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z1608\devops\operations\hc\us_east\issnetafim_bda8d2c70\"/>
    </mc:Choice>
  </mc:AlternateContent>
  <xr:revisionPtr revIDLastSave="0" documentId="13_ncr:1_{BCE40696-4DF3-477A-9576-641F37E37912}" xr6:coauthVersionLast="32" xr6:coauthVersionMax="32" xr10:uidLastSave="{00000000-0000-0000-0000-000000000000}"/>
  <bookViews>
    <workbookView xWindow="0" yWindow="0" windowWidth="23040" windowHeight="9075" tabRatio="482" firstSheet="3" activeTab="3" xr2:uid="{00000000-000D-0000-FFFF-FFFF00000000}"/>
  </bookViews>
  <sheets>
    <sheet name="Overview" sheetId="1" state="hidden" r:id="rId1"/>
    <sheet name="NameSpace" sheetId="2" state="hidden" r:id="rId2"/>
    <sheet name="Datatype Mapping" sheetId="3" state="hidden" r:id="rId3"/>
    <sheet name="_Input" sheetId="58" r:id="rId4"/>
    <sheet name="_MasterData" sheetId="59" r:id="rId5"/>
    <sheet name="User" sheetId="56" r:id="rId6"/>
    <sheet name="Person" sheetId="32" r:id="rId7"/>
    <sheet name="Address" sheetId="7" r:id="rId8"/>
    <sheet name="UserPassword" sheetId="57" r:id="rId9"/>
  </sheets>
  <externalReferences>
    <externalReference r:id="rId10"/>
    <externalReference r:id="rId11"/>
  </externalReferences>
  <definedNames>
    <definedName name="_xlnm._FilterDatabase" localSheetId="3" hidden="1">_Input!$A$1:$AK$51</definedName>
    <definedName name="_xlnm._FilterDatabase" localSheetId="6" hidden="1">Person!$A$1:$P$40</definedName>
    <definedName name="_xlnm._FilterDatabase" localSheetId="5" hidden="1">User!$A$1:$Q$2</definedName>
  </definedNames>
  <calcPr calcId="179017"/>
</workbook>
</file>

<file path=xl/calcChain.xml><?xml version="1.0" encoding="utf-8"?>
<calcChain xmlns="http://schemas.openxmlformats.org/spreadsheetml/2006/main">
  <c r="B65" i="7" l="1"/>
  <c r="C65" i="7"/>
  <c r="E65" i="7"/>
  <c r="F65" i="7"/>
  <c r="B66" i="7"/>
  <c r="C66" i="7"/>
  <c r="E66" i="7"/>
  <c r="F66" i="7"/>
  <c r="C66" i="56"/>
  <c r="D66" i="56"/>
  <c r="E66" i="56"/>
  <c r="F66" i="56"/>
  <c r="G66" i="56"/>
  <c r="N66" i="56"/>
  <c r="O66" i="56"/>
  <c r="C65" i="32"/>
  <c r="F65" i="32"/>
  <c r="G65" i="32"/>
  <c r="H65" i="32"/>
  <c r="I65" i="32"/>
  <c r="J65" i="32"/>
  <c r="C66" i="32"/>
  <c r="F66" i="32"/>
  <c r="G66" i="32"/>
  <c r="H66" i="32"/>
  <c r="I66" i="32"/>
  <c r="J66" i="32"/>
  <c r="O66" i="32"/>
  <c r="K66" i="32" s="1"/>
  <c r="O65" i="32"/>
  <c r="K65" i="32" s="1"/>
  <c r="C65" i="56"/>
  <c r="D65" i="56"/>
  <c r="E65" i="56"/>
  <c r="F65" i="56"/>
  <c r="G65" i="56"/>
  <c r="N65" i="56"/>
  <c r="O65" i="56"/>
  <c r="P66" i="32" l="1"/>
  <c r="B66" i="56"/>
  <c r="B65" i="56"/>
  <c r="P65" i="32"/>
  <c r="B53" i="7"/>
  <c r="C53" i="7"/>
  <c r="E53" i="7"/>
  <c r="F53" i="7"/>
  <c r="B54" i="7"/>
  <c r="C54" i="7"/>
  <c r="E54" i="7"/>
  <c r="F54" i="7"/>
  <c r="B55" i="7"/>
  <c r="C55" i="7"/>
  <c r="E55" i="7"/>
  <c r="F55" i="7"/>
  <c r="B56" i="7"/>
  <c r="C56" i="7"/>
  <c r="E56" i="7"/>
  <c r="F56" i="7"/>
  <c r="B57" i="7"/>
  <c r="C57" i="7"/>
  <c r="E57" i="7"/>
  <c r="F57" i="7"/>
  <c r="B58" i="7"/>
  <c r="C58" i="7"/>
  <c r="E58" i="7"/>
  <c r="F58" i="7"/>
  <c r="B59" i="7"/>
  <c r="C59" i="7"/>
  <c r="E59" i="7"/>
  <c r="F59" i="7"/>
  <c r="B60" i="7"/>
  <c r="C60" i="7"/>
  <c r="E60" i="7"/>
  <c r="F60" i="7"/>
  <c r="B61" i="7"/>
  <c r="C61" i="7"/>
  <c r="E61" i="7"/>
  <c r="F61" i="7"/>
  <c r="B62" i="7"/>
  <c r="C62" i="7"/>
  <c r="E62" i="7"/>
  <c r="F62" i="7"/>
  <c r="B63" i="7"/>
  <c r="C63" i="7"/>
  <c r="E63" i="7"/>
  <c r="F63" i="7"/>
  <c r="B64" i="7"/>
  <c r="C64" i="7"/>
  <c r="E64" i="7"/>
  <c r="F64" i="7"/>
  <c r="C53" i="32"/>
  <c r="F53" i="32"/>
  <c r="G53" i="32"/>
  <c r="H53" i="32"/>
  <c r="I53" i="32"/>
  <c r="J53" i="32"/>
  <c r="O53" i="32"/>
  <c r="K53" i="32" s="1"/>
  <c r="P53" i="32"/>
  <c r="C54" i="32"/>
  <c r="F54" i="32"/>
  <c r="G54" i="32"/>
  <c r="H54" i="32"/>
  <c r="I54" i="32"/>
  <c r="J54" i="32"/>
  <c r="O54" i="32"/>
  <c r="P54" i="32" s="1"/>
  <c r="C55" i="32"/>
  <c r="F55" i="32"/>
  <c r="G55" i="32"/>
  <c r="H55" i="32"/>
  <c r="I55" i="32"/>
  <c r="J55" i="32"/>
  <c r="O55" i="32"/>
  <c r="P55" i="32" s="1"/>
  <c r="C56" i="32"/>
  <c r="F56" i="32"/>
  <c r="G56" i="32"/>
  <c r="H56" i="32"/>
  <c r="I56" i="32"/>
  <c r="J56" i="32"/>
  <c r="O56" i="32"/>
  <c r="K56" i="32" s="1"/>
  <c r="C57" i="32"/>
  <c r="F57" i="32"/>
  <c r="G57" i="32"/>
  <c r="H57" i="32"/>
  <c r="I57" i="32"/>
  <c r="J57" i="32"/>
  <c r="O57" i="32"/>
  <c r="K57" i="32" s="1"/>
  <c r="C58" i="32"/>
  <c r="F58" i="32"/>
  <c r="G58" i="32"/>
  <c r="H58" i="32"/>
  <c r="I58" i="32"/>
  <c r="J58" i="32"/>
  <c r="O58" i="32"/>
  <c r="P58" i="32" s="1"/>
  <c r="C59" i="32"/>
  <c r="F59" i="32"/>
  <c r="G59" i="32"/>
  <c r="H59" i="32"/>
  <c r="I59" i="32"/>
  <c r="J59" i="32"/>
  <c r="O59" i="32"/>
  <c r="P59" i="32" s="1"/>
  <c r="C60" i="32"/>
  <c r="F60" i="32"/>
  <c r="G60" i="32"/>
  <c r="H60" i="32"/>
  <c r="I60" i="32"/>
  <c r="J60" i="32"/>
  <c r="O60" i="32"/>
  <c r="K60" i="32" s="1"/>
  <c r="C61" i="32"/>
  <c r="F61" i="32"/>
  <c r="G61" i="32"/>
  <c r="H61" i="32"/>
  <c r="I61" i="32"/>
  <c r="J61" i="32"/>
  <c r="O61" i="32"/>
  <c r="K61" i="32" s="1"/>
  <c r="C62" i="32"/>
  <c r="F62" i="32"/>
  <c r="G62" i="32"/>
  <c r="H62" i="32"/>
  <c r="I62" i="32"/>
  <c r="J62" i="32"/>
  <c r="O62" i="32"/>
  <c r="P62" i="32" s="1"/>
  <c r="C63" i="32"/>
  <c r="F63" i="32"/>
  <c r="G63" i="32"/>
  <c r="H63" i="32"/>
  <c r="I63" i="32"/>
  <c r="J63" i="32"/>
  <c r="O63" i="32"/>
  <c r="P63" i="32" s="1"/>
  <c r="C64" i="32"/>
  <c r="F64" i="32"/>
  <c r="G64" i="32"/>
  <c r="H64" i="32"/>
  <c r="I64" i="32"/>
  <c r="J64" i="32"/>
  <c r="O64" i="32"/>
  <c r="K64" i="32" s="1"/>
  <c r="P64" i="32"/>
  <c r="B56" i="56"/>
  <c r="G56" i="7" s="1"/>
  <c r="B60" i="56"/>
  <c r="R60" i="56" s="1"/>
  <c r="B64" i="56"/>
  <c r="R64" i="56" s="1"/>
  <c r="A56" i="56"/>
  <c r="H56" i="56" s="1"/>
  <c r="A56" i="32" s="1"/>
  <c r="C53" i="56"/>
  <c r="D53" i="56"/>
  <c r="E53" i="56"/>
  <c r="F53" i="56"/>
  <c r="G53" i="56"/>
  <c r="N53" i="56"/>
  <c r="O53" i="56"/>
  <c r="C54" i="56"/>
  <c r="D54" i="56"/>
  <c r="E54" i="56"/>
  <c r="F54" i="56"/>
  <c r="G54" i="56"/>
  <c r="N54" i="56"/>
  <c r="O54" i="56"/>
  <c r="C55" i="56"/>
  <c r="D55" i="56"/>
  <c r="E55" i="56"/>
  <c r="F55" i="56"/>
  <c r="G55" i="56"/>
  <c r="N55" i="56"/>
  <c r="O55" i="56"/>
  <c r="C56" i="56"/>
  <c r="D56" i="56"/>
  <c r="E56" i="56"/>
  <c r="F56" i="56"/>
  <c r="G56" i="56"/>
  <c r="N56" i="56"/>
  <c r="O56" i="56"/>
  <c r="C57" i="56"/>
  <c r="D57" i="56"/>
  <c r="E57" i="56"/>
  <c r="F57" i="56"/>
  <c r="G57" i="56"/>
  <c r="N57" i="56"/>
  <c r="O57" i="56"/>
  <c r="C58" i="56"/>
  <c r="D58" i="56"/>
  <c r="E58" i="56"/>
  <c r="F58" i="56"/>
  <c r="G58" i="56"/>
  <c r="N58" i="56"/>
  <c r="O58" i="56"/>
  <c r="C59" i="56"/>
  <c r="D59" i="56"/>
  <c r="E59" i="56"/>
  <c r="F59" i="56"/>
  <c r="G59" i="56"/>
  <c r="N59" i="56"/>
  <c r="O59" i="56"/>
  <c r="C60" i="56"/>
  <c r="D60" i="56"/>
  <c r="E60" i="56"/>
  <c r="F60" i="56"/>
  <c r="G60" i="56"/>
  <c r="N60" i="56"/>
  <c r="O60" i="56"/>
  <c r="C61" i="56"/>
  <c r="D61" i="56"/>
  <c r="E61" i="56"/>
  <c r="F61" i="56"/>
  <c r="G61" i="56"/>
  <c r="N61" i="56"/>
  <c r="O61" i="56"/>
  <c r="C62" i="56"/>
  <c r="D62" i="56"/>
  <c r="E62" i="56"/>
  <c r="F62" i="56"/>
  <c r="G62" i="56"/>
  <c r="N62" i="56"/>
  <c r="O62" i="56"/>
  <c r="C63" i="56"/>
  <c r="D63" i="56"/>
  <c r="E63" i="56"/>
  <c r="F63" i="56"/>
  <c r="G63" i="56"/>
  <c r="N63" i="56"/>
  <c r="O63" i="56"/>
  <c r="C64" i="56"/>
  <c r="D64" i="56"/>
  <c r="E64" i="56"/>
  <c r="F64" i="56"/>
  <c r="G64" i="56"/>
  <c r="N64" i="56"/>
  <c r="O64" i="56"/>
  <c r="B52" i="7"/>
  <c r="C52" i="7"/>
  <c r="E52" i="7"/>
  <c r="F52" i="7"/>
  <c r="C52" i="32"/>
  <c r="F52" i="32"/>
  <c r="G52" i="32"/>
  <c r="H52" i="32"/>
  <c r="I52" i="32"/>
  <c r="J52" i="32"/>
  <c r="O52" i="32"/>
  <c r="K52" i="32" s="1"/>
  <c r="C52" i="56"/>
  <c r="D52" i="56"/>
  <c r="E52" i="56"/>
  <c r="F52" i="56"/>
  <c r="G52" i="56"/>
  <c r="N52" i="56"/>
  <c r="O52" i="56"/>
  <c r="N50" i="56"/>
  <c r="N51" i="56"/>
  <c r="P52" i="32" l="1"/>
  <c r="A60" i="56"/>
  <c r="H60" i="56" s="1"/>
  <c r="A60" i="32" s="1"/>
  <c r="B57" i="56"/>
  <c r="A57" i="56" s="1"/>
  <c r="H57" i="56" s="1"/>
  <c r="A57" i="32" s="1"/>
  <c r="P57" i="32"/>
  <c r="P56" i="32"/>
  <c r="A66" i="56"/>
  <c r="R66" i="56"/>
  <c r="G66" i="7"/>
  <c r="A65" i="56"/>
  <c r="G65" i="7"/>
  <c r="R65" i="56"/>
  <c r="A57" i="7"/>
  <c r="B57" i="32" s="1"/>
  <c r="R56" i="56"/>
  <c r="B62" i="56"/>
  <c r="B54" i="56"/>
  <c r="R54" i="56" s="1"/>
  <c r="G57" i="7"/>
  <c r="K62" i="32"/>
  <c r="K54" i="32"/>
  <c r="B53" i="56"/>
  <c r="A57" i="57"/>
  <c r="I57" i="56" s="1"/>
  <c r="B52" i="56"/>
  <c r="G64" i="7"/>
  <c r="G62" i="7"/>
  <c r="G60" i="7"/>
  <c r="A60" i="57"/>
  <c r="I60" i="56" s="1"/>
  <c r="A56" i="57"/>
  <c r="I56" i="56" s="1"/>
  <c r="B58" i="56"/>
  <c r="R58" i="56" s="1"/>
  <c r="K58" i="32"/>
  <c r="B61" i="56"/>
  <c r="P61" i="32"/>
  <c r="P60" i="32"/>
  <c r="A60" i="7"/>
  <c r="B60" i="32" s="1"/>
  <c r="A56" i="7"/>
  <c r="B56" i="32" s="1"/>
  <c r="A64" i="56"/>
  <c r="K63" i="32"/>
  <c r="K59" i="32"/>
  <c r="K55" i="32"/>
  <c r="B63" i="56"/>
  <c r="G63" i="7" s="1"/>
  <c r="B59" i="56"/>
  <c r="G59" i="7" s="1"/>
  <c r="B55" i="56"/>
  <c r="G55" i="7" s="1"/>
  <c r="R57" i="56" l="1"/>
  <c r="A54" i="56"/>
  <c r="H66" i="56"/>
  <c r="A66" i="32" s="1"/>
  <c r="A66" i="57"/>
  <c r="I66" i="56" s="1"/>
  <c r="A66" i="7"/>
  <c r="B66" i="32" s="1"/>
  <c r="H65" i="56"/>
  <c r="A65" i="32" s="1"/>
  <c r="A65" i="57"/>
  <c r="I65" i="56" s="1"/>
  <c r="A65" i="7"/>
  <c r="B65" i="32" s="1"/>
  <c r="A62" i="56"/>
  <c r="R62" i="56"/>
  <c r="A53" i="56"/>
  <c r="G53" i="7"/>
  <c r="R53" i="56"/>
  <c r="G54" i="7"/>
  <c r="A61" i="56"/>
  <c r="G61" i="7"/>
  <c r="R61" i="56"/>
  <c r="H64" i="56"/>
  <c r="A64" i="32" s="1"/>
  <c r="A64" i="7"/>
  <c r="B64" i="32" s="1"/>
  <c r="A64" i="57"/>
  <c r="I64" i="56" s="1"/>
  <c r="A52" i="56"/>
  <c r="R52" i="56"/>
  <c r="G52" i="7"/>
  <c r="A58" i="56"/>
  <c r="G58" i="7"/>
  <c r="H54" i="56"/>
  <c r="A54" i="32" s="1"/>
  <c r="A54" i="57"/>
  <c r="I54" i="56" s="1"/>
  <c r="A54" i="7"/>
  <c r="B54" i="32" s="1"/>
  <c r="A63" i="56"/>
  <c r="R63" i="56"/>
  <c r="R59" i="56"/>
  <c r="A59" i="56"/>
  <c r="R55" i="56"/>
  <c r="A55" i="56"/>
  <c r="H53" i="56" l="1"/>
  <c r="A53" i="32" s="1"/>
  <c r="A53" i="7"/>
  <c r="B53" i="32" s="1"/>
  <c r="A53" i="57"/>
  <c r="I53" i="56" s="1"/>
  <c r="H62" i="56"/>
  <c r="A62" i="32" s="1"/>
  <c r="A62" i="7"/>
  <c r="B62" i="32" s="1"/>
  <c r="A62" i="57"/>
  <c r="I62" i="56" s="1"/>
  <c r="H55" i="56"/>
  <c r="A55" i="32" s="1"/>
  <c r="A55" i="57"/>
  <c r="I55" i="56" s="1"/>
  <c r="A55" i="7"/>
  <c r="B55" i="32" s="1"/>
  <c r="H63" i="56"/>
  <c r="A63" i="32" s="1"/>
  <c r="A63" i="57"/>
  <c r="I63" i="56" s="1"/>
  <c r="A63" i="7"/>
  <c r="B63" i="32" s="1"/>
  <c r="H52" i="56"/>
  <c r="A52" i="32" s="1"/>
  <c r="A52" i="7"/>
  <c r="B52" i="32" s="1"/>
  <c r="A52" i="57"/>
  <c r="I52" i="56" s="1"/>
  <c r="H59" i="56"/>
  <c r="A59" i="32" s="1"/>
  <c r="A59" i="57"/>
  <c r="I59" i="56" s="1"/>
  <c r="A59" i="7"/>
  <c r="B59" i="32" s="1"/>
  <c r="H58" i="56"/>
  <c r="A58" i="32" s="1"/>
  <c r="A58" i="57"/>
  <c r="I58" i="56" s="1"/>
  <c r="A58" i="7"/>
  <c r="B58" i="32" s="1"/>
  <c r="H61" i="56"/>
  <c r="A61" i="32" s="1"/>
  <c r="A61" i="57"/>
  <c r="I61" i="56" s="1"/>
  <c r="A61" i="7"/>
  <c r="B61" i="32" s="1"/>
  <c r="F49" i="7"/>
  <c r="F50" i="7"/>
  <c r="F51" i="7"/>
  <c r="E49" i="7"/>
  <c r="E50" i="7"/>
  <c r="E51" i="7"/>
  <c r="C49" i="7"/>
  <c r="C50" i="7"/>
  <c r="C51" i="7"/>
  <c r="B49" i="7"/>
  <c r="B50" i="7"/>
  <c r="B51" i="7"/>
  <c r="O49" i="32"/>
  <c r="O50" i="32"/>
  <c r="O51" i="32"/>
  <c r="H49" i="32"/>
  <c r="I49" i="32"/>
  <c r="J49" i="32"/>
  <c r="H50" i="32"/>
  <c r="I50" i="32"/>
  <c r="J50" i="32"/>
  <c r="H51" i="32"/>
  <c r="I51" i="32"/>
  <c r="J51" i="32"/>
  <c r="G49" i="32"/>
  <c r="G50" i="32"/>
  <c r="G51" i="32"/>
  <c r="F49" i="32"/>
  <c r="F50" i="32"/>
  <c r="F51" i="32"/>
  <c r="C49" i="32"/>
  <c r="C50" i="32"/>
  <c r="C51" i="32"/>
  <c r="O49" i="56"/>
  <c r="O50" i="56"/>
  <c r="O51" i="56"/>
  <c r="N49" i="56"/>
  <c r="G51" i="56"/>
  <c r="G50" i="56"/>
  <c r="G49" i="56"/>
  <c r="F51" i="56"/>
  <c r="F50" i="56"/>
  <c r="F49" i="56"/>
  <c r="E49" i="56"/>
  <c r="E51" i="56"/>
  <c r="E50" i="56"/>
  <c r="D51" i="56"/>
  <c r="D50" i="56"/>
  <c r="D49" i="56"/>
  <c r="C51" i="56"/>
  <c r="C50" i="56"/>
  <c r="C49" i="56"/>
  <c r="K50" i="32" l="1"/>
  <c r="B50" i="56"/>
  <c r="P51" i="32"/>
  <c r="B51" i="56"/>
  <c r="K49" i="32"/>
  <c r="B49" i="56"/>
  <c r="K51" i="32"/>
  <c r="P50" i="32"/>
  <c r="P49" i="32"/>
  <c r="N19" i="56"/>
  <c r="A51" i="56" l="1"/>
  <c r="G51" i="7"/>
  <c r="R51" i="56"/>
  <c r="A49" i="56"/>
  <c r="G49" i="7"/>
  <c r="R49" i="56"/>
  <c r="A50" i="56"/>
  <c r="R50" i="56"/>
  <c r="G50" i="7"/>
  <c r="O46" i="56"/>
  <c r="O47" i="56"/>
  <c r="O48" i="56"/>
  <c r="N47" i="56"/>
  <c r="N48" i="56"/>
  <c r="N46" i="56"/>
  <c r="O46" i="32"/>
  <c r="O47" i="32"/>
  <c r="O48" i="32"/>
  <c r="J46" i="32"/>
  <c r="J47" i="32"/>
  <c r="J48" i="32"/>
  <c r="I46" i="32"/>
  <c r="I47" i="32"/>
  <c r="I48" i="32"/>
  <c r="H46" i="32"/>
  <c r="H47" i="32"/>
  <c r="H48" i="32"/>
  <c r="G46" i="32"/>
  <c r="G47" i="32"/>
  <c r="G48" i="32"/>
  <c r="F46" i="32"/>
  <c r="F47" i="32"/>
  <c r="F48" i="32"/>
  <c r="D46" i="32"/>
  <c r="D47" i="32"/>
  <c r="D48" i="32"/>
  <c r="C46" i="32"/>
  <c r="C47" i="32"/>
  <c r="C48" i="32"/>
  <c r="F46" i="7"/>
  <c r="F47" i="7"/>
  <c r="F48" i="7"/>
  <c r="E46" i="7"/>
  <c r="E47" i="7"/>
  <c r="E48" i="7"/>
  <c r="C46" i="7"/>
  <c r="C47" i="7"/>
  <c r="C48" i="7"/>
  <c r="B46" i="7"/>
  <c r="B47" i="7"/>
  <c r="B48" i="7"/>
  <c r="G46" i="56"/>
  <c r="G47" i="56"/>
  <c r="G48" i="56"/>
  <c r="F46" i="56"/>
  <c r="F47" i="56"/>
  <c r="F48" i="56"/>
  <c r="E46" i="56"/>
  <c r="E47" i="56"/>
  <c r="E48" i="56"/>
  <c r="D46" i="56"/>
  <c r="D47" i="56"/>
  <c r="D48" i="56"/>
  <c r="C47" i="56"/>
  <c r="C48" i="56"/>
  <c r="C46" i="56"/>
  <c r="K47" i="32" l="1"/>
  <c r="B47" i="56"/>
  <c r="A49" i="57"/>
  <c r="I49" i="56" s="1"/>
  <c r="A49" i="7"/>
  <c r="B49" i="32" s="1"/>
  <c r="H49" i="56"/>
  <c r="A49" i="32" s="1"/>
  <c r="P46" i="32"/>
  <c r="B46" i="56"/>
  <c r="A50" i="57"/>
  <c r="I50" i="56" s="1"/>
  <c r="H50" i="56"/>
  <c r="A50" i="32" s="1"/>
  <c r="A50" i="7"/>
  <c r="B50" i="32" s="1"/>
  <c r="K48" i="32"/>
  <c r="B48" i="56"/>
  <c r="A51" i="57"/>
  <c r="I51" i="56" s="1"/>
  <c r="A51" i="7"/>
  <c r="B51" i="32" s="1"/>
  <c r="H51" i="56"/>
  <c r="A51" i="32" s="1"/>
  <c r="K46" i="32"/>
  <c r="P48" i="32"/>
  <c r="P47" i="32"/>
  <c r="B44" i="7"/>
  <c r="C44" i="7"/>
  <c r="E44" i="7"/>
  <c r="F44" i="7"/>
  <c r="B45" i="7"/>
  <c r="C45" i="7"/>
  <c r="E45" i="7"/>
  <c r="F45" i="7"/>
  <c r="C44" i="32"/>
  <c r="D44" i="32"/>
  <c r="F44" i="32"/>
  <c r="G44" i="32"/>
  <c r="H44" i="32"/>
  <c r="I44" i="32"/>
  <c r="J44" i="32"/>
  <c r="O44" i="32"/>
  <c r="B44" i="56" s="1"/>
  <c r="G44" i="7" s="1"/>
  <c r="C45" i="32"/>
  <c r="D45" i="32"/>
  <c r="F45" i="32"/>
  <c r="G45" i="32"/>
  <c r="H45" i="32"/>
  <c r="I45" i="32"/>
  <c r="J45" i="32"/>
  <c r="O45" i="32"/>
  <c r="K45" i="32" s="1"/>
  <c r="C44" i="56"/>
  <c r="D44" i="56"/>
  <c r="E44" i="56"/>
  <c r="F44" i="56"/>
  <c r="G44" i="56"/>
  <c r="N44" i="56"/>
  <c r="O44" i="56"/>
  <c r="C45" i="56"/>
  <c r="D45" i="56"/>
  <c r="E45" i="56"/>
  <c r="F45" i="56"/>
  <c r="G45" i="56"/>
  <c r="N45" i="56"/>
  <c r="O45" i="56"/>
  <c r="A48" i="56" l="1"/>
  <c r="G48" i="7"/>
  <c r="R48" i="56"/>
  <c r="A46" i="56"/>
  <c r="R46" i="56"/>
  <c r="G46" i="7"/>
  <c r="A47" i="56"/>
  <c r="R47" i="56"/>
  <c r="G47" i="7"/>
  <c r="B45" i="56"/>
  <c r="R45" i="56" s="1"/>
  <c r="P45" i="32"/>
  <c r="P44" i="32"/>
  <c r="A44" i="56"/>
  <c r="R44" i="56"/>
  <c r="K44" i="32"/>
  <c r="B41" i="7"/>
  <c r="C41" i="7"/>
  <c r="E41" i="7"/>
  <c r="F41" i="7"/>
  <c r="B42" i="7"/>
  <c r="C42" i="7"/>
  <c r="E42" i="7"/>
  <c r="F42" i="7"/>
  <c r="B43" i="7"/>
  <c r="C43" i="7"/>
  <c r="E43" i="7"/>
  <c r="F43" i="7"/>
  <c r="C41" i="32"/>
  <c r="D41" i="32"/>
  <c r="F41" i="32"/>
  <c r="G41" i="32"/>
  <c r="H41" i="32"/>
  <c r="I41" i="32"/>
  <c r="J41" i="32"/>
  <c r="O41" i="32"/>
  <c r="B41" i="56" s="1"/>
  <c r="R41" i="56" s="1"/>
  <c r="C42" i="32"/>
  <c r="D42" i="32"/>
  <c r="F42" i="32"/>
  <c r="G42" i="32"/>
  <c r="H42" i="32"/>
  <c r="I42" i="32"/>
  <c r="J42" i="32"/>
  <c r="O42" i="32"/>
  <c r="K42" i="32" s="1"/>
  <c r="C43" i="32"/>
  <c r="D43" i="32"/>
  <c r="F43" i="32"/>
  <c r="G43" i="32"/>
  <c r="H43" i="32"/>
  <c r="I43" i="32"/>
  <c r="J43" i="32"/>
  <c r="O43" i="32"/>
  <c r="K43" i="32" s="1"/>
  <c r="C41" i="56"/>
  <c r="D41" i="56"/>
  <c r="F41" i="56"/>
  <c r="G41" i="56"/>
  <c r="N41" i="56"/>
  <c r="O41" i="56"/>
  <c r="C42" i="56"/>
  <c r="D42" i="56"/>
  <c r="F42" i="56"/>
  <c r="G42" i="56"/>
  <c r="N42" i="56"/>
  <c r="O42" i="56"/>
  <c r="C43" i="56"/>
  <c r="D43" i="56"/>
  <c r="F43" i="56"/>
  <c r="G43" i="56"/>
  <c r="N43" i="56"/>
  <c r="O43" i="56"/>
  <c r="E43" i="56"/>
  <c r="E42" i="56"/>
  <c r="E41" i="56"/>
  <c r="A45" i="56" l="1"/>
  <c r="A46" i="57"/>
  <c r="I46" i="56" s="1"/>
  <c r="A46" i="7"/>
  <c r="B46" i="32" s="1"/>
  <c r="H46" i="56"/>
  <c r="A46" i="32" s="1"/>
  <c r="H47" i="56"/>
  <c r="A47" i="32" s="1"/>
  <c r="A47" i="57"/>
  <c r="I47" i="56" s="1"/>
  <c r="A47" i="7"/>
  <c r="B47" i="32" s="1"/>
  <c r="G45" i="7"/>
  <c r="H48" i="56"/>
  <c r="A48" i="32" s="1"/>
  <c r="A48" i="57"/>
  <c r="I48" i="56" s="1"/>
  <c r="A48" i="7"/>
  <c r="B48" i="32" s="1"/>
  <c r="B43" i="56"/>
  <c r="R43" i="56" s="1"/>
  <c r="P41" i="32"/>
  <c r="P43" i="32"/>
  <c r="P42" i="32"/>
  <c r="H45" i="56"/>
  <c r="A45" i="32" s="1"/>
  <c r="A45" i="57"/>
  <c r="I45" i="56" s="1"/>
  <c r="A45" i="7"/>
  <c r="B45" i="32" s="1"/>
  <c r="G41" i="7"/>
  <c r="H44" i="56"/>
  <c r="A44" i="32" s="1"/>
  <c r="A44" i="7"/>
  <c r="B44" i="32" s="1"/>
  <c r="A44" i="57"/>
  <c r="I44" i="56" s="1"/>
  <c r="B42" i="56"/>
  <c r="K41" i="32"/>
  <c r="A41" i="56"/>
  <c r="G43" i="7" l="1"/>
  <c r="A43" i="56"/>
  <c r="H43" i="56" s="1"/>
  <c r="A43" i="32" s="1"/>
  <c r="H41" i="56"/>
  <c r="A41" i="32" s="1"/>
  <c r="A41" i="57"/>
  <c r="I41" i="56" s="1"/>
  <c r="A41" i="7"/>
  <c r="B41" i="32" s="1"/>
  <c r="R42" i="56"/>
  <c r="G42" i="7"/>
  <c r="A42" i="56"/>
  <c r="D2" i="32"/>
  <c r="D3" i="32"/>
  <c r="B3" i="7"/>
  <c r="C3" i="7"/>
  <c r="E3" i="7"/>
  <c r="F3" i="7"/>
  <c r="B4" i="7"/>
  <c r="C4" i="7"/>
  <c r="E4" i="7"/>
  <c r="F4" i="7"/>
  <c r="B5" i="7"/>
  <c r="C5" i="7"/>
  <c r="E5" i="7"/>
  <c r="F5" i="7"/>
  <c r="B6" i="7"/>
  <c r="C6" i="7"/>
  <c r="E6" i="7"/>
  <c r="F6" i="7"/>
  <c r="B7" i="7"/>
  <c r="C7" i="7"/>
  <c r="E7" i="7"/>
  <c r="F7" i="7"/>
  <c r="B8" i="7"/>
  <c r="C8" i="7"/>
  <c r="E8" i="7"/>
  <c r="F8" i="7"/>
  <c r="B9" i="7"/>
  <c r="C9" i="7"/>
  <c r="E9" i="7"/>
  <c r="F9" i="7"/>
  <c r="B10" i="7"/>
  <c r="C10" i="7"/>
  <c r="E10" i="7"/>
  <c r="F10" i="7"/>
  <c r="B11" i="7"/>
  <c r="C11" i="7"/>
  <c r="E11" i="7"/>
  <c r="F11" i="7"/>
  <c r="B12" i="7"/>
  <c r="C12" i="7"/>
  <c r="E12" i="7"/>
  <c r="F12" i="7"/>
  <c r="B13" i="7"/>
  <c r="C13" i="7"/>
  <c r="E13" i="7"/>
  <c r="F13" i="7"/>
  <c r="B14" i="7"/>
  <c r="C14" i="7"/>
  <c r="E14" i="7"/>
  <c r="F14" i="7"/>
  <c r="B15" i="7"/>
  <c r="C15" i="7"/>
  <c r="E15" i="7"/>
  <c r="F15" i="7"/>
  <c r="B16" i="7"/>
  <c r="C16" i="7"/>
  <c r="E16" i="7"/>
  <c r="F16" i="7"/>
  <c r="B17" i="7"/>
  <c r="C17" i="7"/>
  <c r="E17" i="7"/>
  <c r="F17" i="7"/>
  <c r="B18" i="7"/>
  <c r="C18" i="7"/>
  <c r="E18" i="7"/>
  <c r="F18" i="7"/>
  <c r="B19" i="7"/>
  <c r="C19" i="7"/>
  <c r="E19" i="7"/>
  <c r="F19" i="7"/>
  <c r="B20" i="7"/>
  <c r="C20" i="7"/>
  <c r="E20" i="7"/>
  <c r="F20" i="7"/>
  <c r="B21" i="7"/>
  <c r="C21" i="7"/>
  <c r="E21" i="7"/>
  <c r="F21" i="7"/>
  <c r="B22" i="7"/>
  <c r="C22" i="7"/>
  <c r="E22" i="7"/>
  <c r="F22" i="7"/>
  <c r="B23" i="7"/>
  <c r="C23" i="7"/>
  <c r="E23" i="7"/>
  <c r="F23" i="7"/>
  <c r="B24" i="7"/>
  <c r="C24" i="7"/>
  <c r="E24" i="7"/>
  <c r="F24" i="7"/>
  <c r="B25" i="7"/>
  <c r="C25" i="7"/>
  <c r="E25" i="7"/>
  <c r="F25" i="7"/>
  <c r="B26" i="7"/>
  <c r="C26" i="7"/>
  <c r="E26" i="7"/>
  <c r="F26" i="7"/>
  <c r="B27" i="7"/>
  <c r="C27" i="7"/>
  <c r="E27" i="7"/>
  <c r="F27" i="7"/>
  <c r="B28" i="7"/>
  <c r="C28" i="7"/>
  <c r="E28" i="7"/>
  <c r="F28" i="7"/>
  <c r="B29" i="7"/>
  <c r="C29" i="7"/>
  <c r="E29" i="7"/>
  <c r="F29" i="7"/>
  <c r="B30" i="7"/>
  <c r="C30" i="7"/>
  <c r="E30" i="7"/>
  <c r="F30" i="7"/>
  <c r="B31" i="7"/>
  <c r="C31" i="7"/>
  <c r="E31" i="7"/>
  <c r="F31" i="7"/>
  <c r="B32" i="7"/>
  <c r="C32" i="7"/>
  <c r="E32" i="7"/>
  <c r="F32" i="7"/>
  <c r="B33" i="7"/>
  <c r="C33" i="7"/>
  <c r="E33" i="7"/>
  <c r="F33" i="7"/>
  <c r="B34" i="7"/>
  <c r="C34" i="7"/>
  <c r="E34" i="7"/>
  <c r="F34" i="7"/>
  <c r="B35" i="7"/>
  <c r="C35" i="7"/>
  <c r="E35" i="7"/>
  <c r="F35" i="7"/>
  <c r="B36" i="7"/>
  <c r="C36" i="7"/>
  <c r="E36" i="7"/>
  <c r="F36" i="7"/>
  <c r="B37" i="7"/>
  <c r="C37" i="7"/>
  <c r="E37" i="7"/>
  <c r="F37" i="7"/>
  <c r="B38" i="7"/>
  <c r="C38" i="7"/>
  <c r="E38" i="7"/>
  <c r="F38" i="7"/>
  <c r="B39" i="7"/>
  <c r="C39" i="7"/>
  <c r="E39" i="7"/>
  <c r="F39" i="7"/>
  <c r="B40" i="7"/>
  <c r="C40" i="7"/>
  <c r="E40" i="7"/>
  <c r="F40" i="7"/>
  <c r="C3" i="32"/>
  <c r="F3" i="32"/>
  <c r="G3" i="32"/>
  <c r="H3" i="32"/>
  <c r="I3" i="32"/>
  <c r="J3" i="32"/>
  <c r="O3" i="32"/>
  <c r="C4" i="32"/>
  <c r="D4" i="32"/>
  <c r="F4" i="32"/>
  <c r="G4" i="32"/>
  <c r="H4" i="32"/>
  <c r="I4" i="32"/>
  <c r="J4" i="32"/>
  <c r="O4" i="32"/>
  <c r="K4" i="32" s="1"/>
  <c r="C5" i="32"/>
  <c r="D5" i="32"/>
  <c r="F5" i="32"/>
  <c r="G5" i="32"/>
  <c r="H5" i="32"/>
  <c r="I5" i="32"/>
  <c r="J5" i="32"/>
  <c r="O5" i="32"/>
  <c r="C6" i="32"/>
  <c r="D6" i="32"/>
  <c r="F6" i="32"/>
  <c r="G6" i="32"/>
  <c r="H6" i="32"/>
  <c r="I6" i="32"/>
  <c r="J6" i="32"/>
  <c r="O6" i="32"/>
  <c r="K6" i="32" s="1"/>
  <c r="C7" i="32"/>
  <c r="D7" i="32"/>
  <c r="F7" i="32"/>
  <c r="G7" i="32"/>
  <c r="H7" i="32"/>
  <c r="I7" i="32"/>
  <c r="J7" i="32"/>
  <c r="O7" i="32"/>
  <c r="C8" i="32"/>
  <c r="D8" i="32"/>
  <c r="F8" i="32"/>
  <c r="G8" i="32"/>
  <c r="H8" i="32"/>
  <c r="I8" i="32"/>
  <c r="J8" i="32"/>
  <c r="O8" i="32"/>
  <c r="K8" i="32" s="1"/>
  <c r="C9" i="32"/>
  <c r="D9" i="32"/>
  <c r="F9" i="32"/>
  <c r="G9" i="32"/>
  <c r="H9" i="32"/>
  <c r="I9" i="32"/>
  <c r="J9" i="32"/>
  <c r="O9" i="32"/>
  <c r="K9" i="32" s="1"/>
  <c r="C10" i="32"/>
  <c r="D10" i="32"/>
  <c r="F10" i="32"/>
  <c r="G10" i="32"/>
  <c r="H10" i="32"/>
  <c r="I10" i="32"/>
  <c r="J10" i="32"/>
  <c r="O10" i="32"/>
  <c r="K10" i="32" s="1"/>
  <c r="C11" i="32"/>
  <c r="D11" i="32"/>
  <c r="F11" i="32"/>
  <c r="G11" i="32"/>
  <c r="H11" i="32"/>
  <c r="I11" i="32"/>
  <c r="J11" i="32"/>
  <c r="O11" i="32"/>
  <c r="K11" i="32" s="1"/>
  <c r="C12" i="32"/>
  <c r="D12" i="32"/>
  <c r="F12" i="32"/>
  <c r="G12" i="32"/>
  <c r="H12" i="32"/>
  <c r="I12" i="32"/>
  <c r="J12" i="32"/>
  <c r="O12" i="32"/>
  <c r="K12" i="32" s="1"/>
  <c r="C13" i="32"/>
  <c r="D13" i="32"/>
  <c r="F13" i="32"/>
  <c r="G13" i="32"/>
  <c r="H13" i="32"/>
  <c r="I13" i="32"/>
  <c r="J13" i="32"/>
  <c r="O13" i="32"/>
  <c r="K13" i="32" s="1"/>
  <c r="C14" i="32"/>
  <c r="D14" i="32"/>
  <c r="F14" i="32"/>
  <c r="G14" i="32"/>
  <c r="H14" i="32"/>
  <c r="I14" i="32"/>
  <c r="J14" i="32"/>
  <c r="O14" i="32"/>
  <c r="K14" i="32" s="1"/>
  <c r="C15" i="32"/>
  <c r="D15" i="32"/>
  <c r="F15" i="32"/>
  <c r="G15" i="32"/>
  <c r="H15" i="32"/>
  <c r="I15" i="32"/>
  <c r="J15" i="32"/>
  <c r="O15" i="32"/>
  <c r="K15" i="32" s="1"/>
  <c r="C16" i="32"/>
  <c r="D16" i="32"/>
  <c r="F16" i="32"/>
  <c r="G16" i="32"/>
  <c r="H16" i="32"/>
  <c r="I16" i="32"/>
  <c r="J16" i="32"/>
  <c r="O16" i="32"/>
  <c r="K16" i="32" s="1"/>
  <c r="C17" i="32"/>
  <c r="D17" i="32"/>
  <c r="F17" i="32"/>
  <c r="G17" i="32"/>
  <c r="H17" i="32"/>
  <c r="I17" i="32"/>
  <c r="J17" i="32"/>
  <c r="O17" i="32"/>
  <c r="K17" i="32" s="1"/>
  <c r="C18" i="32"/>
  <c r="D18" i="32"/>
  <c r="F18" i="32"/>
  <c r="G18" i="32"/>
  <c r="H18" i="32"/>
  <c r="I18" i="32"/>
  <c r="J18" i="32"/>
  <c r="O18" i="32"/>
  <c r="K18" i="32" s="1"/>
  <c r="C19" i="32"/>
  <c r="D19" i="32"/>
  <c r="F19" i="32"/>
  <c r="G19" i="32"/>
  <c r="H19" i="32"/>
  <c r="I19" i="32"/>
  <c r="J19" i="32"/>
  <c r="O19" i="32"/>
  <c r="K19" i="32" s="1"/>
  <c r="C20" i="32"/>
  <c r="D20" i="32"/>
  <c r="F20" i="32"/>
  <c r="G20" i="32"/>
  <c r="H20" i="32"/>
  <c r="I20" i="32"/>
  <c r="J20" i="32"/>
  <c r="O20" i="32"/>
  <c r="K20" i="32" s="1"/>
  <c r="C21" i="32"/>
  <c r="D21" i="32"/>
  <c r="F21" i="32"/>
  <c r="G21" i="32"/>
  <c r="H21" i="32"/>
  <c r="I21" i="32"/>
  <c r="J21" i="32"/>
  <c r="O21" i="32"/>
  <c r="K21" i="32" s="1"/>
  <c r="C22" i="32"/>
  <c r="D22" i="32"/>
  <c r="F22" i="32"/>
  <c r="G22" i="32"/>
  <c r="H22" i="32"/>
  <c r="I22" i="32"/>
  <c r="J22" i="32"/>
  <c r="O22" i="32"/>
  <c r="K22" i="32" s="1"/>
  <c r="C23" i="32"/>
  <c r="D23" i="32"/>
  <c r="F23" i="32"/>
  <c r="G23" i="32"/>
  <c r="H23" i="32"/>
  <c r="I23" i="32"/>
  <c r="J23" i="32"/>
  <c r="O23" i="32"/>
  <c r="K23" i="32" s="1"/>
  <c r="C24" i="32"/>
  <c r="D24" i="32"/>
  <c r="F24" i="32"/>
  <c r="G24" i="32"/>
  <c r="H24" i="32"/>
  <c r="I24" i="32"/>
  <c r="J24" i="32"/>
  <c r="O24" i="32"/>
  <c r="K24" i="32" s="1"/>
  <c r="C25" i="32"/>
  <c r="D25" i="32"/>
  <c r="F25" i="32"/>
  <c r="G25" i="32"/>
  <c r="H25" i="32"/>
  <c r="I25" i="32"/>
  <c r="J25" i="32"/>
  <c r="O25" i="32"/>
  <c r="K25" i="32" s="1"/>
  <c r="C26" i="32"/>
  <c r="D26" i="32"/>
  <c r="F26" i="32"/>
  <c r="G26" i="32"/>
  <c r="H26" i="32"/>
  <c r="I26" i="32"/>
  <c r="J26" i="32"/>
  <c r="O26" i="32"/>
  <c r="K26" i="32" s="1"/>
  <c r="C27" i="32"/>
  <c r="D27" i="32"/>
  <c r="F27" i="32"/>
  <c r="G27" i="32"/>
  <c r="H27" i="32"/>
  <c r="I27" i="32"/>
  <c r="J27" i="32"/>
  <c r="O27" i="32"/>
  <c r="K27" i="32" s="1"/>
  <c r="C28" i="32"/>
  <c r="D28" i="32"/>
  <c r="F28" i="32"/>
  <c r="G28" i="32"/>
  <c r="H28" i="32"/>
  <c r="I28" i="32"/>
  <c r="J28" i="32"/>
  <c r="O28" i="32"/>
  <c r="K28" i="32" s="1"/>
  <c r="C29" i="32"/>
  <c r="D29" i="32"/>
  <c r="F29" i="32"/>
  <c r="G29" i="32"/>
  <c r="H29" i="32"/>
  <c r="I29" i="32"/>
  <c r="J29" i="32"/>
  <c r="O29" i="32"/>
  <c r="K29" i="32" s="1"/>
  <c r="C30" i="32"/>
  <c r="D30" i="32"/>
  <c r="F30" i="32"/>
  <c r="G30" i="32"/>
  <c r="H30" i="32"/>
  <c r="I30" i="32"/>
  <c r="J30" i="32"/>
  <c r="O30" i="32"/>
  <c r="K30" i="32" s="1"/>
  <c r="C31" i="32"/>
  <c r="D31" i="32"/>
  <c r="F31" i="32"/>
  <c r="G31" i="32"/>
  <c r="H31" i="32"/>
  <c r="I31" i="32"/>
  <c r="J31" i="32"/>
  <c r="O31" i="32"/>
  <c r="K31" i="32" s="1"/>
  <c r="C32" i="32"/>
  <c r="D32" i="32"/>
  <c r="F32" i="32"/>
  <c r="G32" i="32"/>
  <c r="H32" i="32"/>
  <c r="I32" i="32"/>
  <c r="J32" i="32"/>
  <c r="O32" i="32"/>
  <c r="K32" i="32" s="1"/>
  <c r="C33" i="32"/>
  <c r="D33" i="32"/>
  <c r="F33" i="32"/>
  <c r="G33" i="32"/>
  <c r="H33" i="32"/>
  <c r="I33" i="32"/>
  <c r="J33" i="32"/>
  <c r="O33" i="32"/>
  <c r="K33" i="32" s="1"/>
  <c r="C34" i="32"/>
  <c r="D34" i="32"/>
  <c r="F34" i="32"/>
  <c r="G34" i="32"/>
  <c r="H34" i="32"/>
  <c r="I34" i="32"/>
  <c r="J34" i="32"/>
  <c r="O34" i="32"/>
  <c r="K34" i="32" s="1"/>
  <c r="C35" i="32"/>
  <c r="D35" i="32"/>
  <c r="F35" i="32"/>
  <c r="G35" i="32"/>
  <c r="H35" i="32"/>
  <c r="I35" i="32"/>
  <c r="J35" i="32"/>
  <c r="O35" i="32"/>
  <c r="K35" i="32" s="1"/>
  <c r="C36" i="32"/>
  <c r="D36" i="32"/>
  <c r="F36" i="32"/>
  <c r="G36" i="32"/>
  <c r="H36" i="32"/>
  <c r="I36" i="32"/>
  <c r="J36" i="32"/>
  <c r="O36" i="32"/>
  <c r="K36" i="32" s="1"/>
  <c r="C37" i="32"/>
  <c r="D37" i="32"/>
  <c r="F37" i="32"/>
  <c r="G37" i="32"/>
  <c r="H37" i="32"/>
  <c r="I37" i="32"/>
  <c r="J37" i="32"/>
  <c r="O37" i="32"/>
  <c r="K37" i="32" s="1"/>
  <c r="C38" i="32"/>
  <c r="D38" i="32"/>
  <c r="F38" i="32"/>
  <c r="G38" i="32"/>
  <c r="H38" i="32"/>
  <c r="I38" i="32"/>
  <c r="J38" i="32"/>
  <c r="O38" i="32"/>
  <c r="K38" i="32" s="1"/>
  <c r="C39" i="32"/>
  <c r="D39" i="32"/>
  <c r="F39" i="32"/>
  <c r="G39" i="32"/>
  <c r="H39" i="32"/>
  <c r="I39" i="32"/>
  <c r="J39" i="32"/>
  <c r="O39" i="32"/>
  <c r="K39" i="32" s="1"/>
  <c r="C40" i="32"/>
  <c r="D40" i="32"/>
  <c r="F40" i="32"/>
  <c r="G40" i="32"/>
  <c r="H40" i="32"/>
  <c r="I40" i="32"/>
  <c r="J40" i="32"/>
  <c r="O40" i="32"/>
  <c r="K40" i="32" s="1"/>
  <c r="O2" i="32"/>
  <c r="J2" i="32"/>
  <c r="I2" i="32"/>
  <c r="H2" i="32"/>
  <c r="G2" i="32"/>
  <c r="F2" i="32"/>
  <c r="C2" i="32"/>
  <c r="C3" i="56"/>
  <c r="D3" i="56"/>
  <c r="E3" i="56"/>
  <c r="F3" i="56"/>
  <c r="G3" i="56"/>
  <c r="N3" i="56"/>
  <c r="O3" i="56"/>
  <c r="C4" i="56"/>
  <c r="D4" i="56"/>
  <c r="E4" i="56"/>
  <c r="F4" i="56"/>
  <c r="G4" i="56"/>
  <c r="N4" i="56"/>
  <c r="O4" i="56"/>
  <c r="C5" i="56"/>
  <c r="D5" i="56"/>
  <c r="E5" i="56"/>
  <c r="F5" i="56"/>
  <c r="G5" i="56"/>
  <c r="N5" i="56"/>
  <c r="O5" i="56"/>
  <c r="C6" i="56"/>
  <c r="D6" i="56"/>
  <c r="F6" i="56"/>
  <c r="G6" i="56"/>
  <c r="N6" i="56"/>
  <c r="O6" i="56"/>
  <c r="C7" i="56"/>
  <c r="D7" i="56"/>
  <c r="F7" i="56"/>
  <c r="G7" i="56"/>
  <c r="N7" i="56"/>
  <c r="O7" i="56"/>
  <c r="C8" i="56"/>
  <c r="D8" i="56"/>
  <c r="F8" i="56"/>
  <c r="G8" i="56"/>
  <c r="N8" i="56"/>
  <c r="O8" i="56"/>
  <c r="C9" i="56"/>
  <c r="D9" i="56"/>
  <c r="F9" i="56"/>
  <c r="G9" i="56"/>
  <c r="N9" i="56"/>
  <c r="O9" i="56"/>
  <c r="C10" i="56"/>
  <c r="D10" i="56"/>
  <c r="F10" i="56"/>
  <c r="G10" i="56"/>
  <c r="N10" i="56"/>
  <c r="O10" i="56"/>
  <c r="C11" i="56"/>
  <c r="D11" i="56"/>
  <c r="F11" i="56"/>
  <c r="G11" i="56"/>
  <c r="N11" i="56"/>
  <c r="O11" i="56"/>
  <c r="C12" i="56"/>
  <c r="D12" i="56"/>
  <c r="F12" i="56"/>
  <c r="G12" i="56"/>
  <c r="N12" i="56"/>
  <c r="O12" i="56"/>
  <c r="C13" i="56"/>
  <c r="D13" i="56"/>
  <c r="F13" i="56"/>
  <c r="G13" i="56"/>
  <c r="N13" i="56"/>
  <c r="O13" i="56"/>
  <c r="C14" i="56"/>
  <c r="D14" i="56"/>
  <c r="F14" i="56"/>
  <c r="G14" i="56"/>
  <c r="N14" i="56"/>
  <c r="O14" i="56"/>
  <c r="C15" i="56"/>
  <c r="D15" i="56"/>
  <c r="F15" i="56"/>
  <c r="G15" i="56"/>
  <c r="N15" i="56"/>
  <c r="O15" i="56"/>
  <c r="C16" i="56"/>
  <c r="D16" i="56"/>
  <c r="F16" i="56"/>
  <c r="G16" i="56"/>
  <c r="N16" i="56"/>
  <c r="O16" i="56"/>
  <c r="C17" i="56"/>
  <c r="D17" i="56"/>
  <c r="F17" i="56"/>
  <c r="G17" i="56"/>
  <c r="N17" i="56"/>
  <c r="O17" i="56"/>
  <c r="C18" i="56"/>
  <c r="D18" i="56"/>
  <c r="F18" i="56"/>
  <c r="G18" i="56"/>
  <c r="N18" i="56"/>
  <c r="O18" i="56"/>
  <c r="C19" i="56"/>
  <c r="D19" i="56"/>
  <c r="F19" i="56"/>
  <c r="G19" i="56"/>
  <c r="O19" i="56"/>
  <c r="C20" i="56"/>
  <c r="D20" i="56"/>
  <c r="F20" i="56"/>
  <c r="G20" i="56"/>
  <c r="N20" i="56"/>
  <c r="O20" i="56"/>
  <c r="C21" i="56"/>
  <c r="D21" i="56"/>
  <c r="F21" i="56"/>
  <c r="G21" i="56"/>
  <c r="N21" i="56"/>
  <c r="O21" i="56"/>
  <c r="C22" i="56"/>
  <c r="D22" i="56"/>
  <c r="F22" i="56"/>
  <c r="G22" i="56"/>
  <c r="N22" i="56"/>
  <c r="O22" i="56"/>
  <c r="C23" i="56"/>
  <c r="D23" i="56"/>
  <c r="F23" i="56"/>
  <c r="G23" i="56"/>
  <c r="N23" i="56"/>
  <c r="O23" i="56"/>
  <c r="C24" i="56"/>
  <c r="D24" i="56"/>
  <c r="F24" i="56"/>
  <c r="G24" i="56"/>
  <c r="N24" i="56"/>
  <c r="O24" i="56"/>
  <c r="C25" i="56"/>
  <c r="D25" i="56"/>
  <c r="F25" i="56"/>
  <c r="G25" i="56"/>
  <c r="N25" i="56"/>
  <c r="O25" i="56"/>
  <c r="C26" i="56"/>
  <c r="D26" i="56"/>
  <c r="F26" i="56"/>
  <c r="G26" i="56"/>
  <c r="N26" i="56"/>
  <c r="O26" i="56"/>
  <c r="C27" i="56"/>
  <c r="D27" i="56"/>
  <c r="F27" i="56"/>
  <c r="G27" i="56"/>
  <c r="N27" i="56"/>
  <c r="O27" i="56"/>
  <c r="C28" i="56"/>
  <c r="D28" i="56"/>
  <c r="F28" i="56"/>
  <c r="G28" i="56"/>
  <c r="N28" i="56"/>
  <c r="O28" i="56"/>
  <c r="C29" i="56"/>
  <c r="D29" i="56"/>
  <c r="F29" i="56"/>
  <c r="G29" i="56"/>
  <c r="N29" i="56"/>
  <c r="O29" i="56"/>
  <c r="C30" i="56"/>
  <c r="D30" i="56"/>
  <c r="F30" i="56"/>
  <c r="G30" i="56"/>
  <c r="N30" i="56"/>
  <c r="O30" i="56"/>
  <c r="C31" i="56"/>
  <c r="D31" i="56"/>
  <c r="F31" i="56"/>
  <c r="G31" i="56"/>
  <c r="N31" i="56"/>
  <c r="O31" i="56"/>
  <c r="C32" i="56"/>
  <c r="D32" i="56"/>
  <c r="F32" i="56"/>
  <c r="G32" i="56"/>
  <c r="N32" i="56"/>
  <c r="O32" i="56"/>
  <c r="C33" i="56"/>
  <c r="D33" i="56"/>
  <c r="F33" i="56"/>
  <c r="G33" i="56"/>
  <c r="N33" i="56"/>
  <c r="O33" i="56"/>
  <c r="C34" i="56"/>
  <c r="D34" i="56"/>
  <c r="F34" i="56"/>
  <c r="G34" i="56"/>
  <c r="N34" i="56"/>
  <c r="O34" i="56"/>
  <c r="C35" i="56"/>
  <c r="D35" i="56"/>
  <c r="F35" i="56"/>
  <c r="G35" i="56"/>
  <c r="N35" i="56"/>
  <c r="O35" i="56"/>
  <c r="C36" i="56"/>
  <c r="D36" i="56"/>
  <c r="F36" i="56"/>
  <c r="G36" i="56"/>
  <c r="N36" i="56"/>
  <c r="O36" i="56"/>
  <c r="C37" i="56"/>
  <c r="D37" i="56"/>
  <c r="F37" i="56"/>
  <c r="G37" i="56"/>
  <c r="N37" i="56"/>
  <c r="O37" i="56"/>
  <c r="C38" i="56"/>
  <c r="D38" i="56"/>
  <c r="F38" i="56"/>
  <c r="G38" i="56"/>
  <c r="N38" i="56"/>
  <c r="O38" i="56"/>
  <c r="C39" i="56"/>
  <c r="D39" i="56"/>
  <c r="F39" i="56"/>
  <c r="G39" i="56"/>
  <c r="N39" i="56"/>
  <c r="O39" i="56"/>
  <c r="C40" i="56"/>
  <c r="D40" i="56"/>
  <c r="F40" i="56"/>
  <c r="G40" i="56"/>
  <c r="N40" i="56"/>
  <c r="O40" i="56"/>
  <c r="O2" i="56"/>
  <c r="G2" i="56"/>
  <c r="F2" i="56"/>
  <c r="E2" i="56"/>
  <c r="D2" i="56"/>
  <c r="C2" i="56"/>
  <c r="E2" i="7"/>
  <c r="C2" i="7"/>
  <c r="B2" i="7"/>
  <c r="F2" i="7"/>
  <c r="A43" i="57" l="1"/>
  <c r="I43" i="56" s="1"/>
  <c r="A43" i="7"/>
  <c r="B43" i="32" s="1"/>
  <c r="H42" i="56"/>
  <c r="A42" i="32" s="1"/>
  <c r="A42" i="57"/>
  <c r="I42" i="56" s="1"/>
  <c r="A42" i="7"/>
  <c r="B42" i="32" s="1"/>
  <c r="B16" i="56"/>
  <c r="A16" i="56" s="1"/>
  <c r="H16" i="56" s="1"/>
  <c r="A16" i="32" s="1"/>
  <c r="B11" i="56"/>
  <c r="A11" i="56" s="1"/>
  <c r="H11" i="56" s="1"/>
  <c r="A11" i="32" s="1"/>
  <c r="B33" i="56"/>
  <c r="A33" i="56" s="1"/>
  <c r="H33" i="56" s="1"/>
  <c r="A33" i="32" s="1"/>
  <c r="B12" i="56"/>
  <c r="A12" i="56" s="1"/>
  <c r="H12" i="56" s="1"/>
  <c r="A12" i="32" s="1"/>
  <c r="B32" i="56"/>
  <c r="A32" i="56" s="1"/>
  <c r="H32" i="56" s="1"/>
  <c r="A32" i="32" s="1"/>
  <c r="P33" i="32"/>
  <c r="B15" i="56"/>
  <c r="G15" i="7" s="1"/>
  <c r="B35" i="56"/>
  <c r="G35" i="7" s="1"/>
  <c r="B34" i="56"/>
  <c r="A34" i="56" s="1"/>
  <c r="H34" i="56" s="1"/>
  <c r="A34" i="32" s="1"/>
  <c r="B18" i="56"/>
  <c r="P20" i="32"/>
  <c r="B17" i="56"/>
  <c r="P18" i="32"/>
  <c r="B31" i="56"/>
  <c r="G31" i="7" s="1"/>
  <c r="B27" i="56"/>
  <c r="G27" i="7" s="1"/>
  <c r="B26" i="56"/>
  <c r="A26" i="56" s="1"/>
  <c r="H26" i="56" s="1"/>
  <c r="A26" i="32" s="1"/>
  <c r="B24" i="56"/>
  <c r="G24" i="7" s="1"/>
  <c r="B30" i="56"/>
  <c r="G30" i="7" s="1"/>
  <c r="B20" i="56"/>
  <c r="G20" i="7" s="1"/>
  <c r="B19" i="56"/>
  <c r="A19" i="56" s="1"/>
  <c r="H19" i="56" s="1"/>
  <c r="A19" i="32" s="1"/>
  <c r="P35" i="32"/>
  <c r="P4" i="32"/>
  <c r="B38" i="56"/>
  <c r="G38" i="7" s="1"/>
  <c r="B23" i="56"/>
  <c r="G23" i="7" s="1"/>
  <c r="B25" i="56"/>
  <c r="G25" i="7" s="1"/>
  <c r="B8" i="56"/>
  <c r="G8" i="7" s="1"/>
  <c r="P40" i="32"/>
  <c r="P25" i="32"/>
  <c r="P10" i="32"/>
  <c r="B10" i="56"/>
  <c r="G10" i="7" s="1"/>
  <c r="B22" i="56"/>
  <c r="G22" i="7" s="1"/>
  <c r="B9" i="56"/>
  <c r="G9" i="7" s="1"/>
  <c r="P27" i="32"/>
  <c r="P12" i="32"/>
  <c r="B37" i="56"/>
  <c r="B29" i="56"/>
  <c r="B14" i="56"/>
  <c r="B36" i="56"/>
  <c r="G36" i="7" s="1"/>
  <c r="B28" i="56"/>
  <c r="G28" i="7" s="1"/>
  <c r="B13" i="56"/>
  <c r="P39" i="32"/>
  <c r="P31" i="32"/>
  <c r="P23" i="32"/>
  <c r="P16" i="32"/>
  <c r="P8" i="32"/>
  <c r="B21" i="56"/>
  <c r="B6" i="56"/>
  <c r="G6" i="7" s="1"/>
  <c r="P37" i="32"/>
  <c r="P29" i="32"/>
  <c r="P21" i="32"/>
  <c r="P14" i="32"/>
  <c r="P6" i="32"/>
  <c r="A16" i="57"/>
  <c r="K7" i="32"/>
  <c r="B7" i="56"/>
  <c r="G7" i="7" s="1"/>
  <c r="K5" i="32"/>
  <c r="B5" i="56"/>
  <c r="G5" i="7" s="1"/>
  <c r="K3" i="32"/>
  <c r="B3" i="56"/>
  <c r="G3" i="7" s="1"/>
  <c r="B39" i="56"/>
  <c r="G39" i="7" s="1"/>
  <c r="B40" i="56"/>
  <c r="G40" i="7" s="1"/>
  <c r="B4" i="56"/>
  <c r="G4" i="7" s="1"/>
  <c r="P38" i="32"/>
  <c r="P36" i="32"/>
  <c r="P34" i="32"/>
  <c r="P32" i="32"/>
  <c r="P30" i="32"/>
  <c r="P28" i="32"/>
  <c r="P26" i="32"/>
  <c r="P24" i="32"/>
  <c r="P22" i="32"/>
  <c r="P19" i="32"/>
  <c r="P17" i="32"/>
  <c r="P15" i="32"/>
  <c r="P13" i="32"/>
  <c r="P11" i="32"/>
  <c r="P9" i="32"/>
  <c r="P7" i="32"/>
  <c r="P5" i="32"/>
  <c r="P3" i="32"/>
  <c r="G11" i="7" l="1"/>
  <c r="A11" i="7"/>
  <c r="A32" i="7"/>
  <c r="R34" i="56"/>
  <c r="A33" i="57"/>
  <c r="R33" i="56"/>
  <c r="G33" i="7"/>
  <c r="A11" i="57"/>
  <c r="R12" i="56"/>
  <c r="A12" i="7"/>
  <c r="R11" i="56"/>
  <c r="A16" i="7"/>
  <c r="G32" i="7"/>
  <c r="G12" i="7"/>
  <c r="R32" i="56"/>
  <c r="A12" i="57"/>
  <c r="A32" i="57"/>
  <c r="G16" i="7"/>
  <c r="A34" i="7"/>
  <c r="A33" i="7"/>
  <c r="R16" i="56"/>
  <c r="G26" i="7"/>
  <c r="A19" i="57"/>
  <c r="A18" i="56"/>
  <c r="R18" i="56"/>
  <c r="A17" i="56"/>
  <c r="R17" i="56"/>
  <c r="G17" i="7"/>
  <c r="A34" i="57"/>
  <c r="A26" i="7"/>
  <c r="A35" i="56"/>
  <c r="R35" i="56"/>
  <c r="G34" i="7"/>
  <c r="G18" i="7"/>
  <c r="A19" i="7"/>
  <c r="A15" i="56"/>
  <c r="R15" i="56"/>
  <c r="A26" i="57"/>
  <c r="A20" i="56"/>
  <c r="R20" i="56"/>
  <c r="A27" i="56"/>
  <c r="R27" i="56"/>
  <c r="A24" i="56"/>
  <c r="R24" i="56"/>
  <c r="G19" i="7"/>
  <c r="R19" i="56"/>
  <c r="R26" i="56"/>
  <c r="A30" i="56"/>
  <c r="R30" i="56"/>
  <c r="A31" i="56"/>
  <c r="R31" i="56"/>
  <c r="A10" i="56"/>
  <c r="R10" i="56"/>
  <c r="A8" i="56"/>
  <c r="R8" i="56"/>
  <c r="A9" i="56"/>
  <c r="R9" i="56"/>
  <c r="A25" i="56"/>
  <c r="R25" i="56"/>
  <c r="A22" i="56"/>
  <c r="R22" i="56"/>
  <c r="A23" i="56"/>
  <c r="R23" i="56"/>
  <c r="A38" i="56"/>
  <c r="R38" i="56"/>
  <c r="A21" i="56"/>
  <c r="R21" i="56"/>
  <c r="G21" i="7"/>
  <c r="A13" i="56"/>
  <c r="R13" i="56"/>
  <c r="A14" i="56"/>
  <c r="G14" i="7"/>
  <c r="R14" i="56"/>
  <c r="G13" i="7"/>
  <c r="A29" i="56"/>
  <c r="G29" i="7"/>
  <c r="R29" i="56"/>
  <c r="A28" i="56"/>
  <c r="R28" i="56"/>
  <c r="A6" i="56"/>
  <c r="R6" i="56"/>
  <c r="A36" i="56"/>
  <c r="R36" i="56"/>
  <c r="A37" i="56"/>
  <c r="G37" i="7"/>
  <c r="R37" i="56"/>
  <c r="A39" i="56"/>
  <c r="R39" i="56"/>
  <c r="R5" i="56"/>
  <c r="A5" i="56"/>
  <c r="R4" i="56"/>
  <c r="A4" i="56"/>
  <c r="R40" i="56"/>
  <c r="A40" i="56"/>
  <c r="R3" i="56"/>
  <c r="A3" i="56"/>
  <c r="A7" i="56"/>
  <c r="R7" i="56"/>
  <c r="H35" i="56" l="1"/>
  <c r="A35" i="32" s="1"/>
  <c r="A35" i="57"/>
  <c r="A35" i="7"/>
  <c r="B35" i="32" s="1"/>
  <c r="H17" i="56"/>
  <c r="A17" i="32" s="1"/>
  <c r="A17" i="7"/>
  <c r="B17" i="32" s="1"/>
  <c r="A17" i="57"/>
  <c r="I17" i="56" s="1"/>
  <c r="H15" i="56"/>
  <c r="A15" i="32" s="1"/>
  <c r="A15" i="57"/>
  <c r="I15" i="56" s="1"/>
  <c r="A15" i="7"/>
  <c r="H18" i="56"/>
  <c r="A18" i="32" s="1"/>
  <c r="A18" i="7"/>
  <c r="B18" i="32" s="1"/>
  <c r="A18" i="57"/>
  <c r="I18" i="56" s="1"/>
  <c r="H27" i="56"/>
  <c r="A27" i="32" s="1"/>
  <c r="A27" i="7"/>
  <c r="A27" i="57"/>
  <c r="I27" i="56" s="1"/>
  <c r="H30" i="56"/>
  <c r="A30" i="32" s="1"/>
  <c r="A30" i="57"/>
  <c r="I30" i="56" s="1"/>
  <c r="A30" i="7"/>
  <c r="B30" i="32" s="1"/>
  <c r="H24" i="56"/>
  <c r="A24" i="32" s="1"/>
  <c r="A24" i="7"/>
  <c r="B24" i="32" s="1"/>
  <c r="A24" i="57"/>
  <c r="I24" i="56" s="1"/>
  <c r="H20" i="56"/>
  <c r="A20" i="32" s="1"/>
  <c r="A20" i="57"/>
  <c r="I20" i="56" s="1"/>
  <c r="A20" i="7"/>
  <c r="B20" i="32" s="1"/>
  <c r="H31" i="56"/>
  <c r="A31" i="32" s="1"/>
  <c r="A31" i="57"/>
  <c r="I31" i="56" s="1"/>
  <c r="A31" i="7"/>
  <c r="B31" i="32" s="1"/>
  <c r="H23" i="56"/>
  <c r="A23" i="32" s="1"/>
  <c r="A23" i="7"/>
  <c r="B23" i="32" s="1"/>
  <c r="A23" i="57"/>
  <c r="I23" i="56" s="1"/>
  <c r="H25" i="56"/>
  <c r="A25" i="32" s="1"/>
  <c r="A25" i="7"/>
  <c r="B25" i="32" s="1"/>
  <c r="A25" i="57"/>
  <c r="I25" i="56" s="1"/>
  <c r="H8" i="56"/>
  <c r="A8" i="32" s="1"/>
  <c r="A8" i="7"/>
  <c r="B8" i="32" s="1"/>
  <c r="A8" i="57"/>
  <c r="I8" i="56" s="1"/>
  <c r="H38" i="56"/>
  <c r="A38" i="32" s="1"/>
  <c r="A38" i="7"/>
  <c r="B38" i="32" s="1"/>
  <c r="A38" i="57"/>
  <c r="I38" i="56" s="1"/>
  <c r="H22" i="56"/>
  <c r="A22" i="32" s="1"/>
  <c r="A22" i="57"/>
  <c r="I22" i="56" s="1"/>
  <c r="A22" i="7"/>
  <c r="B22" i="32" s="1"/>
  <c r="H9" i="56"/>
  <c r="A9" i="32" s="1"/>
  <c r="A9" i="57"/>
  <c r="I9" i="56" s="1"/>
  <c r="A9" i="7"/>
  <c r="H10" i="56"/>
  <c r="A10" i="32" s="1"/>
  <c r="A10" i="7"/>
  <c r="B10" i="32" s="1"/>
  <c r="A10" i="57"/>
  <c r="I10" i="56" s="1"/>
  <c r="H29" i="56"/>
  <c r="A29" i="32" s="1"/>
  <c r="A29" i="7"/>
  <c r="B29" i="32" s="1"/>
  <c r="A29" i="57"/>
  <c r="I29" i="56" s="1"/>
  <c r="H13" i="56"/>
  <c r="A13" i="32" s="1"/>
  <c r="A13" i="7"/>
  <c r="B13" i="32" s="1"/>
  <c r="A13" i="57"/>
  <c r="I13" i="56" s="1"/>
  <c r="H28" i="56"/>
  <c r="A28" i="32" s="1"/>
  <c r="A28" i="7"/>
  <c r="B28" i="32" s="1"/>
  <c r="A28" i="57"/>
  <c r="I28" i="56" s="1"/>
  <c r="H14" i="56"/>
  <c r="A14" i="32" s="1"/>
  <c r="A14" i="7"/>
  <c r="B14" i="32" s="1"/>
  <c r="A14" i="57"/>
  <c r="I14" i="56" s="1"/>
  <c r="H36" i="56"/>
  <c r="A36" i="32" s="1"/>
  <c r="A36" i="7"/>
  <c r="B36" i="32" s="1"/>
  <c r="A36" i="57"/>
  <c r="I36" i="56" s="1"/>
  <c r="H37" i="56"/>
  <c r="A37" i="32" s="1"/>
  <c r="A37" i="57"/>
  <c r="I37" i="56" s="1"/>
  <c r="A37" i="7"/>
  <c r="B37" i="32" s="1"/>
  <c r="H6" i="56"/>
  <c r="A6" i="32" s="1"/>
  <c r="A6" i="7"/>
  <c r="B6" i="32" s="1"/>
  <c r="A6" i="57"/>
  <c r="I6" i="56" s="1"/>
  <c r="H21" i="56"/>
  <c r="A21" i="32" s="1"/>
  <c r="A21" i="57"/>
  <c r="I21" i="56" s="1"/>
  <c r="A21" i="7"/>
  <c r="B21" i="32" s="1"/>
  <c r="H39" i="56"/>
  <c r="A39" i="32" s="1"/>
  <c r="A39" i="57"/>
  <c r="I39" i="56" s="1"/>
  <c r="A39" i="7"/>
  <c r="B39" i="32" s="1"/>
  <c r="H5" i="56"/>
  <c r="A5" i="32" s="1"/>
  <c r="A5" i="57"/>
  <c r="I5" i="56" s="1"/>
  <c r="A5" i="7"/>
  <c r="B5" i="32" s="1"/>
  <c r="H3" i="56"/>
  <c r="A3" i="32" s="1"/>
  <c r="A3" i="57"/>
  <c r="I3" i="56" s="1"/>
  <c r="A3" i="7"/>
  <c r="B3" i="32" s="1"/>
  <c r="H40" i="56"/>
  <c r="A40" i="32" s="1"/>
  <c r="A40" i="57"/>
  <c r="I40" i="56" s="1"/>
  <c r="A40" i="7"/>
  <c r="B40" i="32" s="1"/>
  <c r="H7" i="56"/>
  <c r="A7" i="32" s="1"/>
  <c r="A7" i="57"/>
  <c r="I7" i="56" s="1"/>
  <c r="A7" i="7"/>
  <c r="B7" i="32" s="1"/>
  <c r="H4" i="56"/>
  <c r="A4" i="32" s="1"/>
  <c r="A4" i="57"/>
  <c r="I4" i="56" s="1"/>
  <c r="A4" i="7"/>
  <c r="B4" i="32" s="1"/>
  <c r="I19" i="56"/>
  <c r="B19" i="32"/>
  <c r="B9" i="32"/>
  <c r="B27" i="32"/>
  <c r="I26" i="56"/>
  <c r="B26" i="32"/>
  <c r="B12" i="32"/>
  <c r="I12" i="56"/>
  <c r="I11" i="56"/>
  <c r="B11" i="32"/>
  <c r="B15" i="32"/>
  <c r="I33" i="56"/>
  <c r="B33" i="32"/>
  <c r="B16" i="32"/>
  <c r="I16" i="56"/>
  <c r="I34" i="56"/>
  <c r="B34" i="32"/>
  <c r="B32" i="32"/>
  <c r="I32" i="56"/>
  <c r="I35" i="56"/>
  <c r="N2" i="56" l="1"/>
  <c r="E40" i="56" l="1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E7" i="56"/>
  <c r="E6" i="56"/>
  <c r="B2" i="56" l="1"/>
  <c r="A2" i="56" s="1"/>
  <c r="P2" i="32"/>
  <c r="H2" i="56" l="1"/>
  <c r="R2" i="56"/>
  <c r="K2" i="32" l="1"/>
  <c r="A2" i="57" l="1"/>
  <c r="G2" i="7"/>
  <c r="I2" i="56" l="1"/>
  <c r="A2" i="32"/>
  <c r="A2" i="7"/>
  <c r="B2" i="32" s="1"/>
</calcChain>
</file>

<file path=xl/sharedStrings.xml><?xml version="1.0" encoding="utf-8"?>
<sst xmlns="http://schemas.openxmlformats.org/spreadsheetml/2006/main" count="3766" uniqueCount="853">
  <si>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</si>
  <si>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</si>
  <si>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</si>
  <si>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</si>
  <si>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</si>
  <si>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</si>
  <si>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</si>
  <si>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</si>
  <si>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</si>
  <si>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</si>
  <si>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</si>
  <si>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</si>
  <si>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</si>
  <si>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</si>
  <si>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</si>
  <si>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</si>
  <si>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</si>
  <si>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</si>
  <si>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</si>
  <si>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</si>
  <si>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</si>
  <si>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</si>
  <si>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</si>
  <si>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</si>
  <si>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</si>
  <si>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</si>
  <si>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</si>
  <si>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</si>
  <si>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</si>
  <si>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</si>
  <si>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</si>
  <si>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</si>
  <si>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</si>
  <si>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</si>
  <si>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</si>
  <si>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</si>
  <si>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</si>
  <si>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</si>
  <si>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</si>
  <si>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</si>
  <si>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</si>
  <si>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</si>
  <si>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</si>
  <si>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</si>
  <si>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</si>
  <si>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</si>
  <si>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</si>
  <si>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</si>
  <si>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</si>
  <si>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</si>
  <si>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</si>
  <si>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</si>
  <si>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</si>
  <si>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</si>
  <si>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</si>
  <si>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</si>
  <si>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</si>
  <si>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</si>
  <si>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</si>
  <si>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</si>
  <si>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</si>
  <si>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</si>
  <si>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</si>
  <si>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</si>
  <si>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</si>
  <si>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</si>
  <si>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</si>
  <si>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</si>
  <si>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</si>
  <si>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</si>
  <si>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</si>
  <si>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</si>
  <si>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</si>
  <si>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</si>
  <si>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</si>
  <si>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</si>
  <si>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</si>
  <si>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</si>
  <si>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</si>
  <si>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</si>
  <si>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</si>
  <si>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</si>
  <si>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</si>
  <si>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</si>
  <si>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</si>
  <si>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</si>
  <si>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</si>
  <si>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</si>
  <si>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</si>
  <si>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</si>
  <si>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</si>
  <si>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</si>
  <si>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</si>
  <si>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</si>
  <si>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</si>
  <si>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</si>
  <si>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</si>
  <si>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</si>
  <si>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</si>
  <si>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</si>
  <si>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</si>
  <si>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</si>
  <si>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</si>
  <si>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</si>
  <si>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</si>
  <si>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-</t>
  </si>
  <si>
    <t>true</t>
  </si>
  <si>
    <t>GB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</si>
  <si>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</si>
  <si>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</si>
  <si>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</si>
  <si>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</si>
  <si>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</si>
  <si>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</si>
  <si>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</si>
  <si>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</si>
  <si>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</si>
  <si>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</si>
  <si>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</si>
  <si>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</si>
  <si>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</si>
  <si>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</si>
  <si>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</si>
  <si>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</si>
  <si>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</si>
  <si>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</si>
  <si>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</si>
  <si>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</si>
  <si>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</si>
  <si>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</si>
  <si>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</si>
  <si>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</si>
  <si>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</si>
  <si>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</si>
  <si>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</si>
  <si>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</si>
  <si>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</si>
  <si>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</si>
  <si>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</si>
  <si>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</si>
  <si>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</si>
  <si>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</si>
  <si>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</si>
  <si>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</si>
  <si>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</si>
  <si>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</si>
  <si>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</si>
  <si>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</si>
  <si>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</si>
  <si>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</si>
  <si>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</si>
  <si>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</si>
  <si>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</si>
  <si>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</si>
  <si>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</si>
  <si>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</si>
  <si>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</si>
  <si>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</si>
  <si>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</si>
  <si>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</si>
  <si>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</si>
  <si>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</si>
  <si>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</si>
  <si>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</si>
  <si>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</si>
  <si>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</si>
  <si>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</si>
  <si>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</si>
  <si>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</si>
  <si>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</si>
  <si>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</si>
  <si>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</si>
  <si>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</si>
  <si>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</si>
  <si>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</si>
  <si>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</si>
  <si>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</si>
  <si>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</si>
  <si>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</si>
  <si>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Peter</t>
  </si>
  <si>
    <t>Regional Sales Manager</t>
  </si>
  <si>
    <t>Last name</t>
  </si>
  <si>
    <t>Street and Number</t>
  </si>
  <si>
    <t>City</t>
  </si>
  <si>
    <t>ZIP</t>
  </si>
  <si>
    <t>HQ1</t>
  </si>
  <si>
    <t>Female</t>
  </si>
  <si>
    <t>Test User</t>
  </si>
  <si>
    <t>x</t>
  </si>
  <si>
    <t>EN</t>
  </si>
  <si>
    <t>Sales Desk</t>
  </si>
  <si>
    <t>HQ2</t>
  </si>
  <si>
    <t>Daniel</t>
  </si>
  <si>
    <t>Male</t>
  </si>
  <si>
    <t>PL1</t>
  </si>
  <si>
    <t>Poland</t>
  </si>
  <si>
    <t>MGMT</t>
  </si>
  <si>
    <t>Deputy Manager of the Marketing Department, Technical Support and Strategic Planning</t>
  </si>
  <si>
    <t>Sales Manager</t>
  </si>
  <si>
    <t>PL2</t>
  </si>
  <si>
    <t>Warehouse / Logistic Specialist</t>
  </si>
  <si>
    <t>PL3</t>
  </si>
  <si>
    <t>Hungary</t>
  </si>
  <si>
    <t>Hungary - Team Leader</t>
  </si>
  <si>
    <t>Area Sales Manager Hungary</t>
  </si>
  <si>
    <t>PL4</t>
  </si>
  <si>
    <t>Sales Rep</t>
  </si>
  <si>
    <t>PL5</t>
  </si>
  <si>
    <t>PL - Solution Provider Team Leader Deputy</t>
  </si>
  <si>
    <t>PL6</t>
  </si>
  <si>
    <t>PL - Solution Provider Team Leader</t>
  </si>
  <si>
    <t xml:space="preserve">Sales Manager Poland </t>
  </si>
  <si>
    <t>PL7</t>
  </si>
  <si>
    <t>Slovakia</t>
  </si>
  <si>
    <t>Slovakia - Team Leader</t>
  </si>
  <si>
    <t>Area Sales Manager Slovakia</t>
  </si>
  <si>
    <t>PL8</t>
  </si>
  <si>
    <t>PL- Key Account</t>
  </si>
  <si>
    <t>PL9</t>
  </si>
  <si>
    <t>Czech Republic</t>
  </si>
  <si>
    <t>Marketing Specialist</t>
  </si>
  <si>
    <t>PL10</t>
  </si>
  <si>
    <t>CEE Customer Service Manager and Main Purchaser for Polish Department</t>
  </si>
  <si>
    <t>PL11</t>
  </si>
  <si>
    <t xml:space="preserve">Czech Republic </t>
  </si>
  <si>
    <t>Senior Sales Engineer</t>
  </si>
  <si>
    <t>PL12</t>
  </si>
  <si>
    <t>Junior Sales Enginieer CPG, Food &amp; Bevarage</t>
  </si>
  <si>
    <t>PL13</t>
  </si>
  <si>
    <t>Romania</t>
  </si>
  <si>
    <t>Romania - Team Leader</t>
  </si>
  <si>
    <t>Area Sales Manager Romania</t>
  </si>
  <si>
    <t>PL14</t>
  </si>
  <si>
    <t>Key User</t>
  </si>
  <si>
    <t>IT Specialist</t>
  </si>
  <si>
    <t>PL15</t>
  </si>
  <si>
    <t>Logistics Specialist/SAP MM Key User/Export Control</t>
  </si>
  <si>
    <t>PL16</t>
  </si>
  <si>
    <t>MTS</t>
  </si>
  <si>
    <t>Senior Marketing Specialist</t>
  </si>
  <si>
    <t>PL17</t>
  </si>
  <si>
    <t>PL18</t>
  </si>
  <si>
    <t>PL19</t>
  </si>
  <si>
    <t>PL - Solution Provider</t>
  </si>
  <si>
    <t>Sales Department Assistant</t>
  </si>
  <si>
    <t>Sales Assistant</t>
  </si>
  <si>
    <t>PL20</t>
  </si>
  <si>
    <t>PL21</t>
  </si>
  <si>
    <t>Sales Engineer</t>
  </si>
  <si>
    <t>PL22</t>
  </si>
  <si>
    <t>PL- Industrial Solution</t>
  </si>
  <si>
    <t>PL23</t>
  </si>
  <si>
    <t>PL24</t>
  </si>
  <si>
    <t>PL25</t>
  </si>
  <si>
    <t>PL26</t>
  </si>
  <si>
    <t>OEM Regional Leader</t>
  </si>
  <si>
    <t>PL27</t>
  </si>
  <si>
    <t>Sales Desk/key user</t>
  </si>
  <si>
    <t>CEE Customer Service/SAP SD Key User</t>
  </si>
  <si>
    <t>PL28</t>
  </si>
  <si>
    <t>Sales Enginieer</t>
  </si>
  <si>
    <t>PL29</t>
  </si>
  <si>
    <t>FA Service Engineer</t>
  </si>
  <si>
    <t>PL30</t>
  </si>
  <si>
    <t>Sales Coordinator Automotive &amp; Electronics</t>
  </si>
  <si>
    <t>PL31</t>
  </si>
  <si>
    <t>Sales Manager Central Eastern Europe</t>
  </si>
  <si>
    <t>PL32</t>
  </si>
  <si>
    <t>Life&amp;Science Vertical Industry Coordinator</t>
  </si>
  <si>
    <t>PL33</t>
  </si>
  <si>
    <t>Sales Service Support</t>
  </si>
  <si>
    <t>Senior CNC&amp;FA Service Engineer</t>
  </si>
  <si>
    <t>PL34</t>
  </si>
  <si>
    <t>CNC&amp;FA Service Engineer</t>
  </si>
  <si>
    <t>PL35</t>
  </si>
  <si>
    <t>CEE Customer Service</t>
  </si>
  <si>
    <t>PL36</t>
  </si>
  <si>
    <t>Robot Technical Support&amp;Senior Service Engineer</t>
  </si>
  <si>
    <t>PL37</t>
  </si>
  <si>
    <t>Sales Desk Support - Sales Assistant</t>
  </si>
  <si>
    <t>PL38</t>
  </si>
  <si>
    <t>CEE Customer Service Junior Specialist</t>
  </si>
  <si>
    <t>PL39</t>
  </si>
  <si>
    <t>IT Team Leader &amp; Polish Branch SAP Coordinator</t>
  </si>
  <si>
    <t>PL40</t>
  </si>
  <si>
    <t>PM</t>
  </si>
  <si>
    <t>Inverter Product Manager</t>
  </si>
  <si>
    <t>PL41</t>
  </si>
  <si>
    <t>PL42</t>
  </si>
  <si>
    <t>PL43</t>
  </si>
  <si>
    <t>PL- Industrial Solution Team Leader</t>
  </si>
  <si>
    <t>PL</t>
  </si>
  <si>
    <t>PL44</t>
  </si>
  <si>
    <t>PL45</t>
  </si>
  <si>
    <t>PL46</t>
  </si>
  <si>
    <t>PL47</t>
  </si>
  <si>
    <t>PL48</t>
  </si>
  <si>
    <t>PL49</t>
  </si>
  <si>
    <t>PL50</t>
  </si>
  <si>
    <t>PL51</t>
  </si>
  <si>
    <t>PL52</t>
  </si>
  <si>
    <t>PL53</t>
  </si>
  <si>
    <t>PL54</t>
  </si>
  <si>
    <t>PL55</t>
  </si>
  <si>
    <t>PL56</t>
  </si>
  <si>
    <t>PL57</t>
  </si>
  <si>
    <t>PL58</t>
  </si>
  <si>
    <t>PL59</t>
  </si>
  <si>
    <t>PL60</t>
  </si>
  <si>
    <t>PL61</t>
  </si>
  <si>
    <t>PL62</t>
  </si>
  <si>
    <t>PL63</t>
  </si>
  <si>
    <t>PL64</t>
  </si>
  <si>
    <t>Czech Republic - Team Leader</t>
  </si>
  <si>
    <t>PL65</t>
  </si>
  <si>
    <t>PL66</t>
  </si>
  <si>
    <t>PL67</t>
  </si>
  <si>
    <t>PL68</t>
  </si>
  <si>
    <t>PL69</t>
  </si>
  <si>
    <t>PL70</t>
  </si>
  <si>
    <t>PL71</t>
  </si>
  <si>
    <t>PL72</t>
  </si>
  <si>
    <t>ROLE_SALES_REP_SK</t>
  </si>
  <si>
    <t>PL73</t>
  </si>
  <si>
    <t>PL74</t>
  </si>
  <si>
    <t>Serbia</t>
  </si>
  <si>
    <t>Serbia Team Leader</t>
  </si>
  <si>
    <t>PL75</t>
  </si>
  <si>
    <t>PL76</t>
  </si>
  <si>
    <t>PL77</t>
  </si>
  <si>
    <t>PL78</t>
  </si>
  <si>
    <t>PL79</t>
  </si>
  <si>
    <t>PL80</t>
  </si>
  <si>
    <t>PL81</t>
  </si>
  <si>
    <t>PL- Key Account Team Leader</t>
  </si>
  <si>
    <t>PL82</t>
  </si>
  <si>
    <t>PL83</t>
  </si>
  <si>
    <t>PL84</t>
  </si>
  <si>
    <t>PL85</t>
  </si>
  <si>
    <t>PL86</t>
  </si>
  <si>
    <t>PL87</t>
  </si>
  <si>
    <t>PL88</t>
  </si>
  <si>
    <t>PL89</t>
  </si>
  <si>
    <t>PL90</t>
  </si>
  <si>
    <t>PL91</t>
  </si>
  <si>
    <t>PL92</t>
  </si>
  <si>
    <t>PL93</t>
  </si>
  <si>
    <t>PL94</t>
  </si>
  <si>
    <t>PL95</t>
  </si>
  <si>
    <t>PL96</t>
  </si>
  <si>
    <t>PL97</t>
  </si>
  <si>
    <t>PL98</t>
  </si>
  <si>
    <t>PL99</t>
  </si>
  <si>
    <t>PL100</t>
  </si>
  <si>
    <t>PL101</t>
  </si>
  <si>
    <t>PL102</t>
  </si>
  <si>
    <t>PL103</t>
  </si>
  <si>
    <t>PL104</t>
  </si>
  <si>
    <t>PL105</t>
  </si>
  <si>
    <t>PL106</t>
  </si>
  <si>
    <t>PL107</t>
  </si>
  <si>
    <t>PL108</t>
  </si>
  <si>
    <t>PL109</t>
  </si>
  <si>
    <t>PL110</t>
  </si>
  <si>
    <t>SE1</t>
  </si>
  <si>
    <t>FEMALE</t>
  </si>
  <si>
    <t>SE</t>
  </si>
  <si>
    <t>Sales Office (4121) IAS SCAN</t>
  </si>
  <si>
    <t>SE2</t>
  </si>
  <si>
    <t>SE3</t>
  </si>
  <si>
    <t>MALE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</si>
  <si>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</si>
  <si>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</si>
  <si>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</si>
  <si>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</si>
  <si>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</si>
  <si>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</si>
  <si>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</si>
  <si>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</si>
  <si>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</si>
  <si>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</si>
  <si>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NO</t>
  </si>
  <si>
    <t>Sales Group Norway (113)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</si>
  <si>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</si>
  <si>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</si>
  <si>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</si>
  <si>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</si>
  <si>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</si>
  <si>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</si>
  <si>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</si>
  <si>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</si>
  <si>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</si>
  <si>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</si>
  <si>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</si>
  <si>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</si>
  <si>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</si>
  <si>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</si>
  <si>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</si>
  <si>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</si>
  <si>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</si>
  <si>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</si>
  <si>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</si>
  <si>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</si>
  <si>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</si>
  <si>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</si>
  <si>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</si>
  <si>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</si>
  <si>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</si>
  <si>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</si>
  <si>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</si>
  <si>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</si>
  <si>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</si>
  <si>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</si>
  <si>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</si>
  <si>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State</t>
  </si>
  <si>
    <t>&amp;ai;English</t>
  </si>
  <si>
    <t>https://my319964.crm.ondemand.com/Language#Language_34PL</t>
  </si>
  <si>
    <t>for testystem</t>
  </si>
  <si>
    <t>ISS Key</t>
  </si>
  <si>
    <t>SP2</t>
  </si>
  <si>
    <t xml:space="preserve">Katina </t>
  </si>
  <si>
    <t>Haxter</t>
  </si>
  <si>
    <t>Melnik</t>
  </si>
  <si>
    <t>Tal</t>
  </si>
  <si>
    <t>Levy</t>
  </si>
  <si>
    <t>Rao</t>
  </si>
  <si>
    <t>Ingram</t>
  </si>
  <si>
    <t>Durand</t>
  </si>
  <si>
    <t>Pereira</t>
  </si>
  <si>
    <t>Tessler</t>
  </si>
  <si>
    <t>Masarwa</t>
  </si>
  <si>
    <t>Kelmeshes</t>
  </si>
  <si>
    <t>Miodownik</t>
  </si>
  <si>
    <t>Sonawane</t>
  </si>
  <si>
    <t>battalwar</t>
  </si>
  <si>
    <t>Fridvald</t>
  </si>
  <si>
    <t>Bashan</t>
  </si>
  <si>
    <t>Gerson</t>
  </si>
  <si>
    <t>Marom</t>
  </si>
  <si>
    <t>Gilary</t>
  </si>
  <si>
    <t>Dror</t>
  </si>
  <si>
    <t>Biran</t>
  </si>
  <si>
    <t>Ariel</t>
  </si>
  <si>
    <t>Ginzburg</t>
  </si>
  <si>
    <t>Cavlo</t>
  </si>
  <si>
    <t>Roth</t>
  </si>
  <si>
    <t>Or</t>
  </si>
  <si>
    <t>Katzir</t>
  </si>
  <si>
    <t>Dardik</t>
  </si>
  <si>
    <t xml:space="preserve">Samoiloff </t>
  </si>
  <si>
    <t>Lahav</t>
  </si>
  <si>
    <t>Rachmut</t>
  </si>
  <si>
    <t>Rosenbaum</t>
  </si>
  <si>
    <t>Weiser</t>
  </si>
  <si>
    <t>Geva</t>
  </si>
  <si>
    <t>Ingber</t>
  </si>
  <si>
    <t xml:space="preserve"> Poltavskyi </t>
  </si>
  <si>
    <t>Yaron</t>
  </si>
  <si>
    <t>Shay</t>
  </si>
  <si>
    <t>Sagi</t>
  </si>
  <si>
    <t>Uri</t>
  </si>
  <si>
    <t>Elad</t>
  </si>
  <si>
    <t>CLN</t>
  </si>
  <si>
    <t>Wayne</t>
  </si>
  <si>
    <t>Andrei</t>
  </si>
  <si>
    <t>Marcus</t>
  </si>
  <si>
    <t>Abed</t>
  </si>
  <si>
    <t>Sharon</t>
  </si>
  <si>
    <t>Gaby</t>
  </si>
  <si>
    <t>Vikas</t>
  </si>
  <si>
    <t>ramdas</t>
  </si>
  <si>
    <t>Ofer</t>
  </si>
  <si>
    <t>Omer</t>
  </si>
  <si>
    <t>Udi</t>
  </si>
  <si>
    <t>Eliezer</t>
  </si>
  <si>
    <t>Nadav</t>
  </si>
  <si>
    <t>Danny</t>
  </si>
  <si>
    <t>Dan</t>
  </si>
  <si>
    <t>Elidan</t>
  </si>
  <si>
    <t>Suzie</t>
  </si>
  <si>
    <t>Amit</t>
  </si>
  <si>
    <t>Orit</t>
  </si>
  <si>
    <t>Niv</t>
  </si>
  <si>
    <t>Luis</t>
  </si>
  <si>
    <t>Amir</t>
  </si>
  <si>
    <t>Ben</t>
  </si>
  <si>
    <t>Arnon</t>
  </si>
  <si>
    <t>Avishai</t>
  </si>
  <si>
    <t>Yossi</t>
  </si>
  <si>
    <t>Volodymyr</t>
  </si>
  <si>
    <t xml:space="preserve">Yaron Katina </t>
  </si>
  <si>
    <t>Shay Haxter</t>
  </si>
  <si>
    <t>Sagi Melnik</t>
  </si>
  <si>
    <t>Uri Tal</t>
  </si>
  <si>
    <t>Elad Levy</t>
  </si>
  <si>
    <t>CLN Rao</t>
  </si>
  <si>
    <t>Wayne Ingram</t>
  </si>
  <si>
    <t>Peter Durand</t>
  </si>
  <si>
    <t>Andrei Pereira</t>
  </si>
  <si>
    <t>Marcus Tessler</t>
  </si>
  <si>
    <t>Abed Masarwa</t>
  </si>
  <si>
    <t>Sharon Kelmeshes</t>
  </si>
  <si>
    <t>Gaby Miodownik</t>
  </si>
  <si>
    <t>Vikas Sonawane</t>
  </si>
  <si>
    <t>ramdas battalwar</t>
  </si>
  <si>
    <t>Ofer Fridvald</t>
  </si>
  <si>
    <t>Ariel Bashan</t>
  </si>
  <si>
    <t>Omer Gerson</t>
  </si>
  <si>
    <t>Udi Marom</t>
  </si>
  <si>
    <t>Eliezer Gilary</t>
  </si>
  <si>
    <t>Daniel Dror</t>
  </si>
  <si>
    <t>Nadav Biran</t>
  </si>
  <si>
    <t>Danny Ariel</t>
  </si>
  <si>
    <t>Dan Ginzburg</t>
  </si>
  <si>
    <t>Elidan Calvo</t>
  </si>
  <si>
    <t>Suzie Roth</t>
  </si>
  <si>
    <t>Amit or</t>
  </si>
  <si>
    <t>Orit Katzir</t>
  </si>
  <si>
    <t>Niv Dardik</t>
  </si>
  <si>
    <t xml:space="preserve">Luis Samoiloff </t>
  </si>
  <si>
    <t>Amir Lahav</t>
  </si>
  <si>
    <t>Ben Rachmut</t>
  </si>
  <si>
    <t>Arnon Rosenbaum</t>
  </si>
  <si>
    <t>Tal Weiser</t>
  </si>
  <si>
    <t>Avishai Geva</t>
  </si>
  <si>
    <t>Yossi Ingber</t>
  </si>
  <si>
    <t xml:space="preserve">Volodymyr Poltavskyi </t>
  </si>
  <si>
    <t>AFRICA</t>
  </si>
  <si>
    <t>BRAZIL</t>
  </si>
  <si>
    <t>CHINA</t>
  </si>
  <si>
    <t>EMEA</t>
  </si>
  <si>
    <t>INDIA</t>
  </si>
  <si>
    <t>ISRAEL</t>
  </si>
  <si>
    <t xml:space="preserve">ROLE_SALES_MGR_EMEA </t>
  </si>
  <si>
    <t>ROLE_SALES_REP_EMEA</t>
  </si>
  <si>
    <t xml:space="preserve">ROLE_SALES_MGR_APAC </t>
  </si>
  <si>
    <t>ROLE_DESIGNER_AMERICA</t>
  </si>
  <si>
    <t>ROLE_SALES_MGR_BRAZIL</t>
  </si>
  <si>
    <t xml:space="preserve">ROLE_SALES_VP </t>
  </si>
  <si>
    <t>ROLE_SALES_MGR_INDIA</t>
  </si>
  <si>
    <t xml:space="preserve">ROLE_ADMIN </t>
  </si>
  <si>
    <t xml:space="preserve">ROLE_DESIGNER_CORP </t>
  </si>
  <si>
    <t>ROLE_SALES_MGR_CORP</t>
  </si>
  <si>
    <t>ROLE_SALES_MGR_AMERICA</t>
  </si>
  <si>
    <t>ROLE_SALES_REP_CORP</t>
  </si>
  <si>
    <t>ROLE_SALES_MB</t>
  </si>
  <si>
    <t xml:space="preserve">ROLE_SALES_MGR_CORP </t>
  </si>
  <si>
    <t>CompanyNetafim</t>
  </si>
  <si>
    <t>Quote-PDF</t>
  </si>
  <si>
    <t>Yaron.Katina@netafim.com</t>
  </si>
  <si>
    <t>Shay.Haxter@netafim.com</t>
  </si>
  <si>
    <t>Sagi.Melnik@netafim.com</t>
  </si>
  <si>
    <t>uri.tal@netafim.com</t>
  </si>
  <si>
    <t>elad.l@netafim.com</t>
  </si>
  <si>
    <t>Cln.Rao@netafim.com</t>
  </si>
  <si>
    <t>Wayne.Ingram@netafim.com</t>
  </si>
  <si>
    <t>Peter.Durand@netafim.com</t>
  </si>
  <si>
    <t>Andrei.Pereira@netafim.com</t>
  </si>
  <si>
    <t>Marcus.Tessler@netafim.com</t>
  </si>
  <si>
    <t>Abed.Masarwa@netafim.com</t>
  </si>
  <si>
    <t>Sharon.Kelmeshes@netafim.com</t>
  </si>
  <si>
    <t>Gaby.Miodownik@netafim.com</t>
  </si>
  <si>
    <t>Vikas.Sonawane@netafim.com</t>
  </si>
  <si>
    <t>ramdas.battalwar@netafim.com</t>
  </si>
  <si>
    <t>Ofer.Fridvald@netafim.com</t>
  </si>
  <si>
    <t>Ariel.Bashan@netafim.com</t>
  </si>
  <si>
    <t>Omer.Gerson@netafim.com</t>
  </si>
  <si>
    <t>Udi.Marom@netafim.com</t>
  </si>
  <si>
    <t>Eliezer.Gilary@netafim.com</t>
  </si>
  <si>
    <t>Daniel.Dror@netafim.com</t>
  </si>
  <si>
    <t>Nadav.Biran@netafim.com</t>
  </si>
  <si>
    <t>Danny.Ariel@netafim.com</t>
  </si>
  <si>
    <t>Dan.Ginzburg@netafim.com</t>
  </si>
  <si>
    <t>Elidan.Calvo@netafim.com</t>
  </si>
  <si>
    <t>Suzie.Roth@netafim.com</t>
  </si>
  <si>
    <t>Amit.Or@netafim.com</t>
  </si>
  <si>
    <t>Orit.Katzir@netafim.com</t>
  </si>
  <si>
    <t>Niv.Dardik@netafim.com</t>
  </si>
  <si>
    <t>Luis.Samoiloff@netafim.com</t>
  </si>
  <si>
    <t>Amir.Lahav@netafim.com</t>
  </si>
  <si>
    <t>Ben.Rachmut@netafim.com</t>
  </si>
  <si>
    <t>Arnon.Rosenbaum@netafim.com</t>
  </si>
  <si>
    <t>Tal.Weiser@netafim.com</t>
  </si>
  <si>
    <t>Avishai.Geva@netafim.com</t>
  </si>
  <si>
    <t>Yossi.Ingber@netafim.com</t>
  </si>
  <si>
    <t>Volodymyr.Poltavskyi@netafim.com</t>
  </si>
  <si>
    <t>+97246287668</t>
  </si>
  <si>
    <t>+972 8 6473225</t>
  </si>
  <si>
    <t>+972 52 5017746</t>
  </si>
  <si>
    <t>+972 52 5017620</t>
  </si>
  <si>
    <t>+972 52 5015050</t>
  </si>
  <si>
    <t>+972 54 9882288</t>
  </si>
  <si>
    <t>+972 52 5013637</t>
  </si>
  <si>
    <t>+91 8142244700</t>
  </si>
  <si>
    <t>+61 0428351901</t>
  </si>
  <si>
    <t>+61 0407975401</t>
  </si>
  <si>
    <t>+55 16 981621315</t>
  </si>
  <si>
    <t>+55 16 21118079</t>
  </si>
  <si>
    <t>+972 52 5017443</t>
  </si>
  <si>
    <t>+972 52 5013770</t>
  </si>
  <si>
    <t>+972 52 5013002</t>
  </si>
  <si>
    <t>+91 8879783884</t>
  </si>
  <si>
    <t>+972 52 5014628</t>
  </si>
  <si>
    <t>+972 52 5017794</t>
  </si>
  <si>
    <t>+972 54 4412015</t>
  </si>
  <si>
    <t>+972 52 5014735</t>
  </si>
  <si>
    <t>+972 52 5017208</t>
  </si>
  <si>
    <t>+972 52 5017619</t>
  </si>
  <si>
    <t>+972 52 5017016</t>
  </si>
  <si>
    <t>+972 52 5013103</t>
  </si>
  <si>
    <t>+972 52 4701844</t>
  </si>
  <si>
    <t>+972 52 6440185</t>
  </si>
  <si>
    <t>+972 52 6148971</t>
  </si>
  <si>
    <t>+972 52 5017206</t>
  </si>
  <si>
    <t>+972 52 5013104</t>
  </si>
  <si>
    <t>+972 52 5013027</t>
  </si>
  <si>
    <t>+972 52 5013246</t>
  </si>
  <si>
    <t>+972 54 6693074</t>
  </si>
  <si>
    <t>+972 52 5006010</t>
  </si>
  <si>
    <t>+972 52 5017858</t>
  </si>
  <si>
    <t>+972 54 2550187</t>
  </si>
  <si>
    <t>+972 54 754266</t>
  </si>
  <si>
    <t>+972 52 5017595</t>
  </si>
  <si>
    <t>+380 952770288</t>
  </si>
  <si>
    <t>KU1</t>
  </si>
  <si>
    <t>KU2</t>
  </si>
  <si>
    <t>KU3</t>
  </si>
  <si>
    <t>KU4</t>
  </si>
  <si>
    <t>KU5</t>
  </si>
  <si>
    <t>KU6</t>
  </si>
  <si>
    <t>KU7</t>
  </si>
  <si>
    <t>KU8</t>
  </si>
  <si>
    <t>KU9</t>
  </si>
  <si>
    <t>KU10</t>
  </si>
  <si>
    <t>KU11</t>
  </si>
  <si>
    <t>KU12</t>
  </si>
  <si>
    <t>KU13</t>
  </si>
  <si>
    <t>KU14</t>
  </si>
  <si>
    <t>KU15</t>
  </si>
  <si>
    <t>KU16</t>
  </si>
  <si>
    <t>KU17</t>
  </si>
  <si>
    <t>KU19</t>
  </si>
  <si>
    <t>KU20</t>
  </si>
  <si>
    <t>KU21</t>
  </si>
  <si>
    <t>KU22</t>
  </si>
  <si>
    <t>KU23</t>
  </si>
  <si>
    <t>KU24</t>
  </si>
  <si>
    <t>KU25</t>
  </si>
  <si>
    <t>KU26</t>
  </si>
  <si>
    <t>KU27</t>
  </si>
  <si>
    <t>KU28</t>
  </si>
  <si>
    <t>KU29</t>
  </si>
  <si>
    <t>KU30</t>
  </si>
  <si>
    <t>KU31</t>
  </si>
  <si>
    <t>KU32</t>
  </si>
  <si>
    <t>KU33</t>
  </si>
  <si>
    <t>KU34</t>
  </si>
  <si>
    <t>KU35</t>
  </si>
  <si>
    <t>KU36</t>
  </si>
  <si>
    <t>KU37</t>
  </si>
  <si>
    <t>KU38</t>
  </si>
  <si>
    <t>TU1</t>
  </si>
  <si>
    <t>&amp;ai;ISRAEL</t>
  </si>
  <si>
    <t>&amp;ai;BRAZIL</t>
  </si>
  <si>
    <t>&amp;ai;CHINA</t>
  </si>
  <si>
    <t>&amp;ai;EMEA</t>
  </si>
  <si>
    <t>&amp;ai;INDIA</t>
  </si>
  <si>
    <t>&amp;ai;AUSTRALIA</t>
  </si>
  <si>
    <t>AUSTRALIA</t>
  </si>
  <si>
    <t>&amp;ai;AFRICA</t>
  </si>
  <si>
    <t>UKRAINE</t>
  </si>
  <si>
    <t>&amp;ai;CompanyNetafim</t>
  </si>
  <si>
    <t>Company Netafim</t>
  </si>
  <si>
    <t>Admin.Ariel.Bashan@netafim.com</t>
  </si>
  <si>
    <t>Admin</t>
  </si>
  <si>
    <t>Ariels Admin</t>
  </si>
  <si>
    <t>ADMIN</t>
  </si>
  <si>
    <t>KitYee.Wong@ecenta.com</t>
  </si>
  <si>
    <t>Wong</t>
  </si>
  <si>
    <t>Kit Yee</t>
  </si>
  <si>
    <t>Kit Yee Wong</t>
  </si>
  <si>
    <t>TU2</t>
  </si>
  <si>
    <t xml:space="preserve">CPQe User </t>
  </si>
  <si>
    <t>testadmin@netafim.com</t>
  </si>
  <si>
    <t>4b38767bad5a665a2d286398d129b8edd983a90d49ad44305abddee15b193092</t>
  </si>
  <si>
    <t>EMEA_CORP</t>
  </si>
  <si>
    <t>APAC_CORP</t>
  </si>
  <si>
    <t>AMERICA_CORP</t>
  </si>
  <si>
    <t>ISRAEL_CORP</t>
  </si>
  <si>
    <t>&amp;ai;ISRAEL_CORP</t>
  </si>
  <si>
    <t>&amp;ai;UKRAINE</t>
  </si>
  <si>
    <t>KU39</t>
  </si>
  <si>
    <t>Utku.Yilmaz@netafim.com</t>
  </si>
  <si>
    <t>Yilmaz</t>
  </si>
  <si>
    <t>Utku</t>
  </si>
  <si>
    <t>Utku Yilmaz</t>
  </si>
  <si>
    <t>EMEA_Corp</t>
  </si>
  <si>
    <t>+905335015223</t>
  </si>
  <si>
    <t>TURKEY</t>
  </si>
  <si>
    <t>KU40</t>
  </si>
  <si>
    <t>TIMUCIN.TUZCU@netafim.com</t>
  </si>
  <si>
    <t>TUZCU</t>
  </si>
  <si>
    <t>TIMUCIN</t>
  </si>
  <si>
    <t>TIMUCIN TUZCU</t>
  </si>
  <si>
    <t>+905335596565</t>
  </si>
  <si>
    <t>KU41</t>
  </si>
  <si>
    <t>sertac.agar@netafim.com</t>
  </si>
  <si>
    <t>Agar</t>
  </si>
  <si>
    <t>Sertac</t>
  </si>
  <si>
    <t>Sertac Agar</t>
  </si>
  <si>
    <t>&amp;ai;TURKEY</t>
  </si>
  <si>
    <t>KU42</t>
  </si>
  <si>
    <t>Ram.Hargil@netafim.com</t>
  </si>
  <si>
    <t>Hargil</t>
  </si>
  <si>
    <t>Ram</t>
  </si>
  <si>
    <t>Ram Hargil</t>
  </si>
  <si>
    <t>+972 52 5017278</t>
  </si>
  <si>
    <t>KU43</t>
  </si>
  <si>
    <t>Efi.Maoz@netafim.com</t>
  </si>
  <si>
    <t>Maoz</t>
  </si>
  <si>
    <t>Efi</t>
  </si>
  <si>
    <t>Efi Maoz</t>
  </si>
  <si>
    <t>+972 52 5017728</t>
  </si>
  <si>
    <t>KU44</t>
  </si>
  <si>
    <t>KU45</t>
  </si>
  <si>
    <t>KU46</t>
  </si>
  <si>
    <t>Sven.Chen@netafim.com</t>
  </si>
  <si>
    <t>Eileen.Xie@netafim.com</t>
  </si>
  <si>
    <t>Yair.Kizner@netafim.com</t>
  </si>
  <si>
    <t>Chen</t>
  </si>
  <si>
    <t>Sven</t>
  </si>
  <si>
    <t>Sven Chen</t>
  </si>
  <si>
    <t>+8618819814530</t>
  </si>
  <si>
    <t>Xie</t>
  </si>
  <si>
    <t>Eileen</t>
  </si>
  <si>
    <t>Eileen Xie</t>
  </si>
  <si>
    <t>+8618611834236</t>
  </si>
  <si>
    <t>Kizner</t>
  </si>
  <si>
    <t>Yair</t>
  </si>
  <si>
    <t>Yair Kizner</t>
  </si>
  <si>
    <t>+66898132301</t>
  </si>
  <si>
    <t>SOUTH_EAST_ASIA</t>
  </si>
  <si>
    <t>&amp;ai;SOUTH_EAST_ASIA</t>
  </si>
  <si>
    <t>ROLE_DESIGNER_TURKEY</t>
  </si>
  <si>
    <t>ROLE_DESIGNER_CHINA</t>
  </si>
  <si>
    <t>ROLE_DESIGNER_BRASIL</t>
  </si>
  <si>
    <t>ROLE_DESIGNER_SEA</t>
  </si>
  <si>
    <t>ROLE_SALES_REP_NO_PRICE</t>
  </si>
  <si>
    <t>KU47</t>
  </si>
  <si>
    <t>Ori.Adir@netafim.com</t>
  </si>
  <si>
    <t>Adir</t>
  </si>
  <si>
    <t>Ori</t>
  </si>
  <si>
    <t>Ori Adir</t>
  </si>
  <si>
    <t>+972 54 4299839</t>
  </si>
  <si>
    <t>KU48</t>
  </si>
  <si>
    <t xml:space="preserve">Sean.Movsowitz@netafim.com </t>
  </si>
  <si>
    <t>Movsowitz</t>
  </si>
  <si>
    <t>Sean</t>
  </si>
  <si>
    <t>Sean Movsowitz</t>
  </si>
  <si>
    <t>+972 52 8127272</t>
  </si>
  <si>
    <t>KU49</t>
  </si>
  <si>
    <t>guy.luria@netafim.com</t>
  </si>
  <si>
    <t>Luria</t>
  </si>
  <si>
    <t>Guy</t>
  </si>
  <si>
    <t>Guy Luria</t>
  </si>
  <si>
    <t>+972 52 6124558</t>
  </si>
  <si>
    <t>Sean.Movsowitz@netafim.com</t>
  </si>
  <si>
    <t>ROLE_NETAFIM_ADMIN</t>
  </si>
  <si>
    <t>Louis.Esteve@netafim.com</t>
  </si>
  <si>
    <t>Louis</t>
  </si>
  <si>
    <t>Louis Esteve</t>
  </si>
  <si>
    <t>ROLE_SALES_LIGHT</t>
  </si>
  <si>
    <t>Frederic.Dollon@netafim.com</t>
  </si>
  <si>
    <t>Frederic</t>
  </si>
  <si>
    <t>Frederic Dollon</t>
  </si>
  <si>
    <t>KU50</t>
  </si>
  <si>
    <t>yassine.laaribya@netafim.com</t>
  </si>
  <si>
    <t>Yassine</t>
  </si>
  <si>
    <t>KU51</t>
  </si>
  <si>
    <t>Adnan.Dogan@netafim.com</t>
  </si>
  <si>
    <t>Adnan</t>
  </si>
  <si>
    <t>Adnan Dogan</t>
  </si>
  <si>
    <t>KU52</t>
  </si>
  <si>
    <t>fuat.gul@netafim.com</t>
  </si>
  <si>
    <t>Fuat Gul</t>
  </si>
  <si>
    <t>KU53</t>
  </si>
  <si>
    <t>Mert.Morkal@netafim.com</t>
  </si>
  <si>
    <t>Mert</t>
  </si>
  <si>
    <t>Mert Morkal</t>
  </si>
  <si>
    <t>KU54</t>
  </si>
  <si>
    <t>Han</t>
  </si>
  <si>
    <t>Rahman Han</t>
  </si>
  <si>
    <t>KU55</t>
  </si>
  <si>
    <t>Rahmi.Cakariz@netafim.com</t>
  </si>
  <si>
    <t>Cakariz</t>
  </si>
  <si>
    <t>Rahmi</t>
  </si>
  <si>
    <t>Rahmi Cakariz</t>
  </si>
  <si>
    <t>KU56</t>
  </si>
  <si>
    <t>Onder.Kabadayi@netafim.com</t>
  </si>
  <si>
    <t>Kabadayi</t>
  </si>
  <si>
    <t>Onder</t>
  </si>
  <si>
    <t>Onder Kabadayi</t>
  </si>
  <si>
    <t>KU57</t>
  </si>
  <si>
    <t>Orhan.Valizade@netafim.com</t>
  </si>
  <si>
    <t>Valizade</t>
  </si>
  <si>
    <t>Orhan</t>
  </si>
  <si>
    <t>Orhan Valizade</t>
  </si>
  <si>
    <t>KU58</t>
  </si>
  <si>
    <t>Kaan.Atilgan@netafim.com</t>
  </si>
  <si>
    <t>Atilgan</t>
  </si>
  <si>
    <t>Kaan</t>
  </si>
  <si>
    <t>Kaan Atilgan</t>
  </si>
  <si>
    <t>KU59</t>
  </si>
  <si>
    <t>Eli.merkel@netafim.com</t>
  </si>
  <si>
    <t>Eli</t>
  </si>
  <si>
    <t>KU60</t>
  </si>
  <si>
    <t>luciano.wladimirsky@netafim.com</t>
  </si>
  <si>
    <t>KU61</t>
  </si>
  <si>
    <t>KU62</t>
  </si>
  <si>
    <t>+972 52 5014519</t>
  </si>
  <si>
    <t>Esteve</t>
  </si>
  <si>
    <t>+33660300661</t>
  </si>
  <si>
    <t>Dollon</t>
  </si>
  <si>
    <t>+33689942841</t>
  </si>
  <si>
    <t>Laaribya</t>
  </si>
  <si>
    <t>Yassine Laaribya</t>
  </si>
  <si>
    <t>Dogan</t>
  </si>
  <si>
    <t>Gul</t>
  </si>
  <si>
    <t>Fuat</t>
  </si>
  <si>
    <t>Merkel</t>
  </si>
  <si>
    <t>Wladimirsky</t>
  </si>
  <si>
    <t>Luciano</t>
  </si>
  <si>
    <t>Eli Merkel</t>
  </si>
  <si>
    <t>Luciano Wladimirsky</t>
  </si>
  <si>
    <t>Rahman.han@netafim.com</t>
  </si>
  <si>
    <t>Morkal</t>
  </si>
  <si>
    <t>Rahman</t>
  </si>
  <si>
    <t>Training Leader</t>
  </si>
  <si>
    <t>KU63</t>
  </si>
  <si>
    <t>KU64</t>
  </si>
  <si>
    <t>yossi.marmarali@netafim.com</t>
  </si>
  <si>
    <t>yossi.marmarali1@netafim.com</t>
  </si>
  <si>
    <t>security.test1@netafim.com</t>
  </si>
  <si>
    <t>security.test2@netafim.com</t>
  </si>
  <si>
    <t>Security</t>
  </si>
  <si>
    <t>Security Test1</t>
  </si>
  <si>
    <t>Security Test2</t>
  </si>
  <si>
    <t>Test2</t>
  </si>
  <si>
    <t>Test1</t>
  </si>
  <si>
    <t>QuoteNoPrice-PDF</t>
  </si>
  <si>
    <t>TR</t>
  </si>
  <si>
    <t>&amp;ai;Turkish</t>
  </si>
  <si>
    <t>&amp;ai;QuoteNoPrice-PDF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</si>
</sst>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Calibri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color rgb="FF1F497D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11"/>
      <color indexed="8"/>
      <name val="Calibri"/>
      <family val="2"/>
      <scheme val="minor"/>
    </font>
    <font>
      <b/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49" fontId="10" fillId="0" borderId="11">
      <alignment horizontal="left" vertical="center" wrapText="1"/>
    </xf>
  </cellStyleXfs>
  <cellXfs count="20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3" borderId="0" xfId="0" applyFill="1"/>
    <xf numFmtId="0" fontId="5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0" borderId="0" xfId="0" applyFont="1"/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6" xfId="0" applyFill="1" applyBorder="1"/>
    <xf numFmtId="0" fontId="0" fillId="0" borderId="7" xfId="0" applyFont="1" applyFill="1" applyBorder="1"/>
    <xf numFmtId="0" fontId="4" fillId="0" borderId="5" xfId="2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/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wrapText="1"/>
    </xf>
    <xf numFmtId="1" fontId="5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9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0" fillId="0" borderId="11" xfId="3">
      <alignment horizontal="left" vertical="center" wrapText="1"/>
    </xf>
    <xf numFmtId="0" fontId="0" fillId="7" borderId="0" xfId="0" applyFill="1"/>
    <xf numFmtId="0" fontId="9" fillId="0" borderId="7" xfId="0" applyFont="1" applyBorder="1" applyAlignment="1">
      <alignment vertical="center"/>
    </xf>
    <xf numFmtId="0" fontId="0" fillId="3" borderId="7" xfId="0" applyFill="1" applyBorder="1"/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/>
    <xf numFmtId="0" fontId="5" fillId="3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3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0" fillId="0" borderId="7" xfId="3" applyBorder="1">
      <alignment horizontal="left" vertical="center" wrapText="1"/>
    </xf>
    <xf numFmtId="0" fontId="4" fillId="0" borderId="7" xfId="2" applyFill="1" applyBorder="1"/>
    <xf numFmtId="0" fontId="11" fillId="3" borderId="7" xfId="0" applyFont="1" applyFill="1" applyBorder="1"/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1" fontId="11" fillId="3" borderId="7" xfId="0" applyNumberFormat="1" applyFont="1" applyFill="1" applyBorder="1"/>
    <xf numFmtId="0" fontId="11" fillId="3" borderId="7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center" vertical="center"/>
    </xf>
    <xf numFmtId="0" fontId="11" fillId="3" borderId="0" xfId="0" applyFont="1" applyFill="1"/>
    <xf numFmtId="0" fontId="0" fillId="3" borderId="7" xfId="0" applyNumberFormat="1" applyFill="1" applyBorder="1"/>
    <xf numFmtId="0" fontId="11" fillId="3" borderId="7" xfId="0" applyNumberFormat="1" applyFont="1" applyFill="1" applyBorder="1"/>
    <xf numFmtId="0" fontId="5" fillId="0" borderId="12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7" fillId="0" borderId="7" xfId="1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49" fontId="13" fillId="0" borderId="7" xfId="3" applyFont="1" applyBorder="1" applyAlignment="1">
      <alignment horizontal="center" vertical="center" wrapText="1"/>
    </xf>
    <xf numFmtId="49" fontId="10" fillId="0" borderId="14" xfId="3" applyBorder="1">
      <alignment horizontal="left" vertical="center" wrapText="1"/>
    </xf>
    <xf numFmtId="0" fontId="7" fillId="0" borderId="0" xfId="1" applyFont="1" applyFill="1"/>
    <xf numFmtId="49" fontId="0" fillId="0" borderId="7" xfId="0" applyNumberFormat="1" applyFill="1" applyBorder="1"/>
    <xf numFmtId="49" fontId="7" fillId="0" borderId="2" xfId="1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13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49" fontId="10" fillId="0" borderId="2" xfId="3" applyBorder="1">
      <alignment horizontal="left" vertical="center" wrapText="1"/>
    </xf>
    <xf numFmtId="49" fontId="10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0" fillId="0" borderId="7" xfId="3" applyFill="1" applyBorder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7" xfId="0" applyFont="1" applyBorder="1"/>
    <xf numFmtId="0" fontId="16" fillId="0" borderId="7" xfId="0" applyFont="1" applyBorder="1"/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vertical="center" wrapText="1"/>
    </xf>
    <xf numFmtId="0" fontId="5" fillId="4" borderId="18" xfId="0" applyFont="1" applyFill="1" applyBorder="1" applyAlignment="1">
      <alignment wrapText="1"/>
    </xf>
    <xf numFmtId="0" fontId="5" fillId="4" borderId="19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vertical="center"/>
    </xf>
    <xf numFmtId="0" fontId="5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vertical="center"/>
    </xf>
    <xf numFmtId="1" fontId="5" fillId="4" borderId="18" xfId="0" applyNumberFormat="1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6" fillId="4" borderId="23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4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0" fillId="0" borderId="0" xfId="3" applyFill="1" applyBorder="1">
      <alignment horizontal="left" vertical="center" wrapText="1"/>
    </xf>
    <xf numFmtId="49" fontId="10" fillId="0" borderId="2" xfId="3" applyFill="1" applyBorder="1">
      <alignment horizontal="left" vertical="center" wrapText="1"/>
    </xf>
    <xf numFmtId="0" fontId="0" fillId="0" borderId="2" xfId="0" applyBorder="1"/>
    <xf numFmtId="0" fontId="0" fillId="0" borderId="7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/>
    <xf numFmtId="0" fontId="0" fillId="0" borderId="0" xfId="0" applyFill="1" applyBorder="1"/>
    <xf numFmtId="0" fontId="11" fillId="3" borderId="0" xfId="0" applyFont="1" applyFill="1" applyBorder="1"/>
    <xf numFmtId="0" fontId="7" fillId="0" borderId="7" xfId="1" applyFont="1" applyFill="1" applyBorder="1"/>
    <xf numFmtId="0" fontId="0" fillId="0" borderId="14" xfId="0" applyBorder="1"/>
    <xf numFmtId="49" fontId="10" fillId="0" borderId="13" xfId="3" applyBorder="1">
      <alignment horizontal="left" vertical="center" wrapText="1"/>
    </xf>
    <xf numFmtId="0" fontId="0" fillId="3" borderId="0" xfId="0" applyNumberFormat="1" applyFill="1" applyBorder="1"/>
    <xf numFmtId="0" fontId="14" fillId="0" borderId="7" xfId="0" applyFont="1" applyBorder="1" applyAlignment="1">
      <alignment vertical="center"/>
    </xf>
    <xf numFmtId="49" fontId="10" fillId="0" borderId="0" xfId="3" applyBorder="1">
      <alignment horizontal="left" vertical="center" wrapText="1"/>
    </xf>
    <xf numFmtId="0" fontId="0" fillId="0" borderId="24" xfId="0" applyBorder="1"/>
    <xf numFmtId="0" fontId="0" fillId="0" borderId="23" xfId="0" applyBorder="1"/>
    <xf numFmtId="0" fontId="0" fillId="0" borderId="3" xfId="0" applyBorder="1"/>
    <xf numFmtId="0" fontId="4" fillId="0" borderId="0" xfId="2" applyAlignment="1">
      <alignment vertical="center"/>
    </xf>
    <xf numFmtId="0" fontId="17" fillId="0" borderId="7" xfId="0" applyFont="1" applyBorder="1" applyAlignment="1">
      <alignment horizontal="left" vertical="center"/>
    </xf>
    <xf numFmtId="0" fontId="17" fillId="0" borderId="7" xfId="0" applyFont="1" applyBorder="1"/>
    <xf numFmtId="0" fontId="18" fillId="0" borderId="0" xfId="0" applyFont="1"/>
    <xf numFmtId="0" fontId="4" fillId="0" borderId="7" xfId="2" applyBorder="1"/>
    <xf numFmtId="0" fontId="0" fillId="0" borderId="25" xfId="0" applyFill="1" applyBorder="1"/>
    <xf numFmtId="0" fontId="19" fillId="0" borderId="0" xfId="0" applyFont="1"/>
    <xf numFmtId="0" fontId="21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/>
    </xf>
    <xf numFmtId="0" fontId="22" fillId="0" borderId="7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wrapText="1"/>
    </xf>
    <xf numFmtId="0" fontId="20" fillId="0" borderId="7" xfId="0" applyFont="1" applyFill="1" applyBorder="1"/>
    <xf numFmtId="0" fontId="4" fillId="0" borderId="7" xfId="2" applyFill="1" applyBorder="1" applyAlignment="1">
      <alignment horizontal="left" vertical="center"/>
    </xf>
    <xf numFmtId="1" fontId="0" fillId="0" borderId="7" xfId="0" applyNumberFormat="1" applyBorder="1"/>
    <xf numFmtId="1" fontId="5" fillId="0" borderId="7" xfId="0" quotePrefix="1" applyNumberFormat="1" applyFont="1" applyFill="1" applyBorder="1" applyAlignment="1">
      <alignment horizontal="center" vertical="center"/>
    </xf>
    <xf numFmtId="1" fontId="0" fillId="0" borderId="0" xfId="0" applyNumberFormat="1" applyFill="1" applyBorder="1"/>
    <xf numFmtId="1" fontId="0" fillId="0" borderId="0" xfId="0" applyNumberFormat="1" applyBorder="1"/>
    <xf numFmtId="0" fontId="0" fillId="0" borderId="26" xfId="0" applyFill="1" applyBorder="1"/>
    <xf numFmtId="0" fontId="5" fillId="8" borderId="7" xfId="0" applyFont="1" applyFill="1" applyBorder="1" applyAlignment="1">
      <alignment horizontal="center" vertical="center"/>
    </xf>
    <xf numFmtId="0" fontId="0" fillId="0" borderId="0" xfId="0"/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1" fontId="0" fillId="0" borderId="7" xfId="0" applyNumberFormat="1" applyFill="1" applyBorder="1"/>
    <xf numFmtId="0" fontId="0" fillId="0" borderId="10" xfId="0" applyFill="1" applyBorder="1"/>
    <xf numFmtId="1" fontId="0" fillId="0" borderId="0" xfId="0" applyNumberFormat="1"/>
    <xf numFmtId="0" fontId="0" fillId="0" borderId="24" xfId="0" applyFill="1" applyBorder="1"/>
    <xf numFmtId="0" fontId="10" fillId="0" borderId="7" xfId="0" applyFont="1" applyFill="1" applyBorder="1" applyAlignment="1">
      <alignment horizontal="left" vertical="center"/>
    </xf>
    <xf numFmtId="0" fontId="4" fillId="0" borderId="7" xfId="2" applyFill="1" applyBorder="1" applyAlignment="1">
      <alignment horizontal="left" vertical="center"/>
    </xf>
    <xf numFmtId="1" fontId="5" fillId="0" borderId="7" xfId="0" quotePrefix="1" applyNumberFormat="1" applyFont="1" applyFill="1" applyBorder="1" applyAlignment="1">
      <alignment horizontal="center" vertical="center"/>
    </xf>
    <xf numFmtId="0" fontId="0" fillId="0" borderId="0" xfId="0"/>
    <xf numFmtId="0" fontId="5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8" fillId="0" borderId="0" xfId="0" applyFont="1"/>
    <xf numFmtId="0" fontId="5" fillId="0" borderId="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1" fontId="0" fillId="0" borderId="7" xfId="0" applyNumberFormat="1" applyFill="1" applyBorder="1"/>
    <xf numFmtId="49" fontId="10" fillId="0" borderId="11" xfId="3">
      <alignment horizontal="left" vertical="center" wrapText="1"/>
    </xf>
    <xf numFmtId="1" fontId="0" fillId="0" borderId="0" xfId="0" applyNumberFormat="1"/>
    <xf numFmtId="0" fontId="0" fillId="0" borderId="24" xfId="0" applyFill="1" applyBorder="1"/>
    <xf numFmtId="0" fontId="4" fillId="0" borderId="0" xfId="2" applyAlignment="1">
      <alignment vertical="center"/>
    </xf>
    <xf numFmtId="0" fontId="21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/>
    </xf>
    <xf numFmtId="0" fontId="4" fillId="0" borderId="7" xfId="2" applyFill="1" applyBorder="1" applyAlignment="1">
      <alignment horizontal="left" vertical="center"/>
    </xf>
    <xf numFmtId="1" fontId="0" fillId="0" borderId="7" xfId="0" applyNumberFormat="1" applyBorder="1"/>
    <xf numFmtId="1" fontId="5" fillId="0" borderId="7" xfId="0" quotePrefix="1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/>
    </xf>
    <xf numFmtId="0" fontId="24" fillId="0" borderId="7" xfId="0" quotePrefix="1" applyNumberFormat="1" applyFont="1" applyFill="1" applyBorder="1" applyAlignment="1">
      <alignment horizontal="center"/>
    </xf>
    <xf numFmtId="0" fontId="24" fillId="0" borderId="7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10" fillId="0" borderId="6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center"/>
    </xf>
    <xf numFmtId="0" fontId="4" fillId="0" borderId="0" xfId="2"/>
  </cellXfs>
  <cellStyles count="4">
    <cellStyle name="_SAP_BYD_TABLE_CELL_TEXT" xfId="3" xr:uid="{00000000-0005-0000-0000-000000000000}"/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it/devops/operations/hc/us_east/issnetafim_bda8d2c70/Users%20Net-10.05.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lar/Downloads/Users%20Net-29.08.2017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Input"/>
      <sheetName val="_MasterData"/>
      <sheetName val="User"/>
      <sheetName val="Person"/>
      <sheetName val="Address"/>
      <sheetName val="User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Input"/>
      <sheetName val="_MasterData"/>
      <sheetName val="User"/>
      <sheetName val="Person"/>
      <sheetName val="Address"/>
      <sheetName val="UserPasswo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riel.Bashan@netafim.com" TargetMode="External"/><Relationship Id="rId117" Type="http://schemas.openxmlformats.org/officeDocument/2006/relationships/hyperlink" Target="mailto:Onder.Kabadayi@netafim.com" TargetMode="External"/><Relationship Id="rId21" Type="http://schemas.openxmlformats.org/officeDocument/2006/relationships/hyperlink" Target="mailto:Ben.Rachmut@netafim.com" TargetMode="External"/><Relationship Id="rId42" Type="http://schemas.openxmlformats.org/officeDocument/2006/relationships/hyperlink" Target="mailto:Wayne.Ingram@netafim.com" TargetMode="External"/><Relationship Id="rId47" Type="http://schemas.openxmlformats.org/officeDocument/2006/relationships/hyperlink" Target="mailto:Ben.Rachmut@netafim.com" TargetMode="External"/><Relationship Id="rId63" Type="http://schemas.openxmlformats.org/officeDocument/2006/relationships/hyperlink" Target="mailto:Shay.Haxter@netafim.com" TargetMode="External"/><Relationship Id="rId68" Type="http://schemas.openxmlformats.org/officeDocument/2006/relationships/hyperlink" Target="mailto:Wayne.Ingram@netafim.com" TargetMode="External"/><Relationship Id="rId84" Type="http://schemas.openxmlformats.org/officeDocument/2006/relationships/hyperlink" Target="mailto:Utku.Yilmaz@netafim.com" TargetMode="External"/><Relationship Id="rId89" Type="http://schemas.openxmlformats.org/officeDocument/2006/relationships/hyperlink" Target="mailto:guy.luria@netafim.com" TargetMode="External"/><Relationship Id="rId112" Type="http://schemas.openxmlformats.org/officeDocument/2006/relationships/hyperlink" Target="mailto:Adnan.Dogan@netafim.com" TargetMode="External"/><Relationship Id="rId133" Type="http://schemas.openxmlformats.org/officeDocument/2006/relationships/hyperlink" Target="mailto:security.test1@netafim.com" TargetMode="External"/><Relationship Id="rId138" Type="http://schemas.openxmlformats.org/officeDocument/2006/relationships/hyperlink" Target="mailto:security.test1@netafim.com" TargetMode="External"/><Relationship Id="rId16" Type="http://schemas.openxmlformats.org/officeDocument/2006/relationships/hyperlink" Target="mailto:Wayne.Ingram@netafim.com" TargetMode="External"/><Relationship Id="rId107" Type="http://schemas.openxmlformats.org/officeDocument/2006/relationships/hyperlink" Target="mailto:Frederic.Dollon@netafim.com" TargetMode="External"/><Relationship Id="rId11" Type="http://schemas.openxmlformats.org/officeDocument/2006/relationships/hyperlink" Target="mailto:Shay.Haxter@netafim.com" TargetMode="External"/><Relationship Id="rId32" Type="http://schemas.openxmlformats.org/officeDocument/2006/relationships/hyperlink" Target="mailto:Danny.Ariel@netafim.com" TargetMode="External"/><Relationship Id="rId37" Type="http://schemas.openxmlformats.org/officeDocument/2006/relationships/hyperlink" Target="mailto:Shay.Haxter@netafim.com" TargetMode="External"/><Relationship Id="rId53" Type="http://schemas.openxmlformats.org/officeDocument/2006/relationships/hyperlink" Target="mailto:Omer.Gerson@netafim.com" TargetMode="External"/><Relationship Id="rId58" Type="http://schemas.openxmlformats.org/officeDocument/2006/relationships/hyperlink" Target="mailto:Danny.Ariel@netafim.com" TargetMode="External"/><Relationship Id="rId74" Type="http://schemas.openxmlformats.org/officeDocument/2006/relationships/hyperlink" Target="mailto:Gaby.Miodownik@netafim.com" TargetMode="External"/><Relationship Id="rId79" Type="http://schemas.openxmlformats.org/officeDocument/2006/relationships/hyperlink" Target="mailto:Yaron.Katina@netafim.com" TargetMode="External"/><Relationship Id="rId102" Type="http://schemas.openxmlformats.org/officeDocument/2006/relationships/hyperlink" Target="mailto:Frederic.Dollon@netafim.com" TargetMode="External"/><Relationship Id="rId123" Type="http://schemas.openxmlformats.org/officeDocument/2006/relationships/hyperlink" Target="mailto:Orhan.Valizade@netafim.com" TargetMode="External"/><Relationship Id="rId128" Type="http://schemas.openxmlformats.org/officeDocument/2006/relationships/hyperlink" Target="mailto:Mert.Morkal@netafim.com" TargetMode="External"/><Relationship Id="rId5" Type="http://schemas.openxmlformats.org/officeDocument/2006/relationships/hyperlink" Target="mailto:Daniel.Dror@netafim.com" TargetMode="External"/><Relationship Id="rId90" Type="http://schemas.openxmlformats.org/officeDocument/2006/relationships/hyperlink" Target="mailto:guy.luria@netafim.com" TargetMode="External"/><Relationship Id="rId95" Type="http://schemas.openxmlformats.org/officeDocument/2006/relationships/hyperlink" Target="mailto:Louis.Esteve@netafim.com" TargetMode="External"/><Relationship Id="rId22" Type="http://schemas.openxmlformats.org/officeDocument/2006/relationships/hyperlink" Target="mailto:Gaby.Miodownik@netafim.com" TargetMode="External"/><Relationship Id="rId27" Type="http://schemas.openxmlformats.org/officeDocument/2006/relationships/hyperlink" Target="mailto:Omer.Gerson@netafim.com" TargetMode="External"/><Relationship Id="rId43" Type="http://schemas.openxmlformats.org/officeDocument/2006/relationships/hyperlink" Target="mailto:Peter.Durand@netafim.com" TargetMode="External"/><Relationship Id="rId48" Type="http://schemas.openxmlformats.org/officeDocument/2006/relationships/hyperlink" Target="mailto:Gaby.Miodownik@netafim.com" TargetMode="External"/><Relationship Id="rId64" Type="http://schemas.openxmlformats.org/officeDocument/2006/relationships/hyperlink" Target="mailto:Abed.Masarwa@netafim.com" TargetMode="External"/><Relationship Id="rId69" Type="http://schemas.openxmlformats.org/officeDocument/2006/relationships/hyperlink" Target="mailto:Peter.Durand@netafim.com" TargetMode="External"/><Relationship Id="rId113" Type="http://schemas.openxmlformats.org/officeDocument/2006/relationships/hyperlink" Target="mailto:fuat.gul@netafim.com" TargetMode="External"/><Relationship Id="rId118" Type="http://schemas.openxmlformats.org/officeDocument/2006/relationships/hyperlink" Target="mailto:Orhan.Valizade@netafim.com" TargetMode="External"/><Relationship Id="rId134" Type="http://schemas.openxmlformats.org/officeDocument/2006/relationships/hyperlink" Target="mailto:security.test2@netafim.com" TargetMode="External"/><Relationship Id="rId139" Type="http://schemas.openxmlformats.org/officeDocument/2006/relationships/printerSettings" Target="../printerSettings/printerSettings1.bin"/><Relationship Id="rId8" Type="http://schemas.openxmlformats.org/officeDocument/2006/relationships/hyperlink" Target="mailto:Elidan.Calvo@netafim.com" TargetMode="External"/><Relationship Id="rId51" Type="http://schemas.openxmlformats.org/officeDocument/2006/relationships/hyperlink" Target="mailto:Cln.Rao@netafim.com" TargetMode="External"/><Relationship Id="rId72" Type="http://schemas.openxmlformats.org/officeDocument/2006/relationships/hyperlink" Target="mailto:Amir.Lahav@netafim.com" TargetMode="External"/><Relationship Id="rId80" Type="http://schemas.openxmlformats.org/officeDocument/2006/relationships/hyperlink" Target="mailto:Utku.Yilmaz@netafim.com" TargetMode="External"/><Relationship Id="rId85" Type="http://schemas.openxmlformats.org/officeDocument/2006/relationships/hyperlink" Target="mailto:Sven.Chen@netafim.com" TargetMode="External"/><Relationship Id="rId93" Type="http://schemas.openxmlformats.org/officeDocument/2006/relationships/hyperlink" Target="mailto:Sean.Movsowitz@netafim.com" TargetMode="External"/><Relationship Id="rId98" Type="http://schemas.openxmlformats.org/officeDocument/2006/relationships/hyperlink" Target="mailto:Frederic.Dollon@netafim.com" TargetMode="External"/><Relationship Id="rId121" Type="http://schemas.openxmlformats.org/officeDocument/2006/relationships/hyperlink" Target="mailto:luciano.wladimirsky@netafim.com" TargetMode="External"/><Relationship Id="rId3" Type="http://schemas.openxmlformats.org/officeDocument/2006/relationships/hyperlink" Target="mailto:Udi.Marom@netafim.com" TargetMode="External"/><Relationship Id="rId12" Type="http://schemas.openxmlformats.org/officeDocument/2006/relationships/hyperlink" Target="mailto:Abed.Masarwa@netafim.com" TargetMode="External"/><Relationship Id="rId17" Type="http://schemas.openxmlformats.org/officeDocument/2006/relationships/hyperlink" Target="mailto:Peter.Durand@netafim.com" TargetMode="External"/><Relationship Id="rId25" Type="http://schemas.openxmlformats.org/officeDocument/2006/relationships/hyperlink" Target="mailto:Cln.Rao@netafim.com" TargetMode="External"/><Relationship Id="rId33" Type="http://schemas.openxmlformats.org/officeDocument/2006/relationships/hyperlink" Target="mailto:Elidan.Calvo@netafim.com" TargetMode="External"/><Relationship Id="rId38" Type="http://schemas.openxmlformats.org/officeDocument/2006/relationships/hyperlink" Target="mailto:Abed.Masarwa@netafim.com" TargetMode="External"/><Relationship Id="rId46" Type="http://schemas.openxmlformats.org/officeDocument/2006/relationships/hyperlink" Target="mailto:Amir.Lahav@netafim.com" TargetMode="External"/><Relationship Id="rId59" Type="http://schemas.openxmlformats.org/officeDocument/2006/relationships/hyperlink" Target="mailto:Elidan.Calvo@netafim.com" TargetMode="External"/><Relationship Id="rId67" Type="http://schemas.openxmlformats.org/officeDocument/2006/relationships/hyperlink" Target="mailto:ramdas.battalwar@netafim.com" TargetMode="External"/><Relationship Id="rId103" Type="http://schemas.openxmlformats.org/officeDocument/2006/relationships/hyperlink" Target="mailto:Frederic.Dollon@netafim.com" TargetMode="External"/><Relationship Id="rId108" Type="http://schemas.openxmlformats.org/officeDocument/2006/relationships/hyperlink" Target="mailto:yassine.laaribya@netafim.com" TargetMode="External"/><Relationship Id="rId116" Type="http://schemas.openxmlformats.org/officeDocument/2006/relationships/hyperlink" Target="mailto:Rahmi.Cakariz@netafim.com" TargetMode="External"/><Relationship Id="rId124" Type="http://schemas.openxmlformats.org/officeDocument/2006/relationships/hyperlink" Target="mailto:Kaan.Atilgan@netafim.com" TargetMode="External"/><Relationship Id="rId129" Type="http://schemas.openxmlformats.org/officeDocument/2006/relationships/hyperlink" Target="mailto:Rahman.han@netafim.com" TargetMode="External"/><Relationship Id="rId137" Type="http://schemas.openxmlformats.org/officeDocument/2006/relationships/hyperlink" Target="mailto:yossi.marmarali1@netafim.com" TargetMode="External"/><Relationship Id="rId20" Type="http://schemas.openxmlformats.org/officeDocument/2006/relationships/hyperlink" Target="mailto:Amir.Lahav@netafim.com" TargetMode="External"/><Relationship Id="rId41" Type="http://schemas.openxmlformats.org/officeDocument/2006/relationships/hyperlink" Target="mailto:ramdas.battalwar@netafim.com" TargetMode="External"/><Relationship Id="rId54" Type="http://schemas.openxmlformats.org/officeDocument/2006/relationships/hyperlink" Target="mailto:Udi.Marom@netafim.com" TargetMode="External"/><Relationship Id="rId62" Type="http://schemas.openxmlformats.org/officeDocument/2006/relationships/hyperlink" Target="mailto:Yaron.Katina@netafim.com" TargetMode="External"/><Relationship Id="rId70" Type="http://schemas.openxmlformats.org/officeDocument/2006/relationships/hyperlink" Target="mailto:Niv.Dardik@netafim.com" TargetMode="External"/><Relationship Id="rId75" Type="http://schemas.openxmlformats.org/officeDocument/2006/relationships/hyperlink" Target="mailto:Arnon.Rosenbaum@netafim.com" TargetMode="External"/><Relationship Id="rId83" Type="http://schemas.openxmlformats.org/officeDocument/2006/relationships/hyperlink" Target="mailto:sertac.agar@netafim.com" TargetMode="External"/><Relationship Id="rId88" Type="http://schemas.openxmlformats.org/officeDocument/2006/relationships/hyperlink" Target="mailto:guy.luria@netafim.com" TargetMode="External"/><Relationship Id="rId91" Type="http://schemas.openxmlformats.org/officeDocument/2006/relationships/hyperlink" Target="mailto:Sean.Movsowitz@netafim.com" TargetMode="External"/><Relationship Id="rId96" Type="http://schemas.openxmlformats.org/officeDocument/2006/relationships/hyperlink" Target="mailto:Louis.Esteve@netafim.com" TargetMode="External"/><Relationship Id="rId111" Type="http://schemas.openxmlformats.org/officeDocument/2006/relationships/hyperlink" Target="mailto:Adnan.Dogan@netafim.com" TargetMode="External"/><Relationship Id="rId132" Type="http://schemas.openxmlformats.org/officeDocument/2006/relationships/hyperlink" Target="mailto:Frederic.Dollon@netafim.com" TargetMode="External"/><Relationship Id="rId1" Type="http://schemas.openxmlformats.org/officeDocument/2006/relationships/hyperlink" Target="mailto:Ariel.Bashan@netafim.com" TargetMode="External"/><Relationship Id="rId6" Type="http://schemas.openxmlformats.org/officeDocument/2006/relationships/hyperlink" Target="mailto:Nadav.Biran@netafim.com" TargetMode="External"/><Relationship Id="rId15" Type="http://schemas.openxmlformats.org/officeDocument/2006/relationships/hyperlink" Target="mailto:ramdas.battalwar@netafim.com" TargetMode="External"/><Relationship Id="rId23" Type="http://schemas.openxmlformats.org/officeDocument/2006/relationships/hyperlink" Target="mailto:Arnon.Rosenbaum@netafim.com" TargetMode="External"/><Relationship Id="rId28" Type="http://schemas.openxmlformats.org/officeDocument/2006/relationships/hyperlink" Target="mailto:Udi.Marom@netafim.com" TargetMode="External"/><Relationship Id="rId36" Type="http://schemas.openxmlformats.org/officeDocument/2006/relationships/hyperlink" Target="mailto:Yaron.Katina@netafim.com" TargetMode="External"/><Relationship Id="rId49" Type="http://schemas.openxmlformats.org/officeDocument/2006/relationships/hyperlink" Target="mailto:Arnon.Rosenbaum@netafim.com" TargetMode="External"/><Relationship Id="rId57" Type="http://schemas.openxmlformats.org/officeDocument/2006/relationships/hyperlink" Target="mailto:Nadav.Biran@netafim.com" TargetMode="External"/><Relationship Id="rId106" Type="http://schemas.openxmlformats.org/officeDocument/2006/relationships/hyperlink" Target="mailto:Frederic.Dollon@netafim.com" TargetMode="External"/><Relationship Id="rId114" Type="http://schemas.openxmlformats.org/officeDocument/2006/relationships/hyperlink" Target="mailto:fuat.gul@netafim.com" TargetMode="External"/><Relationship Id="rId119" Type="http://schemas.openxmlformats.org/officeDocument/2006/relationships/hyperlink" Target="mailto:Kaan.Atilgan@netafim.com" TargetMode="External"/><Relationship Id="rId127" Type="http://schemas.openxmlformats.org/officeDocument/2006/relationships/hyperlink" Target="mailto:Mert.Morkal@netafim.com" TargetMode="External"/><Relationship Id="rId10" Type="http://schemas.openxmlformats.org/officeDocument/2006/relationships/hyperlink" Target="mailto:Sharon.Kelmeshes@netafim.com" TargetMode="External"/><Relationship Id="rId31" Type="http://schemas.openxmlformats.org/officeDocument/2006/relationships/hyperlink" Target="mailto:Nadav.Biran@netafim.com" TargetMode="External"/><Relationship Id="rId44" Type="http://schemas.openxmlformats.org/officeDocument/2006/relationships/hyperlink" Target="mailto:Niv.Dardik@netafim.com" TargetMode="External"/><Relationship Id="rId52" Type="http://schemas.openxmlformats.org/officeDocument/2006/relationships/hyperlink" Target="mailto:Ariel.Bashan@netafim.com" TargetMode="External"/><Relationship Id="rId60" Type="http://schemas.openxmlformats.org/officeDocument/2006/relationships/hyperlink" Target="mailto:Amit.Or@netafim.com" TargetMode="External"/><Relationship Id="rId65" Type="http://schemas.openxmlformats.org/officeDocument/2006/relationships/hyperlink" Target="mailto:Orit.Katzir@netafim.com" TargetMode="External"/><Relationship Id="rId73" Type="http://schemas.openxmlformats.org/officeDocument/2006/relationships/hyperlink" Target="mailto:Ben.Rachmut@netafim.com" TargetMode="External"/><Relationship Id="rId78" Type="http://schemas.openxmlformats.org/officeDocument/2006/relationships/hyperlink" Target="mailto:testadmin@netafim.com" TargetMode="External"/><Relationship Id="rId81" Type="http://schemas.openxmlformats.org/officeDocument/2006/relationships/hyperlink" Target="mailto:Utku.Yilmaz@netafim.com" TargetMode="External"/><Relationship Id="rId86" Type="http://schemas.openxmlformats.org/officeDocument/2006/relationships/hyperlink" Target="mailto:Eileen.Xie@netafim.com" TargetMode="External"/><Relationship Id="rId94" Type="http://schemas.openxmlformats.org/officeDocument/2006/relationships/hyperlink" Target="mailto:Louis.Esteve@netafim.com" TargetMode="External"/><Relationship Id="rId99" Type="http://schemas.openxmlformats.org/officeDocument/2006/relationships/hyperlink" Target="mailto:Frederic.Dollon@netafim.com" TargetMode="External"/><Relationship Id="rId101" Type="http://schemas.openxmlformats.org/officeDocument/2006/relationships/hyperlink" Target="mailto:Frederic.Dollon@netafim.com" TargetMode="External"/><Relationship Id="rId122" Type="http://schemas.openxmlformats.org/officeDocument/2006/relationships/hyperlink" Target="mailto:Onder.Kabadayi@netafim.com" TargetMode="External"/><Relationship Id="rId130" Type="http://schemas.openxmlformats.org/officeDocument/2006/relationships/hyperlink" Target="mailto:Rahman.han@netafim.com" TargetMode="External"/><Relationship Id="rId135" Type="http://schemas.openxmlformats.org/officeDocument/2006/relationships/hyperlink" Target="mailto:security.test2@netafim.com" TargetMode="External"/><Relationship Id="rId4" Type="http://schemas.openxmlformats.org/officeDocument/2006/relationships/hyperlink" Target="mailto:Eliezer.Gilary@netafim.com" TargetMode="External"/><Relationship Id="rId9" Type="http://schemas.openxmlformats.org/officeDocument/2006/relationships/hyperlink" Target="mailto:Amit.Or@netafim.com" TargetMode="External"/><Relationship Id="rId13" Type="http://schemas.openxmlformats.org/officeDocument/2006/relationships/hyperlink" Target="mailto:Orit.Katzir@netafim.com" TargetMode="External"/><Relationship Id="rId18" Type="http://schemas.openxmlformats.org/officeDocument/2006/relationships/hyperlink" Target="mailto:Niv.Dardik@netafim.com" TargetMode="External"/><Relationship Id="rId39" Type="http://schemas.openxmlformats.org/officeDocument/2006/relationships/hyperlink" Target="mailto:Orit.Katzir@netafim.com" TargetMode="External"/><Relationship Id="rId109" Type="http://schemas.openxmlformats.org/officeDocument/2006/relationships/hyperlink" Target="mailto:yassine.laaribya@netafim.com" TargetMode="External"/><Relationship Id="rId34" Type="http://schemas.openxmlformats.org/officeDocument/2006/relationships/hyperlink" Target="mailto:Amit.Or@netafim.com" TargetMode="External"/><Relationship Id="rId50" Type="http://schemas.openxmlformats.org/officeDocument/2006/relationships/hyperlink" Target="mailto:Tal.Weiser@netafim.com" TargetMode="External"/><Relationship Id="rId55" Type="http://schemas.openxmlformats.org/officeDocument/2006/relationships/hyperlink" Target="mailto:Eliezer.Gilary@netafim.com" TargetMode="External"/><Relationship Id="rId76" Type="http://schemas.openxmlformats.org/officeDocument/2006/relationships/hyperlink" Target="mailto:Tal.Weiser@netafim.com" TargetMode="External"/><Relationship Id="rId97" Type="http://schemas.openxmlformats.org/officeDocument/2006/relationships/hyperlink" Target="mailto:Frederic.Dollon@netafim.com" TargetMode="External"/><Relationship Id="rId104" Type="http://schemas.openxmlformats.org/officeDocument/2006/relationships/hyperlink" Target="mailto:Frederic.Dollon@netafim.com" TargetMode="External"/><Relationship Id="rId120" Type="http://schemas.openxmlformats.org/officeDocument/2006/relationships/hyperlink" Target="mailto:Eli.merkel@netafim.com" TargetMode="External"/><Relationship Id="rId125" Type="http://schemas.openxmlformats.org/officeDocument/2006/relationships/hyperlink" Target="mailto:Eli.merkel@netafim.com" TargetMode="External"/><Relationship Id="rId7" Type="http://schemas.openxmlformats.org/officeDocument/2006/relationships/hyperlink" Target="mailto:Danny.Ariel@netafim.com" TargetMode="External"/><Relationship Id="rId71" Type="http://schemas.openxmlformats.org/officeDocument/2006/relationships/hyperlink" Target="mailto:Ofer.Fridvald@netafim.com" TargetMode="External"/><Relationship Id="rId92" Type="http://schemas.openxmlformats.org/officeDocument/2006/relationships/hyperlink" Target="mailto:Sean.Movsowitz@netafim.com" TargetMode="External"/><Relationship Id="rId2" Type="http://schemas.openxmlformats.org/officeDocument/2006/relationships/hyperlink" Target="mailto:Omer.Gerson@netafim.com" TargetMode="External"/><Relationship Id="rId29" Type="http://schemas.openxmlformats.org/officeDocument/2006/relationships/hyperlink" Target="mailto:Eliezer.Gilary@netafim.com" TargetMode="External"/><Relationship Id="rId24" Type="http://schemas.openxmlformats.org/officeDocument/2006/relationships/hyperlink" Target="mailto:Tal.Weiser@netafim.com" TargetMode="External"/><Relationship Id="rId40" Type="http://schemas.openxmlformats.org/officeDocument/2006/relationships/hyperlink" Target="mailto:Vikas.Sonawane@netafim.com" TargetMode="External"/><Relationship Id="rId45" Type="http://schemas.openxmlformats.org/officeDocument/2006/relationships/hyperlink" Target="mailto:Ofer.Fridvald@netafim.com" TargetMode="External"/><Relationship Id="rId66" Type="http://schemas.openxmlformats.org/officeDocument/2006/relationships/hyperlink" Target="mailto:Vikas.Sonawane@netafim.com" TargetMode="External"/><Relationship Id="rId87" Type="http://schemas.openxmlformats.org/officeDocument/2006/relationships/hyperlink" Target="mailto:Yair.Kizner@netafim.com" TargetMode="External"/><Relationship Id="rId110" Type="http://schemas.openxmlformats.org/officeDocument/2006/relationships/hyperlink" Target="mailto:yassine.laaribya@netafim.com" TargetMode="External"/><Relationship Id="rId115" Type="http://schemas.openxmlformats.org/officeDocument/2006/relationships/hyperlink" Target="mailto:Rahmi.Cakariz@netafim.com" TargetMode="External"/><Relationship Id="rId131" Type="http://schemas.openxmlformats.org/officeDocument/2006/relationships/hyperlink" Target="mailto:Frederic.Dollon@netafim.com" TargetMode="External"/><Relationship Id="rId136" Type="http://schemas.openxmlformats.org/officeDocument/2006/relationships/hyperlink" Target="mailto:yossi.marmarali@netafim.com" TargetMode="External"/><Relationship Id="rId61" Type="http://schemas.openxmlformats.org/officeDocument/2006/relationships/hyperlink" Target="mailto:Sharon.Kelmeshes@netafim.com" TargetMode="External"/><Relationship Id="rId82" Type="http://schemas.openxmlformats.org/officeDocument/2006/relationships/hyperlink" Target="mailto:TIMUCIN.TUZCU@netafim.com" TargetMode="External"/><Relationship Id="rId19" Type="http://schemas.openxmlformats.org/officeDocument/2006/relationships/hyperlink" Target="mailto:Ofer.Fridvald@netafim.com" TargetMode="External"/><Relationship Id="rId14" Type="http://schemas.openxmlformats.org/officeDocument/2006/relationships/hyperlink" Target="mailto:Vikas.Sonawane@netafim.com" TargetMode="External"/><Relationship Id="rId30" Type="http://schemas.openxmlformats.org/officeDocument/2006/relationships/hyperlink" Target="mailto:Daniel.Dror@netafim.com" TargetMode="External"/><Relationship Id="rId35" Type="http://schemas.openxmlformats.org/officeDocument/2006/relationships/hyperlink" Target="mailto:Sharon.Kelmeshes@netafim.com" TargetMode="External"/><Relationship Id="rId56" Type="http://schemas.openxmlformats.org/officeDocument/2006/relationships/hyperlink" Target="mailto:Daniel.Dror@netafim.com" TargetMode="External"/><Relationship Id="rId77" Type="http://schemas.openxmlformats.org/officeDocument/2006/relationships/hyperlink" Target="mailto:Cln.Rao@netafim.com" TargetMode="External"/><Relationship Id="rId100" Type="http://schemas.openxmlformats.org/officeDocument/2006/relationships/hyperlink" Target="mailto:Frederic.Dollon@netafim.com" TargetMode="External"/><Relationship Id="rId105" Type="http://schemas.openxmlformats.org/officeDocument/2006/relationships/hyperlink" Target="mailto:Frederic.Dollon@netafim.com" TargetMode="External"/><Relationship Id="rId126" Type="http://schemas.openxmlformats.org/officeDocument/2006/relationships/hyperlink" Target="mailto:luciano.wladimirsky@netafim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"/>
  <sheetViews>
    <sheetView workbookViewId="0"/>
  </sheetViews>
  <sheetFormatPr defaultColWidth="8.85546875"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30</v>
      </c>
    </row>
    <row r="4" spans="1:1" x14ac:dyDescent="0.25">
      <c r="A4" s="1" t="s">
        <v>96</v>
      </c>
    </row>
    <row r="5" spans="1:1" x14ac:dyDescent="0.25">
      <c r="A5" s="1" t="s">
        <v>100</v>
      </c>
    </row>
    <row r="6" spans="1:1" x14ac:dyDescent="0.25">
      <c r="A6" s="1" t="s">
        <v>101</v>
      </c>
    </row>
    <row r="7" spans="1:1" x14ac:dyDescent="0.25">
      <c r="A7" s="1" t="s">
        <v>102</v>
      </c>
    </row>
    <row r="8" spans="1:1" x14ac:dyDescent="0.25">
      <c r="A8" s="1" t="s">
        <v>108</v>
      </c>
    </row>
    <row r="9" spans="1:1" x14ac:dyDescent="0.25">
      <c r="A9" s="1" t="s">
        <v>110</v>
      </c>
    </row>
    <row r="10" spans="1:1" x14ac:dyDescent="0.25">
      <c r="A10" s="1" t="s">
        <v>111</v>
      </c>
    </row>
    <row r="11" spans="1:1" x14ac:dyDescent="0.25">
      <c r="A11" s="1" t="s">
        <v>112</v>
      </c>
    </row>
    <row r="12" spans="1:1" x14ac:dyDescent="0.25">
      <c r="A12" s="1" t="s">
        <v>113</v>
      </c>
    </row>
    <row r="13" spans="1:1" x14ac:dyDescent="0.25">
      <c r="A13" s="1" t="s">
        <v>115</v>
      </c>
    </row>
    <row r="14" spans="1:1" x14ac:dyDescent="0.25">
      <c r="A14" s="1" t="s">
        <v>116</v>
      </c>
    </row>
    <row r="15" spans="1:1" x14ac:dyDescent="0.25">
      <c r="A15" s="1" t="s">
        <v>117</v>
      </c>
    </row>
    <row r="16" spans="1:1" x14ac:dyDescent="0.25">
      <c r="A16" s="1" t="s">
        <v>118</v>
      </c>
    </row>
    <row r="17" spans="1:1" x14ac:dyDescent="0.25">
      <c r="A17" s="1" t="s">
        <v>119</v>
      </c>
    </row>
    <row r="18" spans="1:1" x14ac:dyDescent="0.25">
      <c r="A18" s="1" t="s">
        <v>120</v>
      </c>
    </row>
    <row r="19" spans="1:1" x14ac:dyDescent="0.25">
      <c r="A19" s="1" t="s">
        <v>121</v>
      </c>
    </row>
    <row r="20" spans="1:1" x14ac:dyDescent="0.25">
      <c r="A20" s="1" t="s">
        <v>122</v>
      </c>
    </row>
    <row r="21" spans="1:1" x14ac:dyDescent="0.25">
      <c r="A21" s="1" t="s">
        <v>123</v>
      </c>
    </row>
    <row r="22" spans="1:1" x14ac:dyDescent="0.25">
      <c r="A22" s="1" t="s">
        <v>124</v>
      </c>
    </row>
    <row r="23" spans="1:1" x14ac:dyDescent="0.25">
      <c r="A23" s="1" t="s">
        <v>125</v>
      </c>
    </row>
    <row r="24" spans="1:1" x14ac:dyDescent="0.25">
      <c r="A24" s="1" t="s">
        <v>126</v>
      </c>
    </row>
    <row r="25" spans="1:1" x14ac:dyDescent="0.25">
      <c r="A25" s="1" t="s">
        <v>127</v>
      </c>
    </row>
    <row r="26" spans="1:1" x14ac:dyDescent="0.25">
      <c r="A26" s="1" t="s">
        <v>128</v>
      </c>
    </row>
    <row r="27" spans="1:1" x14ac:dyDescent="0.25">
      <c r="A27" s="1" t="s">
        <v>129</v>
      </c>
    </row>
    <row r="28" spans="1:1" x14ac:dyDescent="0.25">
      <c r="A28" s="1" t="s">
        <v>130</v>
      </c>
    </row>
    <row r="29" spans="1:1" x14ac:dyDescent="0.25">
      <c r="A29" s="1" t="s">
        <v>131</v>
      </c>
    </row>
    <row r="30" spans="1:1" x14ac:dyDescent="0.25">
      <c r="A30" s="1" t="s">
        <v>132</v>
      </c>
    </row>
    <row r="31" spans="1:1" x14ac:dyDescent="0.25">
      <c r="A31" s="1" t="s">
        <v>133</v>
      </c>
    </row>
    <row r="32" spans="1:1" x14ac:dyDescent="0.25">
      <c r="A32" s="1" t="s">
        <v>134</v>
      </c>
    </row>
    <row r="33" spans="1:1" x14ac:dyDescent="0.25">
      <c r="A33" s="1" t="s">
        <v>137</v>
      </c>
    </row>
    <row r="34" spans="1:1" x14ac:dyDescent="0.25">
      <c r="A34" s="1" t="s">
        <v>138</v>
      </c>
    </row>
    <row r="35" spans="1:1" x14ac:dyDescent="0.25">
      <c r="A35" s="1" t="s">
        <v>139</v>
      </c>
    </row>
    <row r="36" spans="1:1" x14ac:dyDescent="0.25">
      <c r="A36" s="1" t="s">
        <v>140</v>
      </c>
    </row>
    <row r="37" spans="1:1" x14ac:dyDescent="0.25">
      <c r="A37" s="1" t="s">
        <v>141</v>
      </c>
    </row>
    <row r="38" spans="1:1" x14ac:dyDescent="0.25">
      <c r="A38" s="1" t="s">
        <v>143</v>
      </c>
    </row>
    <row r="39" spans="1:1" x14ac:dyDescent="0.25">
      <c r="A39" s="1" t="s">
        <v>144</v>
      </c>
    </row>
    <row r="40" spans="1:1" x14ac:dyDescent="0.25">
      <c r="A40" s="1" t="s">
        <v>145</v>
      </c>
    </row>
    <row r="41" spans="1:1" x14ac:dyDescent="0.25">
      <c r="A41" s="1" t="s">
        <v>146</v>
      </c>
    </row>
    <row r="42" spans="1:1" x14ac:dyDescent="0.25">
      <c r="A42" s="1" t="s">
        <v>148</v>
      </c>
    </row>
    <row r="43" spans="1:1" x14ac:dyDescent="0.25">
      <c r="A43" s="1" t="s">
        <v>149</v>
      </c>
    </row>
    <row r="44" spans="1:1" x14ac:dyDescent="0.25">
      <c r="A44" s="1" t="s">
        <v>150</v>
      </c>
    </row>
    <row r="45" spans="1:1" x14ac:dyDescent="0.25">
      <c r="A45" s="1" t="s">
        <v>151</v>
      </c>
    </row>
    <row r="46" spans="1:1" x14ac:dyDescent="0.25">
      <c r="A46" s="1" t="s">
        <v>152</v>
      </c>
    </row>
    <row r="47" spans="1:1" x14ac:dyDescent="0.25">
      <c r="A47" s="1" t="s">
        <v>153</v>
      </c>
    </row>
    <row r="48" spans="1:1" x14ac:dyDescent="0.25">
      <c r="A48" s="1" t="s">
        <v>154</v>
      </c>
    </row>
    <row r="49" spans="1:1" x14ac:dyDescent="0.25">
      <c r="A49" s="1" t="s">
        <v>155</v>
      </c>
    </row>
    <row r="50" spans="1:1" x14ac:dyDescent="0.25">
      <c r="A50" s="1" t="s">
        <v>156</v>
      </c>
    </row>
    <row r="51" spans="1:1" x14ac:dyDescent="0.25">
      <c r="A51" s="1" t="s">
        <v>157</v>
      </c>
    </row>
    <row r="52" spans="1:1" x14ac:dyDescent="0.25">
      <c r="A52" s="1" t="s">
        <v>158</v>
      </c>
    </row>
    <row r="53" spans="1:1" x14ac:dyDescent="0.25">
      <c r="A53" s="1" t="s">
        <v>159</v>
      </c>
    </row>
    <row r="54" spans="1:1" x14ac:dyDescent="0.25">
      <c r="A54" s="1" t="s">
        <v>160</v>
      </c>
    </row>
    <row r="55" spans="1:1" x14ac:dyDescent="0.25">
      <c r="A55" s="1" t="s">
        <v>161</v>
      </c>
    </row>
    <row r="56" spans="1:1" x14ac:dyDescent="0.25">
      <c r="A56" s="1" t="s">
        <v>162</v>
      </c>
    </row>
    <row r="57" spans="1:1" x14ac:dyDescent="0.25">
      <c r="A57" s="1" t="s">
        <v>171</v>
      </c>
    </row>
    <row r="58" spans="1:1" x14ac:dyDescent="0.25">
      <c r="A58" s="1" t="s">
        <v>175</v>
      </c>
    </row>
    <row r="59" spans="1:1" x14ac:dyDescent="0.25">
      <c r="A59" s="1" t="s">
        <v>176</v>
      </c>
    </row>
    <row r="60" spans="1:1" x14ac:dyDescent="0.25">
      <c r="A60" s="1" t="s">
        <v>177</v>
      </c>
    </row>
    <row r="61" spans="1:1" x14ac:dyDescent="0.25">
      <c r="A61" s="1" t="s">
        <v>178</v>
      </c>
    </row>
  </sheetData>
  <hyperlinks>
    <hyperlink ref="A2" location="'NameSpace'!A1" display="NameSpace" xr:uid="{00000000-0004-0000-0000-000000000000}"/>
    <hyperlink ref="A3" location="'Datatype Mapping'!A1" display="Datatype Mapping" xr:uid="{00000000-0004-0000-0000-000001000000}"/>
    <hyperlink ref="A4" location="'AccountStatus'!A1" display="AccountStatus" xr:uid="{00000000-0004-0000-0000-000002000000}"/>
    <hyperlink ref="A5" location="'AccountType'!A1" display="AccountType" xr:uid="{00000000-0004-0000-0000-000003000000}"/>
    <hyperlink ref="A6" location="'AdditionalReportTemplate'!A1" display="AdditionalReportTemplate" xr:uid="{00000000-0004-0000-0000-000004000000}"/>
    <hyperlink ref="A7" location="'Address'!A1" display="Address" xr:uid="{00000000-0004-0000-0000-000005000000}"/>
    <hyperlink ref="A8" location="'ApprovalGate'!A1" display="ApprovalGate" xr:uid="{00000000-0004-0000-0000-000006000000}"/>
    <hyperlink ref="A9" location="'ApprovalRule'!A1" display="ApprovalRule" xr:uid="{00000000-0004-0000-0000-000007000000}"/>
    <hyperlink ref="A10" location="'BusinessAttributeQuery'!A1" display="BusinessAttributeQuery" xr:uid="{00000000-0004-0000-0000-000008000000}"/>
    <hyperlink ref="A11" location="'BusinessVariableQuery'!A1" display="BusinessVariableQuery" xr:uid="{00000000-0004-0000-0000-000009000000}"/>
    <hyperlink ref="A12" location="'Company'!A1" display="Company" xr:uid="{00000000-0004-0000-0000-00000A000000}"/>
    <hyperlink ref="A13" location="'Condition'!A1" display="Condition" xr:uid="{00000000-0004-0000-0000-00000B000000}"/>
    <hyperlink ref="A14" location="'ConditionEnvironmentVariable'!A1" display="ConditionEnvironmentVariable" xr:uid="{00000000-0004-0000-0000-00000C000000}"/>
    <hyperlink ref="A15" location="'Country'!A1" display="Country" xr:uid="{00000000-0004-0000-0000-00000D000000}"/>
    <hyperlink ref="A16" location="'Currency'!A1" display="Currency" xr:uid="{00000000-0004-0000-0000-00000E000000}"/>
    <hyperlink ref="A17" location="'DistributionChannel'!A1" display="DistributionChannel" xr:uid="{00000000-0004-0000-0000-00000F000000}"/>
    <hyperlink ref="A18" location="'Division'!A1" display="Division" xr:uid="{00000000-0004-0000-0000-000010000000}"/>
    <hyperlink ref="A19" location="'ERPBAPI'!A1" display="ERPBAPI" xr:uid="{00000000-0004-0000-0000-000011000000}"/>
    <hyperlink ref="A20" location="'ERPSalesDocumentType'!A1" display="ERPSalesDocumentType" xr:uid="{00000000-0004-0000-0000-000012000000}"/>
    <hyperlink ref="A21" location="'Gender'!A1" display="Gender" xr:uid="{00000000-0004-0000-0000-000013000000}"/>
    <hyperlink ref="A22" location="'Group'!A1" display="Group" xr:uid="{00000000-0004-0000-0000-000014000000}"/>
    <hyperlink ref="A23" location="'IncoTerms'!A1" display="IncoTerms" xr:uid="{00000000-0004-0000-0000-000015000000}"/>
    <hyperlink ref="A24" location="'Industry'!A1" display="Industry" xr:uid="{00000000-0004-0000-0000-000016000000}"/>
    <hyperlink ref="A25" location="'Justification'!A1" display="Justification" xr:uid="{00000000-0004-0000-0000-000017000000}"/>
    <hyperlink ref="A26" location="'Language'!A1" display="Language" xr:uid="{00000000-0004-0000-0000-000018000000}"/>
    <hyperlink ref="A27" location="'Operator'!A1" display="Operator" xr:uid="{00000000-0004-0000-0000-000019000000}"/>
    <hyperlink ref="A28" location="'PartnerFunction'!A1" display="PartnerFunction" xr:uid="{00000000-0004-0000-0000-00001A000000}"/>
    <hyperlink ref="A29" location="'PartnerFunctionType'!A1" display="PartnerFunctionType" xr:uid="{00000000-0004-0000-0000-00001B000000}"/>
    <hyperlink ref="A30" location="'PaymentTerms'!A1" display="PaymentTerms" xr:uid="{00000000-0004-0000-0000-00001C000000}"/>
    <hyperlink ref="A31" location="'Permission'!A1" display="Permission" xr:uid="{00000000-0004-0000-0000-00001D000000}"/>
    <hyperlink ref="A32" location="'Person'!A1" display="Person" xr:uid="{00000000-0004-0000-0000-00001E000000}"/>
    <hyperlink ref="A33" location="'PersonTitle'!A1" display="PersonTitle" xr:uid="{00000000-0004-0000-0000-00001F000000}"/>
    <hyperlink ref="A34" location="'PriceItemType'!A1" display="PriceItemType" xr:uid="{00000000-0004-0000-0000-000020000000}"/>
    <hyperlink ref="A35" location="'ProductStatus'!A1" display="ProductStatus" xr:uid="{00000000-0004-0000-0000-000021000000}"/>
    <hyperlink ref="A36" location="'ProductType'!A1" display="ProductType" xr:uid="{00000000-0004-0000-0000-000022000000}"/>
    <hyperlink ref="A37" location="'ProposalReportTemplate'!A1" display="ProposalReportTemplate" xr:uid="{00000000-0004-0000-0000-000023000000}"/>
    <hyperlink ref="A38" location="'ReadRestrictionRule'!A1" display="ReadRestrictionRule" xr:uid="{00000000-0004-0000-0000-000024000000}"/>
    <hyperlink ref="A39" location="'Region'!A1" display="Region" xr:uid="{00000000-0004-0000-0000-000025000000}"/>
    <hyperlink ref="A40" location="'RestrictionRule'!A1" display="RestrictionRule" xr:uid="{00000000-0004-0000-0000-000026000000}"/>
    <hyperlink ref="A41" location="'Role'!A1" display="Role" xr:uid="{00000000-0004-0000-0000-000027000000}"/>
    <hyperlink ref="A42" location="'RuleStatus'!A1" display="RuleStatus" xr:uid="{00000000-0004-0000-0000-000028000000}"/>
    <hyperlink ref="A43" location="'SalesDocumentStatus'!A1" display="SalesDocumentStatus" xr:uid="{00000000-0004-0000-0000-000029000000}"/>
    <hyperlink ref="A44" location="'SalesDocumentType'!A1" display="SalesDocumentType" xr:uid="{00000000-0004-0000-0000-00002A000000}"/>
    <hyperlink ref="A45" location="'SalesOffice'!A1" display="SalesOffice" xr:uid="{00000000-0004-0000-0000-00002B000000}"/>
    <hyperlink ref="A46" location="'SalesOrg'!A1" display="SalesOrg" xr:uid="{00000000-0004-0000-0000-00002C000000}"/>
    <hyperlink ref="A47" location="'SalesPhase'!A1" display="SalesPhase" xr:uid="{00000000-0004-0000-0000-00002D000000}"/>
    <hyperlink ref="A48" location="'SalesSystem'!A1" display="SalesSystem" xr:uid="{00000000-0004-0000-0000-00002E000000}"/>
    <hyperlink ref="A49" location="'SettingBoolean'!A1" display="SettingBoolean" xr:uid="{00000000-0004-0000-0000-00002F000000}"/>
    <hyperlink ref="A50" location="'SettingNumeric'!A1" display="SettingNumeric" xr:uid="{00000000-0004-0000-0000-000030000000}"/>
    <hyperlink ref="A51" location="'SettingString'!A1" display="SettingString" xr:uid="{00000000-0004-0000-0000-000031000000}"/>
    <hyperlink ref="A52" location="'Tag'!A1" display="Tag" xr:uid="{00000000-0004-0000-0000-000032000000}"/>
    <hyperlink ref="A53" location="'TimeZone'!A1" display="TimeZone" xr:uid="{00000000-0004-0000-0000-000033000000}"/>
    <hyperlink ref="A54" location="'UiProfile'!A1" display="UiProfile" xr:uid="{00000000-0004-0000-0000-000034000000}"/>
    <hyperlink ref="A55" location="'UnitofMeasurement'!A1" display="UnitofMeasurement" xr:uid="{00000000-0004-0000-0000-000035000000}"/>
    <hyperlink ref="A56" location="'User'!A1" display="User" xr:uid="{00000000-0004-0000-0000-000036000000}"/>
    <hyperlink ref="A57" location="'UserPassword'!A1" display="UserPassword" xr:uid="{00000000-0004-0000-0000-000037000000}"/>
    <hyperlink ref="A58" location="'UserPasswordStatus'!A1" display="UserPasswordStatus" xr:uid="{00000000-0004-0000-0000-000038000000}"/>
    <hyperlink ref="A59" location="'UserStatus'!A1" display="UserStatus" xr:uid="{00000000-0004-0000-0000-000039000000}"/>
    <hyperlink ref="A60" location="'WorkbookTemplate'!A1" display="WorkbookTemplate" xr:uid="{00000000-0004-0000-0000-00003A000000}"/>
    <hyperlink ref="A61" location="'TriggeredCalculation'!A1" display="TriggeredCalculation" xr:uid="{00000000-0004-0000-0000-00003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ColWidth="8.85546875"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 t="s">
        <v>5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9</v>
      </c>
    </row>
    <row r="5" spans="1:2" x14ac:dyDescent="0.25">
      <c r="A5" t="s">
        <v>10</v>
      </c>
      <c r="B5" t="s">
        <v>11</v>
      </c>
    </row>
    <row r="6" spans="1:2" x14ac:dyDescent="0.25">
      <c r="A6" t="s">
        <v>12</v>
      </c>
      <c r="B6" t="s">
        <v>13</v>
      </c>
    </row>
    <row r="7" spans="1:2" x14ac:dyDescent="0.25">
      <c r="A7" t="s">
        <v>14</v>
      </c>
      <c r="B7" t="s">
        <v>15</v>
      </c>
    </row>
    <row r="8" spans="1:2" x14ac:dyDescent="0.25">
      <c r="A8" t="s">
        <v>16</v>
      </c>
      <c r="B8" t="s">
        <v>17</v>
      </c>
    </row>
    <row r="9" spans="1:2" x14ac:dyDescent="0.25">
      <c r="A9" t="s">
        <v>18</v>
      </c>
      <c r="B9" t="s">
        <v>19</v>
      </c>
    </row>
    <row r="10" spans="1:2" x14ac:dyDescent="0.25">
      <c r="A10" t="s">
        <v>20</v>
      </c>
      <c r="B10" t="s">
        <v>21</v>
      </c>
    </row>
    <row r="11" spans="1:2" x14ac:dyDescent="0.25">
      <c r="A11" t="s">
        <v>22</v>
      </c>
      <c r="B11" t="s">
        <v>23</v>
      </c>
    </row>
    <row r="12" spans="1:2" x14ac:dyDescent="0.25">
      <c r="A12" t="s">
        <v>24</v>
      </c>
      <c r="B12" t="s">
        <v>25</v>
      </c>
    </row>
    <row r="13" spans="1:2" x14ac:dyDescent="0.25">
      <c r="A13" t="s">
        <v>26</v>
      </c>
      <c r="B13" t="s">
        <v>27</v>
      </c>
    </row>
    <row r="14" spans="1:2" x14ac:dyDescent="0.25">
      <c r="A14" t="s">
        <v>28</v>
      </c>
      <c r="B1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workbookViewId="0"/>
  </sheetViews>
  <sheetFormatPr defaultColWidth="8.85546875"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33</v>
      </c>
      <c r="B2" t="s">
        <v>34</v>
      </c>
    </row>
    <row r="3" spans="1:2" x14ac:dyDescent="0.25">
      <c r="A3" t="s">
        <v>35</v>
      </c>
      <c r="B3" t="s">
        <v>34</v>
      </c>
    </row>
    <row r="4" spans="1:2" x14ac:dyDescent="0.25">
      <c r="A4" t="s">
        <v>36</v>
      </c>
      <c r="B4" t="s">
        <v>34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38</v>
      </c>
    </row>
    <row r="7" spans="1:2" x14ac:dyDescent="0.25">
      <c r="A7" t="s">
        <v>40</v>
      </c>
      <c r="B7" t="s">
        <v>34</v>
      </c>
    </row>
    <row r="8" spans="1:2" x14ac:dyDescent="0.25">
      <c r="A8" t="s">
        <v>41</v>
      </c>
      <c r="B8" t="s">
        <v>34</v>
      </c>
    </row>
    <row r="9" spans="1:2" x14ac:dyDescent="0.25">
      <c r="A9" t="s">
        <v>42</v>
      </c>
      <c r="B9" t="s">
        <v>34</v>
      </c>
    </row>
    <row r="10" spans="1:2" x14ac:dyDescent="0.25">
      <c r="A10" t="s">
        <v>43</v>
      </c>
      <c r="B10" t="s">
        <v>34</v>
      </c>
    </row>
    <row r="11" spans="1:2" x14ac:dyDescent="0.25">
      <c r="A11" t="s">
        <v>44</v>
      </c>
      <c r="B11" t="s">
        <v>34</v>
      </c>
    </row>
    <row r="12" spans="1:2" x14ac:dyDescent="0.25">
      <c r="A12" t="s">
        <v>45</v>
      </c>
      <c r="B12" t="s">
        <v>34</v>
      </c>
    </row>
    <row r="13" spans="1:2" x14ac:dyDescent="0.25">
      <c r="A13" t="s">
        <v>46</v>
      </c>
      <c r="B13" t="s">
        <v>38</v>
      </c>
    </row>
    <row r="14" spans="1:2" x14ac:dyDescent="0.25">
      <c r="A14" t="s">
        <v>47</v>
      </c>
      <c r="B14" t="s">
        <v>38</v>
      </c>
    </row>
    <row r="15" spans="1:2" x14ac:dyDescent="0.25">
      <c r="A15" t="s">
        <v>48</v>
      </c>
      <c r="B15" t="s">
        <v>49</v>
      </c>
    </row>
    <row r="16" spans="1:2" x14ac:dyDescent="0.25">
      <c r="A16" t="s">
        <v>50</v>
      </c>
      <c r="B16" t="s">
        <v>51</v>
      </c>
    </row>
    <row r="17" spans="1:2" x14ac:dyDescent="0.25">
      <c r="A17" t="s">
        <v>52</v>
      </c>
      <c r="B17" t="s">
        <v>34</v>
      </c>
    </row>
    <row r="18" spans="1:2" x14ac:dyDescent="0.25">
      <c r="A18" t="s">
        <v>53</v>
      </c>
      <c r="B18" t="s">
        <v>34</v>
      </c>
    </row>
    <row r="19" spans="1:2" x14ac:dyDescent="0.25">
      <c r="A19" t="s">
        <v>54</v>
      </c>
      <c r="B19" t="s">
        <v>34</v>
      </c>
    </row>
    <row r="20" spans="1:2" x14ac:dyDescent="0.25">
      <c r="A20" t="s">
        <v>55</v>
      </c>
      <c r="B20" t="s">
        <v>34</v>
      </c>
    </row>
    <row r="21" spans="1:2" x14ac:dyDescent="0.25">
      <c r="A21" t="s">
        <v>56</v>
      </c>
      <c r="B21" t="s">
        <v>34</v>
      </c>
    </row>
    <row r="22" spans="1:2" x14ac:dyDescent="0.25">
      <c r="A22" t="s">
        <v>57</v>
      </c>
      <c r="B22" t="s">
        <v>58</v>
      </c>
    </row>
    <row r="23" spans="1:2" x14ac:dyDescent="0.25">
      <c r="A23" t="s">
        <v>59</v>
      </c>
      <c r="B23" t="s">
        <v>34</v>
      </c>
    </row>
    <row r="24" spans="1:2" x14ac:dyDescent="0.25">
      <c r="A24" t="s">
        <v>60</v>
      </c>
      <c r="B24" t="s">
        <v>34</v>
      </c>
    </row>
    <row r="25" spans="1:2" x14ac:dyDescent="0.25">
      <c r="A25" t="s">
        <v>61</v>
      </c>
      <c r="B25" t="s">
        <v>34</v>
      </c>
    </row>
    <row r="26" spans="1:2" x14ac:dyDescent="0.25">
      <c r="A26" t="s">
        <v>62</v>
      </c>
      <c r="B26" t="s">
        <v>38</v>
      </c>
    </row>
    <row r="27" spans="1:2" x14ac:dyDescent="0.25">
      <c r="A27" t="s">
        <v>63</v>
      </c>
      <c r="B27" t="s">
        <v>34</v>
      </c>
    </row>
    <row r="28" spans="1:2" x14ac:dyDescent="0.25">
      <c r="A28" t="s">
        <v>64</v>
      </c>
      <c r="B28" t="s">
        <v>34</v>
      </c>
    </row>
    <row r="29" spans="1:2" x14ac:dyDescent="0.25">
      <c r="A29" t="s">
        <v>65</v>
      </c>
      <c r="B29" t="s">
        <v>51</v>
      </c>
    </row>
    <row r="30" spans="1:2" x14ac:dyDescent="0.25">
      <c r="A30" t="s">
        <v>66</v>
      </c>
      <c r="B30" t="s">
        <v>34</v>
      </c>
    </row>
    <row r="31" spans="1:2" x14ac:dyDescent="0.25">
      <c r="A31" t="s">
        <v>67</v>
      </c>
      <c r="B31" t="s">
        <v>34</v>
      </c>
    </row>
    <row r="32" spans="1:2" x14ac:dyDescent="0.25">
      <c r="A32" t="s">
        <v>68</v>
      </c>
      <c r="B32" t="s">
        <v>34</v>
      </c>
    </row>
    <row r="33" spans="1:2" x14ac:dyDescent="0.25">
      <c r="A33" t="s">
        <v>69</v>
      </c>
      <c r="B33" t="s">
        <v>34</v>
      </c>
    </row>
    <row r="34" spans="1:2" x14ac:dyDescent="0.25">
      <c r="A34" t="s">
        <v>70</v>
      </c>
      <c r="B34" t="s">
        <v>34</v>
      </c>
    </row>
    <row r="35" spans="1:2" x14ac:dyDescent="0.25">
      <c r="A35" t="s">
        <v>71</v>
      </c>
      <c r="B35" t="s">
        <v>34</v>
      </c>
    </row>
    <row r="36" spans="1:2" x14ac:dyDescent="0.25">
      <c r="A36" t="s">
        <v>72</v>
      </c>
      <c r="B36" t="s">
        <v>38</v>
      </c>
    </row>
    <row r="37" spans="1:2" x14ac:dyDescent="0.25">
      <c r="A37" t="s">
        <v>73</v>
      </c>
      <c r="B37" t="s">
        <v>38</v>
      </c>
    </row>
    <row r="38" spans="1:2" x14ac:dyDescent="0.25">
      <c r="A38" t="s">
        <v>74</v>
      </c>
      <c r="B38" t="s">
        <v>38</v>
      </c>
    </row>
    <row r="39" spans="1:2" x14ac:dyDescent="0.25">
      <c r="A39" t="s">
        <v>75</v>
      </c>
      <c r="B39" t="s">
        <v>34</v>
      </c>
    </row>
    <row r="40" spans="1:2" x14ac:dyDescent="0.25">
      <c r="A40" t="s">
        <v>76</v>
      </c>
      <c r="B40" t="s">
        <v>34</v>
      </c>
    </row>
    <row r="41" spans="1:2" x14ac:dyDescent="0.25">
      <c r="A41" t="s">
        <v>77</v>
      </c>
      <c r="B41" t="s">
        <v>34</v>
      </c>
    </row>
    <row r="42" spans="1:2" x14ac:dyDescent="0.25">
      <c r="A42" t="s">
        <v>78</v>
      </c>
      <c r="B42" t="s">
        <v>34</v>
      </c>
    </row>
    <row r="43" spans="1:2" x14ac:dyDescent="0.25">
      <c r="A43" t="s">
        <v>79</v>
      </c>
      <c r="B43" t="s">
        <v>34</v>
      </c>
    </row>
    <row r="44" spans="1:2" x14ac:dyDescent="0.25">
      <c r="A44" t="s">
        <v>80</v>
      </c>
      <c r="B44" t="s">
        <v>34</v>
      </c>
    </row>
    <row r="45" spans="1:2" x14ac:dyDescent="0.25">
      <c r="A45" t="s">
        <v>81</v>
      </c>
      <c r="B45" t="s">
        <v>51</v>
      </c>
    </row>
    <row r="46" spans="1:2" x14ac:dyDescent="0.25">
      <c r="A46" t="s">
        <v>82</v>
      </c>
      <c r="B46" t="s">
        <v>38</v>
      </c>
    </row>
    <row r="47" spans="1:2" x14ac:dyDescent="0.25">
      <c r="A47" t="s">
        <v>83</v>
      </c>
      <c r="B47" t="s">
        <v>84</v>
      </c>
    </row>
    <row r="48" spans="1:2" x14ac:dyDescent="0.25">
      <c r="A48" t="s">
        <v>85</v>
      </c>
      <c r="B48" t="s">
        <v>51</v>
      </c>
    </row>
    <row r="49" spans="1:2" x14ac:dyDescent="0.25">
      <c r="A49" t="s">
        <v>86</v>
      </c>
      <c r="B49" t="s">
        <v>34</v>
      </c>
    </row>
    <row r="50" spans="1:2" x14ac:dyDescent="0.25">
      <c r="A50" t="s">
        <v>87</v>
      </c>
      <c r="B50" t="s">
        <v>34</v>
      </c>
    </row>
    <row r="51" spans="1:2" x14ac:dyDescent="0.25">
      <c r="A51" t="s">
        <v>88</v>
      </c>
      <c r="B51" t="s">
        <v>34</v>
      </c>
    </row>
    <row r="52" spans="1:2" x14ac:dyDescent="0.25">
      <c r="A52" t="s">
        <v>89</v>
      </c>
      <c r="B52" t="s">
        <v>84</v>
      </c>
    </row>
    <row r="53" spans="1:2" x14ac:dyDescent="0.25">
      <c r="A53" t="s">
        <v>90</v>
      </c>
      <c r="B53" t="s">
        <v>38</v>
      </c>
    </row>
    <row r="54" spans="1:2" x14ac:dyDescent="0.25">
      <c r="A54" t="s">
        <v>91</v>
      </c>
      <c r="B54" t="s">
        <v>34</v>
      </c>
    </row>
    <row r="55" spans="1:2" x14ac:dyDescent="0.25">
      <c r="A55" t="s">
        <v>92</v>
      </c>
      <c r="B55" t="s">
        <v>38</v>
      </c>
    </row>
    <row r="56" spans="1:2" x14ac:dyDescent="0.25">
      <c r="A56" t="s">
        <v>93</v>
      </c>
      <c r="B56" t="s">
        <v>34</v>
      </c>
    </row>
    <row r="57" spans="1:2" x14ac:dyDescent="0.25">
      <c r="A57" t="s">
        <v>94</v>
      </c>
      <c r="B57" t="s">
        <v>34</v>
      </c>
    </row>
    <row r="58" spans="1:2" x14ac:dyDescent="0.25">
      <c r="A58" t="s">
        <v>95</v>
      </c>
      <c r="B5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28"/>
  <sheetViews>
    <sheetView tabSelected="1" topLeftCell="H1" zoomScale="120" zoomScaleNormal="120" workbookViewId="0">
      <pane ySplit="1" topLeftCell="A27" activePane="bottomLeft" state="frozen"/>
      <selection activeCell="D1" sqref="D1"/>
      <selection pane="bottomLeft" activeCell="T62" sqref="T62"/>
    </sheetView>
  </sheetViews>
  <sheetFormatPr defaultColWidth="8.85546875" defaultRowHeight="15" x14ac:dyDescent="0.25"/>
  <cols>
    <col min="1" max="1" width="5.85546875" bestFit="1" customWidth="1"/>
    <col min="2" max="3" width="31.42578125" bestFit="1" customWidth="1"/>
    <col min="4" max="4" width="11.85546875" bestFit="1" customWidth="1"/>
    <col min="5" max="5" width="9.85546875" bestFit="1" customWidth="1"/>
    <col min="6" max="6" width="18.85546875" bestFit="1" customWidth="1"/>
    <col min="7" max="7" width="7.140625" bestFit="1" customWidth="1"/>
    <col min="8" max="8" width="22.85546875" customWidth="1"/>
    <col min="9" max="9" width="29.42578125" customWidth="1"/>
    <col min="10" max="11" width="11" bestFit="1" customWidth="1"/>
    <col min="12" max="12" width="13.42578125" customWidth="1"/>
    <col min="13" max="13" width="36.42578125" bestFit="1" customWidth="1"/>
    <col min="14" max="14" width="29.5703125" bestFit="1" customWidth="1"/>
    <col min="15" max="15" width="28.5703125" customWidth="1"/>
    <col min="16" max="16" width="21.85546875" customWidth="1"/>
    <col min="17" max="17" width="30" customWidth="1"/>
    <col min="18" max="18" width="18.85546875" customWidth="1"/>
    <col min="19" max="19" width="9.5703125" customWidth="1"/>
    <col min="20" max="20" width="8.5703125" customWidth="1"/>
    <col min="21" max="21" width="3.140625" customWidth="1"/>
    <col min="22" max="22" width="23.5703125" customWidth="1"/>
    <col min="23" max="23" width="36.42578125" customWidth="1"/>
    <col min="24" max="24" width="15" bestFit="1" customWidth="1"/>
    <col min="25" max="25" width="73.85546875" customWidth="1"/>
    <col min="26" max="26" width="18.42578125" customWidth="1"/>
    <col min="27" max="27" width="33" customWidth="1"/>
    <col min="28" max="28" width="17" customWidth="1"/>
    <col min="29" max="29" width="3.5703125" customWidth="1"/>
    <col min="30" max="30" width="16.5703125" customWidth="1"/>
    <col min="31" max="31" width="13.85546875" customWidth="1"/>
    <col min="32" max="32" width="27.85546875" customWidth="1"/>
    <col min="33" max="33" width="9.42578125" customWidth="1"/>
    <col min="34" max="34" width="8" customWidth="1"/>
    <col min="35" max="35" width="8" style="3" customWidth="1"/>
    <col min="36" max="36" width="13.42578125" bestFit="1" customWidth="1"/>
    <col min="37" max="37" width="3.140625" bestFit="1" customWidth="1"/>
  </cols>
  <sheetData>
    <row r="1" spans="1:37" s="10" customFormat="1" ht="25.5" thickBot="1" x14ac:dyDescent="0.3">
      <c r="A1" s="93" t="s">
        <v>392</v>
      </c>
      <c r="B1" s="94" t="s">
        <v>393</v>
      </c>
      <c r="C1" s="94" t="s">
        <v>394</v>
      </c>
      <c r="D1" s="95" t="s">
        <v>181</v>
      </c>
      <c r="E1" s="95" t="s">
        <v>395</v>
      </c>
      <c r="F1" s="96" t="s">
        <v>413</v>
      </c>
      <c r="G1" s="97" t="s">
        <v>123</v>
      </c>
      <c r="H1" s="98" t="s">
        <v>396</v>
      </c>
      <c r="I1" s="99" t="s">
        <v>397</v>
      </c>
      <c r="J1" s="99" t="s">
        <v>419</v>
      </c>
      <c r="K1" s="99" t="s">
        <v>398</v>
      </c>
      <c r="L1" s="95" t="s">
        <v>117</v>
      </c>
      <c r="M1" s="95" t="s">
        <v>399</v>
      </c>
      <c r="N1" s="100" t="s">
        <v>400</v>
      </c>
      <c r="O1" s="101" t="s">
        <v>401</v>
      </c>
      <c r="P1" s="101" t="s">
        <v>402</v>
      </c>
      <c r="Q1" s="101" t="s">
        <v>403</v>
      </c>
      <c r="R1" s="102" t="s">
        <v>404</v>
      </c>
      <c r="S1" s="103" t="s">
        <v>405</v>
      </c>
      <c r="T1" s="104" t="s">
        <v>128</v>
      </c>
      <c r="U1" s="105"/>
      <c r="V1" s="105" t="s">
        <v>406</v>
      </c>
      <c r="W1" s="106" t="s">
        <v>113</v>
      </c>
      <c r="X1" s="107"/>
      <c r="Y1" s="95" t="s">
        <v>407</v>
      </c>
      <c r="Z1" s="108" t="s">
        <v>146</v>
      </c>
      <c r="AA1" s="106" t="s">
        <v>408</v>
      </c>
      <c r="AB1" s="109" t="s">
        <v>409</v>
      </c>
      <c r="AC1" s="95" t="s">
        <v>410</v>
      </c>
      <c r="AD1" s="109" t="s">
        <v>411</v>
      </c>
      <c r="AE1" s="110" t="s">
        <v>412</v>
      </c>
      <c r="AF1" s="6" t="s">
        <v>182</v>
      </c>
      <c r="AG1" s="7" t="s">
        <v>183</v>
      </c>
      <c r="AH1" s="8" t="s">
        <v>184</v>
      </c>
      <c r="AI1" s="116" t="s">
        <v>414</v>
      </c>
      <c r="AJ1" s="9" t="s">
        <v>117</v>
      </c>
      <c r="AK1" s="5"/>
    </row>
    <row r="2" spans="1:37" ht="16.5" thickBot="1" x14ac:dyDescent="0.3">
      <c r="A2" t="s">
        <v>661</v>
      </c>
      <c r="B2" t="s">
        <v>673</v>
      </c>
      <c r="C2" t="s">
        <v>673</v>
      </c>
      <c r="D2" t="s">
        <v>442</v>
      </c>
      <c r="E2" t="s">
        <v>674</v>
      </c>
      <c r="F2" t="s">
        <v>675</v>
      </c>
      <c r="G2" t="s">
        <v>370</v>
      </c>
      <c r="L2" s="148" t="s">
        <v>527</v>
      </c>
      <c r="N2" t="s">
        <v>767</v>
      </c>
      <c r="R2" s="14" t="s">
        <v>188</v>
      </c>
      <c r="S2" s="14" t="s">
        <v>188</v>
      </c>
      <c r="T2" s="12" t="s">
        <v>189</v>
      </c>
      <c r="U2" s="15" t="s">
        <v>189</v>
      </c>
      <c r="V2" s="16" t="s">
        <v>548</v>
      </c>
      <c r="W2" s="26" t="s">
        <v>672</v>
      </c>
      <c r="X2" s="26" t="s">
        <v>547</v>
      </c>
      <c r="Y2" s="12" t="s">
        <v>187</v>
      </c>
      <c r="Z2" s="18" t="s">
        <v>190</v>
      </c>
      <c r="AA2" s="153" t="s">
        <v>683</v>
      </c>
      <c r="AB2" s="154"/>
      <c r="AC2" s="12"/>
      <c r="AD2" s="155" t="s">
        <v>105</v>
      </c>
      <c r="AE2" s="12"/>
      <c r="AF2" s="21" t="s">
        <v>105</v>
      </c>
      <c r="AG2" s="21" t="s">
        <v>105</v>
      </c>
      <c r="AH2" s="21" t="s">
        <v>105</v>
      </c>
      <c r="AI2" s="21"/>
      <c r="AJ2" s="148" t="s">
        <v>527</v>
      </c>
      <c r="AK2" s="23" t="s">
        <v>189</v>
      </c>
    </row>
    <row r="3" spans="1:37" s="24" customFormat="1" ht="16.5" thickBot="1" x14ac:dyDescent="0.3">
      <c r="A3" s="3" t="s">
        <v>681</v>
      </c>
      <c r="B3" s="15" t="s">
        <v>677</v>
      </c>
      <c r="C3" s="15" t="s">
        <v>677</v>
      </c>
      <c r="D3" s="26" t="s">
        <v>678</v>
      </c>
      <c r="E3" s="26" t="s">
        <v>679</v>
      </c>
      <c r="F3" s="26" t="s">
        <v>680</v>
      </c>
      <c r="G3" s="149" t="s">
        <v>365</v>
      </c>
      <c r="H3" s="151"/>
      <c r="I3" s="151"/>
      <c r="J3" s="151"/>
      <c r="K3" s="151"/>
      <c r="L3" s="148" t="s">
        <v>527</v>
      </c>
      <c r="M3" s="15"/>
      <c r="N3" s="163" t="s">
        <v>534</v>
      </c>
      <c r="O3" s="15"/>
      <c r="P3" s="15"/>
      <c r="Q3" s="15"/>
      <c r="R3" s="14" t="s">
        <v>188</v>
      </c>
      <c r="S3" s="14" t="s">
        <v>188</v>
      </c>
      <c r="T3" s="12" t="s">
        <v>189</v>
      </c>
      <c r="U3" s="15" t="s">
        <v>189</v>
      </c>
      <c r="V3" s="16" t="s">
        <v>548</v>
      </c>
      <c r="W3" s="26" t="s">
        <v>672</v>
      </c>
      <c r="X3" s="26" t="s">
        <v>547</v>
      </c>
      <c r="Y3" s="12" t="s">
        <v>187</v>
      </c>
      <c r="Z3" s="18" t="s">
        <v>190</v>
      </c>
      <c r="AA3" s="15" t="s">
        <v>677</v>
      </c>
      <c r="AB3" s="154"/>
      <c r="AC3" s="12"/>
      <c r="AD3" s="155" t="s">
        <v>105</v>
      </c>
      <c r="AE3" s="12"/>
      <c r="AF3" s="21" t="s">
        <v>105</v>
      </c>
      <c r="AG3" s="21" t="s">
        <v>105</v>
      </c>
      <c r="AH3" s="21" t="s">
        <v>105</v>
      </c>
      <c r="AI3" s="21"/>
      <c r="AJ3" s="148" t="s">
        <v>527</v>
      </c>
      <c r="AK3" s="23" t="s">
        <v>189</v>
      </c>
    </row>
    <row r="4" spans="1:37" s="24" customFormat="1" ht="15.75" x14ac:dyDescent="0.25">
      <c r="A4" s="11" t="s">
        <v>624</v>
      </c>
      <c r="B4" s="153" t="s">
        <v>549</v>
      </c>
      <c r="C4" s="153" t="s">
        <v>549</v>
      </c>
      <c r="D4" s="26" t="s">
        <v>420</v>
      </c>
      <c r="E4" s="26" t="s">
        <v>457</v>
      </c>
      <c r="F4" s="26" t="s">
        <v>490</v>
      </c>
      <c r="G4" s="149" t="s">
        <v>370</v>
      </c>
      <c r="H4" s="13"/>
      <c r="I4" s="13"/>
      <c r="J4" s="13"/>
      <c r="K4" s="13"/>
      <c r="L4" s="148" t="s">
        <v>527</v>
      </c>
      <c r="M4" s="26" t="s">
        <v>685</v>
      </c>
      <c r="N4" s="16" t="s">
        <v>533</v>
      </c>
      <c r="O4" s="12"/>
      <c r="P4" s="12"/>
      <c r="Q4" s="12"/>
      <c r="R4" s="14" t="s">
        <v>188</v>
      </c>
      <c r="S4" s="14" t="s">
        <v>188</v>
      </c>
      <c r="T4" s="12" t="s">
        <v>189</v>
      </c>
      <c r="U4" s="15" t="s">
        <v>189</v>
      </c>
      <c r="V4" s="16" t="s">
        <v>548</v>
      </c>
      <c r="W4" s="26" t="s">
        <v>672</v>
      </c>
      <c r="X4" s="26" t="s">
        <v>547</v>
      </c>
      <c r="Y4" s="12" t="s">
        <v>187</v>
      </c>
      <c r="Z4" s="18" t="s">
        <v>190</v>
      </c>
      <c r="AA4" s="153" t="s">
        <v>549</v>
      </c>
      <c r="AB4" s="154"/>
      <c r="AC4" s="12"/>
      <c r="AD4" s="155" t="s">
        <v>588</v>
      </c>
      <c r="AE4" s="12"/>
      <c r="AF4" s="21" t="s">
        <v>105</v>
      </c>
      <c r="AG4" s="21" t="s">
        <v>105</v>
      </c>
      <c r="AH4" s="21" t="s">
        <v>105</v>
      </c>
      <c r="AI4" s="21"/>
      <c r="AJ4" s="148" t="s">
        <v>527</v>
      </c>
      <c r="AK4" s="23" t="s">
        <v>189</v>
      </c>
    </row>
    <row r="5" spans="1:37" s="24" customFormat="1" ht="16.5" thickBot="1" x14ac:dyDescent="0.3">
      <c r="A5" s="25" t="s">
        <v>625</v>
      </c>
      <c r="B5" s="153" t="s">
        <v>550</v>
      </c>
      <c r="C5" s="153" t="s">
        <v>550</v>
      </c>
      <c r="D5" s="26" t="s">
        <v>421</v>
      </c>
      <c r="E5" s="26" t="s">
        <v>458</v>
      </c>
      <c r="F5" s="26" t="s">
        <v>491</v>
      </c>
      <c r="G5" s="149" t="s">
        <v>370</v>
      </c>
      <c r="H5" s="27"/>
      <c r="I5" s="27"/>
      <c r="J5" s="27"/>
      <c r="K5" s="27"/>
      <c r="L5" s="148" t="s">
        <v>527</v>
      </c>
      <c r="M5" s="26" t="s">
        <v>685</v>
      </c>
      <c r="N5" s="16" t="s">
        <v>533</v>
      </c>
      <c r="O5" s="26"/>
      <c r="P5" s="26"/>
      <c r="Q5" s="26"/>
      <c r="R5" s="28" t="s">
        <v>188</v>
      </c>
      <c r="S5" s="28" t="s">
        <v>188</v>
      </c>
      <c r="T5" s="26" t="s">
        <v>189</v>
      </c>
      <c r="U5" s="15" t="s">
        <v>189</v>
      </c>
      <c r="V5" s="16" t="s">
        <v>548</v>
      </c>
      <c r="W5" s="26" t="s">
        <v>672</v>
      </c>
      <c r="X5" s="26" t="s">
        <v>547</v>
      </c>
      <c r="Y5" s="26" t="s">
        <v>187</v>
      </c>
      <c r="Z5" s="18" t="s">
        <v>190</v>
      </c>
      <c r="AA5" s="153" t="s">
        <v>550</v>
      </c>
      <c r="AB5" s="154"/>
      <c r="AC5" s="26"/>
      <c r="AD5" s="155" t="s">
        <v>589</v>
      </c>
      <c r="AE5" s="26"/>
      <c r="AF5" s="21" t="s">
        <v>105</v>
      </c>
      <c r="AG5" s="21" t="s">
        <v>105</v>
      </c>
      <c r="AH5" s="21" t="s">
        <v>105</v>
      </c>
      <c r="AI5" s="21"/>
      <c r="AJ5" s="148" t="s">
        <v>527</v>
      </c>
      <c r="AK5" s="23" t="s">
        <v>189</v>
      </c>
    </row>
    <row r="6" spans="1:37" s="32" customFormat="1" ht="15.75" x14ac:dyDescent="0.25">
      <c r="A6" s="11" t="s">
        <v>626</v>
      </c>
      <c r="B6" s="153" t="s">
        <v>551</v>
      </c>
      <c r="C6" s="153" t="s">
        <v>551</v>
      </c>
      <c r="D6" s="26" t="s">
        <v>422</v>
      </c>
      <c r="E6" s="26" t="s">
        <v>459</v>
      </c>
      <c r="F6" s="26" t="s">
        <v>492</v>
      </c>
      <c r="G6" s="149" t="s">
        <v>370</v>
      </c>
      <c r="H6" s="27"/>
      <c r="I6" s="31"/>
      <c r="J6" s="27"/>
      <c r="K6" s="27"/>
      <c r="L6" s="148" t="s">
        <v>527</v>
      </c>
      <c r="M6" s="26" t="s">
        <v>685</v>
      </c>
      <c r="N6" s="16" t="s">
        <v>534</v>
      </c>
      <c r="O6" s="33"/>
      <c r="P6" s="33"/>
      <c r="Q6" s="33"/>
      <c r="R6" s="34" t="s">
        <v>188</v>
      </c>
      <c r="S6" s="34" t="s">
        <v>188</v>
      </c>
      <c r="T6" s="183" t="s">
        <v>189</v>
      </c>
      <c r="U6" s="15" t="s">
        <v>189</v>
      </c>
      <c r="V6" s="16" t="s">
        <v>548</v>
      </c>
      <c r="W6" s="26" t="s">
        <v>672</v>
      </c>
      <c r="X6" s="26" t="s">
        <v>547</v>
      </c>
      <c r="Y6" s="16" t="s">
        <v>197</v>
      </c>
      <c r="Z6" s="35" t="s">
        <v>198</v>
      </c>
      <c r="AA6" s="153" t="s">
        <v>551</v>
      </c>
      <c r="AB6" s="154"/>
      <c r="AC6" s="16" t="s">
        <v>105</v>
      </c>
      <c r="AD6" s="155" t="s">
        <v>590</v>
      </c>
      <c r="AE6" s="16" t="s">
        <v>105</v>
      </c>
      <c r="AF6" s="21" t="s">
        <v>105</v>
      </c>
      <c r="AG6" s="21" t="s">
        <v>105</v>
      </c>
      <c r="AH6" s="21" t="s">
        <v>105</v>
      </c>
      <c r="AI6" s="117"/>
      <c r="AJ6" s="148" t="s">
        <v>527</v>
      </c>
      <c r="AK6" s="23" t="s">
        <v>189</v>
      </c>
    </row>
    <row r="7" spans="1:37" s="32" customFormat="1" ht="16.5" thickBot="1" x14ac:dyDescent="0.3">
      <c r="A7" s="25" t="s">
        <v>627</v>
      </c>
      <c r="B7" s="153" t="s">
        <v>552</v>
      </c>
      <c r="C7" s="153" t="s">
        <v>552</v>
      </c>
      <c r="D7" s="26" t="s">
        <v>423</v>
      </c>
      <c r="E7" s="26" t="s">
        <v>460</v>
      </c>
      <c r="F7" s="26" t="s">
        <v>493</v>
      </c>
      <c r="G7" s="149" t="s">
        <v>370</v>
      </c>
      <c r="H7" s="27"/>
      <c r="I7" s="31"/>
      <c r="J7" s="31"/>
      <c r="K7" s="38"/>
      <c r="L7" s="148" t="s">
        <v>527</v>
      </c>
      <c r="M7" s="26" t="s">
        <v>685</v>
      </c>
      <c r="N7" s="16" t="s">
        <v>534</v>
      </c>
      <c r="O7" s="33"/>
      <c r="P7" s="33"/>
      <c r="Q7" s="33"/>
      <c r="R7" s="34" t="s">
        <v>188</v>
      </c>
      <c r="S7" s="34" t="s">
        <v>188</v>
      </c>
      <c r="T7" s="183" t="s">
        <v>189</v>
      </c>
      <c r="U7" s="15" t="s">
        <v>189</v>
      </c>
      <c r="V7" s="16" t="s">
        <v>548</v>
      </c>
      <c r="W7" s="26" t="s">
        <v>672</v>
      </c>
      <c r="X7" s="26" t="s">
        <v>547</v>
      </c>
      <c r="Y7" s="16" t="s">
        <v>200</v>
      </c>
      <c r="Z7" s="16" t="s">
        <v>190</v>
      </c>
      <c r="AA7" s="153" t="s">
        <v>552</v>
      </c>
      <c r="AB7" s="154"/>
      <c r="AC7" s="16" t="s">
        <v>105</v>
      </c>
      <c r="AD7" s="155" t="s">
        <v>591</v>
      </c>
      <c r="AE7" s="16" t="s">
        <v>105</v>
      </c>
      <c r="AF7" s="21" t="s">
        <v>105</v>
      </c>
      <c r="AG7" s="21" t="s">
        <v>105</v>
      </c>
      <c r="AH7" s="21" t="s">
        <v>105</v>
      </c>
      <c r="AI7" s="117"/>
      <c r="AJ7" s="148" t="s">
        <v>527</v>
      </c>
      <c r="AK7" s="23" t="s">
        <v>189</v>
      </c>
    </row>
    <row r="8" spans="1:37" s="32" customFormat="1" ht="15.75" x14ac:dyDescent="0.25">
      <c r="A8" s="11" t="s">
        <v>628</v>
      </c>
      <c r="B8" s="153" t="s">
        <v>553</v>
      </c>
      <c r="C8" s="153" t="s">
        <v>553</v>
      </c>
      <c r="D8" s="26" t="s">
        <v>424</v>
      </c>
      <c r="E8" s="26" t="s">
        <v>461</v>
      </c>
      <c r="F8" s="26" t="s">
        <v>494</v>
      </c>
      <c r="G8" s="149" t="s">
        <v>370</v>
      </c>
      <c r="H8" s="27"/>
      <c r="I8" s="31"/>
      <c r="J8" s="38"/>
      <c r="K8" s="38"/>
      <c r="L8" s="148" t="s">
        <v>527</v>
      </c>
      <c r="M8" s="26" t="s">
        <v>685</v>
      </c>
      <c r="N8" s="16" t="s">
        <v>533</v>
      </c>
      <c r="O8" s="33"/>
      <c r="P8" s="33"/>
      <c r="Q8" s="33"/>
      <c r="R8" s="34" t="s">
        <v>188</v>
      </c>
      <c r="S8" s="34" t="s">
        <v>188</v>
      </c>
      <c r="T8" s="183" t="s">
        <v>189</v>
      </c>
      <c r="U8" s="15" t="s">
        <v>189</v>
      </c>
      <c r="V8" s="16" t="s">
        <v>548</v>
      </c>
      <c r="W8" s="26" t="s">
        <v>672</v>
      </c>
      <c r="X8" s="26" t="s">
        <v>547</v>
      </c>
      <c r="Y8" s="40" t="s">
        <v>204</v>
      </c>
      <c r="Z8" s="35" t="s">
        <v>198</v>
      </c>
      <c r="AA8" s="153" t="s">
        <v>553</v>
      </c>
      <c r="AB8" s="154"/>
      <c r="AC8" s="16" t="s">
        <v>105</v>
      </c>
      <c r="AD8" s="155" t="s">
        <v>592</v>
      </c>
      <c r="AE8" s="16" t="s">
        <v>105</v>
      </c>
      <c r="AF8" s="21" t="s">
        <v>105</v>
      </c>
      <c r="AG8" s="21" t="s">
        <v>105</v>
      </c>
      <c r="AH8" s="21" t="s">
        <v>105</v>
      </c>
      <c r="AI8" s="117"/>
      <c r="AJ8" s="148" t="s">
        <v>527</v>
      </c>
      <c r="AK8" s="23" t="s">
        <v>189</v>
      </c>
    </row>
    <row r="9" spans="1:37" s="4" customFormat="1" ht="16.5" thickBot="1" x14ac:dyDescent="0.3">
      <c r="A9" s="25" t="s">
        <v>629</v>
      </c>
      <c r="B9" s="153" t="s">
        <v>554</v>
      </c>
      <c r="C9" s="153" t="s">
        <v>554</v>
      </c>
      <c r="D9" s="26" t="s">
        <v>425</v>
      </c>
      <c r="E9" s="26" t="s">
        <v>462</v>
      </c>
      <c r="F9" s="26" t="s">
        <v>495</v>
      </c>
      <c r="G9" s="149" t="s">
        <v>370</v>
      </c>
      <c r="H9" s="27"/>
      <c r="I9" s="27"/>
      <c r="J9" s="27"/>
      <c r="K9" s="27"/>
      <c r="L9" s="148" t="s">
        <v>527</v>
      </c>
      <c r="M9" s="26" t="s">
        <v>685</v>
      </c>
      <c r="N9" s="16" t="s">
        <v>534</v>
      </c>
      <c r="O9" s="33"/>
      <c r="P9" s="33"/>
      <c r="Q9" s="33"/>
      <c r="R9" s="34" t="s">
        <v>188</v>
      </c>
      <c r="S9" s="34" t="s">
        <v>188</v>
      </c>
      <c r="T9" s="183" t="s">
        <v>189</v>
      </c>
      <c r="U9" s="15" t="s">
        <v>189</v>
      </c>
      <c r="V9" s="16" t="s">
        <v>548</v>
      </c>
      <c r="W9" s="26" t="s">
        <v>672</v>
      </c>
      <c r="X9" s="26" t="s">
        <v>547</v>
      </c>
      <c r="Y9" s="16" t="s">
        <v>180</v>
      </c>
      <c r="Z9" s="35" t="s">
        <v>206</v>
      </c>
      <c r="AA9" s="153" t="s">
        <v>554</v>
      </c>
      <c r="AB9" s="154"/>
      <c r="AC9" s="16" t="s">
        <v>105</v>
      </c>
      <c r="AD9" s="155" t="s">
        <v>593</v>
      </c>
      <c r="AE9" s="16" t="s">
        <v>105</v>
      </c>
      <c r="AF9" s="21" t="s">
        <v>105</v>
      </c>
      <c r="AG9" s="21" t="s">
        <v>105</v>
      </c>
      <c r="AH9" s="21" t="s">
        <v>105</v>
      </c>
      <c r="AI9" s="117"/>
      <c r="AJ9" s="148" t="s">
        <v>527</v>
      </c>
      <c r="AK9" s="23" t="s">
        <v>189</v>
      </c>
    </row>
    <row r="10" spans="1:37" s="32" customFormat="1" ht="15.75" x14ac:dyDescent="0.25">
      <c r="A10" s="11" t="s">
        <v>630</v>
      </c>
      <c r="B10" s="153" t="s">
        <v>555</v>
      </c>
      <c r="C10" s="153" t="s">
        <v>555</v>
      </c>
      <c r="D10" s="26" t="s">
        <v>426</v>
      </c>
      <c r="E10" s="26" t="s">
        <v>463</v>
      </c>
      <c r="F10" s="26" t="s">
        <v>496</v>
      </c>
      <c r="G10" s="149" t="s">
        <v>370</v>
      </c>
      <c r="H10" s="27"/>
      <c r="I10" s="27"/>
      <c r="J10" s="27"/>
      <c r="K10" s="27"/>
      <c r="L10" s="148" t="s">
        <v>668</v>
      </c>
      <c r="M10" s="26" t="s">
        <v>686</v>
      </c>
      <c r="N10" s="163" t="s">
        <v>747</v>
      </c>
      <c r="O10" s="33"/>
      <c r="P10" s="33"/>
      <c r="Q10" s="33"/>
      <c r="R10" s="34" t="s">
        <v>188</v>
      </c>
      <c r="S10" s="34" t="s">
        <v>188</v>
      </c>
      <c r="T10" s="183" t="s">
        <v>189</v>
      </c>
      <c r="U10" s="15" t="s">
        <v>189</v>
      </c>
      <c r="V10" s="16" t="s">
        <v>548</v>
      </c>
      <c r="W10" s="26" t="s">
        <v>672</v>
      </c>
      <c r="X10" s="26" t="s">
        <v>547</v>
      </c>
      <c r="Y10" s="16" t="s">
        <v>211</v>
      </c>
      <c r="Z10" s="35" t="s">
        <v>198</v>
      </c>
      <c r="AA10" s="153" t="s">
        <v>555</v>
      </c>
      <c r="AB10" s="154"/>
      <c r="AC10" s="16" t="s">
        <v>105</v>
      </c>
      <c r="AD10" s="155" t="s">
        <v>594</v>
      </c>
      <c r="AE10" s="16" t="s">
        <v>105</v>
      </c>
      <c r="AF10" s="21" t="s">
        <v>105</v>
      </c>
      <c r="AG10" s="21" t="s">
        <v>105</v>
      </c>
      <c r="AH10" s="21" t="s">
        <v>105</v>
      </c>
      <c r="AI10" s="117"/>
      <c r="AJ10" s="148" t="s">
        <v>668</v>
      </c>
      <c r="AK10" s="23" t="s">
        <v>189</v>
      </c>
    </row>
    <row r="11" spans="1:37" s="32" customFormat="1" ht="16.5" thickBot="1" x14ac:dyDescent="0.3">
      <c r="A11" s="25" t="s">
        <v>631</v>
      </c>
      <c r="B11" s="153" t="s">
        <v>556</v>
      </c>
      <c r="C11" s="153" t="s">
        <v>556</v>
      </c>
      <c r="D11" s="26" t="s">
        <v>427</v>
      </c>
      <c r="E11" s="26" t="s">
        <v>179</v>
      </c>
      <c r="F11" s="26" t="s">
        <v>497</v>
      </c>
      <c r="G11" s="149" t="s">
        <v>370</v>
      </c>
      <c r="H11" s="27"/>
      <c r="I11" s="27"/>
      <c r="J11" s="27"/>
      <c r="K11" s="27"/>
      <c r="L11" s="148" t="s">
        <v>668</v>
      </c>
      <c r="M11" s="26" t="s">
        <v>686</v>
      </c>
      <c r="N11" s="163" t="s">
        <v>747</v>
      </c>
      <c r="O11" s="33"/>
      <c r="P11" s="33"/>
      <c r="Q11" s="33"/>
      <c r="R11" s="34" t="s">
        <v>188</v>
      </c>
      <c r="S11" s="34" t="s">
        <v>188</v>
      </c>
      <c r="T11" s="183" t="s">
        <v>189</v>
      </c>
      <c r="U11" s="15" t="s">
        <v>189</v>
      </c>
      <c r="V11" s="16" t="s">
        <v>548</v>
      </c>
      <c r="W11" s="26" t="s">
        <v>672</v>
      </c>
      <c r="X11" s="26" t="s">
        <v>547</v>
      </c>
      <c r="Y11" s="40" t="s">
        <v>215</v>
      </c>
      <c r="Z11" s="35" t="s">
        <v>198</v>
      </c>
      <c r="AA11" s="153" t="s">
        <v>556</v>
      </c>
      <c r="AB11" s="154"/>
      <c r="AC11" s="16" t="s">
        <v>105</v>
      </c>
      <c r="AD11" s="155" t="s">
        <v>595</v>
      </c>
      <c r="AE11" s="16" t="s">
        <v>105</v>
      </c>
      <c r="AF11" s="21" t="s">
        <v>105</v>
      </c>
      <c r="AG11" s="21" t="s">
        <v>105</v>
      </c>
      <c r="AH11" s="21" t="s">
        <v>105</v>
      </c>
      <c r="AI11" s="118"/>
      <c r="AJ11" s="148" t="s">
        <v>668</v>
      </c>
      <c r="AK11" s="23" t="s">
        <v>189</v>
      </c>
    </row>
    <row r="12" spans="1:37" s="32" customFormat="1" ht="15.75" x14ac:dyDescent="0.25">
      <c r="A12" s="11" t="s">
        <v>632</v>
      </c>
      <c r="B12" s="153" t="s">
        <v>557</v>
      </c>
      <c r="C12" s="153" t="s">
        <v>557</v>
      </c>
      <c r="D12" s="26" t="s">
        <v>428</v>
      </c>
      <c r="E12" s="26" t="s">
        <v>464</v>
      </c>
      <c r="F12" s="26" t="s">
        <v>498</v>
      </c>
      <c r="G12" s="149" t="s">
        <v>370</v>
      </c>
      <c r="H12" s="27"/>
      <c r="I12" s="27"/>
      <c r="J12" s="27"/>
      <c r="K12" s="27"/>
      <c r="L12" s="26" t="s">
        <v>528</v>
      </c>
      <c r="M12" s="26" t="s">
        <v>687</v>
      </c>
      <c r="N12" s="163" t="s">
        <v>745</v>
      </c>
      <c r="O12" s="33"/>
      <c r="P12" s="33"/>
      <c r="Q12" s="33"/>
      <c r="R12" s="34" t="s">
        <v>188</v>
      </c>
      <c r="S12" s="34" t="s">
        <v>188</v>
      </c>
      <c r="T12" s="183" t="s">
        <v>189</v>
      </c>
      <c r="U12" s="15" t="s">
        <v>189</v>
      </c>
      <c r="V12" s="16" t="s">
        <v>548</v>
      </c>
      <c r="W12" s="26" t="s">
        <v>672</v>
      </c>
      <c r="X12" s="26" t="s">
        <v>547</v>
      </c>
      <c r="Y12" s="16" t="s">
        <v>220</v>
      </c>
      <c r="Z12" s="35" t="s">
        <v>206</v>
      </c>
      <c r="AA12" s="153" t="s">
        <v>557</v>
      </c>
      <c r="AB12" s="154"/>
      <c r="AC12" s="16" t="s">
        <v>105</v>
      </c>
      <c r="AD12" s="155" t="s">
        <v>596</v>
      </c>
      <c r="AE12" s="16" t="s">
        <v>105</v>
      </c>
      <c r="AF12" s="21" t="s">
        <v>105</v>
      </c>
      <c r="AG12" s="21" t="s">
        <v>105</v>
      </c>
      <c r="AH12" s="21" t="s">
        <v>105</v>
      </c>
      <c r="AI12" s="117"/>
      <c r="AJ12" s="26" t="s">
        <v>528</v>
      </c>
      <c r="AK12" s="23" t="s">
        <v>189</v>
      </c>
    </row>
    <row r="13" spans="1:37" s="4" customFormat="1" ht="16.5" thickBot="1" x14ac:dyDescent="0.3">
      <c r="A13" s="25" t="s">
        <v>633</v>
      </c>
      <c r="B13" s="153" t="s">
        <v>558</v>
      </c>
      <c r="C13" s="153" t="s">
        <v>558</v>
      </c>
      <c r="D13" s="26" t="s">
        <v>429</v>
      </c>
      <c r="E13" s="26" t="s">
        <v>465</v>
      </c>
      <c r="F13" s="26" t="s">
        <v>499</v>
      </c>
      <c r="G13" s="149" t="s">
        <v>370</v>
      </c>
      <c r="H13" s="27"/>
      <c r="I13" s="27"/>
      <c r="J13" s="27"/>
      <c r="K13" s="27"/>
      <c r="L13" s="26" t="s">
        <v>528</v>
      </c>
      <c r="M13" s="26" t="s">
        <v>687</v>
      </c>
      <c r="N13" s="163" t="s">
        <v>745</v>
      </c>
      <c r="O13" s="33"/>
      <c r="P13" s="33"/>
      <c r="Q13" s="33"/>
      <c r="R13" s="34" t="s">
        <v>188</v>
      </c>
      <c r="S13" s="34" t="s">
        <v>188</v>
      </c>
      <c r="T13" s="183" t="s">
        <v>189</v>
      </c>
      <c r="U13" s="15" t="s">
        <v>189</v>
      </c>
      <c r="V13" s="16" t="s">
        <v>548</v>
      </c>
      <c r="W13" s="26" t="s">
        <v>672</v>
      </c>
      <c r="X13" s="26" t="s">
        <v>547</v>
      </c>
      <c r="Y13" s="16" t="s">
        <v>222</v>
      </c>
      <c r="Z13" s="16" t="s">
        <v>190</v>
      </c>
      <c r="AA13" s="153" t="s">
        <v>558</v>
      </c>
      <c r="AB13" s="154"/>
      <c r="AC13" s="16" t="s">
        <v>105</v>
      </c>
      <c r="AD13" s="155" t="s">
        <v>597</v>
      </c>
      <c r="AE13" s="16" t="s">
        <v>105</v>
      </c>
      <c r="AF13" s="21" t="s">
        <v>105</v>
      </c>
      <c r="AG13" s="21" t="s">
        <v>105</v>
      </c>
      <c r="AH13" s="21" t="s">
        <v>105</v>
      </c>
      <c r="AI13" s="117"/>
      <c r="AJ13" s="26" t="s">
        <v>528</v>
      </c>
      <c r="AK13" s="23" t="s">
        <v>189</v>
      </c>
    </row>
    <row r="14" spans="1:37" s="32" customFormat="1" ht="15.75" x14ac:dyDescent="0.25">
      <c r="A14" s="11" t="s">
        <v>634</v>
      </c>
      <c r="B14" s="153" t="s">
        <v>559</v>
      </c>
      <c r="C14" s="153" t="s">
        <v>559</v>
      </c>
      <c r="D14" s="26" t="s">
        <v>430</v>
      </c>
      <c r="E14" s="26" t="s">
        <v>466</v>
      </c>
      <c r="F14" s="26" t="s">
        <v>500</v>
      </c>
      <c r="G14" s="149" t="s">
        <v>370</v>
      </c>
      <c r="H14" s="27"/>
      <c r="I14" s="27"/>
      <c r="J14" s="27"/>
      <c r="K14" s="27"/>
      <c r="L14" s="148" t="s">
        <v>529</v>
      </c>
      <c r="M14" s="26" t="s">
        <v>688</v>
      </c>
      <c r="N14" s="163" t="s">
        <v>541</v>
      </c>
      <c r="O14" s="33"/>
      <c r="P14" s="33"/>
      <c r="Q14" s="33"/>
      <c r="R14" s="34" t="s">
        <v>188</v>
      </c>
      <c r="S14" s="34" t="s">
        <v>188</v>
      </c>
      <c r="T14" s="183" t="s">
        <v>189</v>
      </c>
      <c r="U14" s="15" t="s">
        <v>189</v>
      </c>
      <c r="V14" s="16" t="s">
        <v>548</v>
      </c>
      <c r="W14" s="26" t="s">
        <v>672</v>
      </c>
      <c r="X14" s="26" t="s">
        <v>547</v>
      </c>
      <c r="Y14" s="16" t="s">
        <v>225</v>
      </c>
      <c r="Z14" s="35" t="s">
        <v>206</v>
      </c>
      <c r="AA14" s="153" t="s">
        <v>559</v>
      </c>
      <c r="AB14" s="155" t="s">
        <v>586</v>
      </c>
      <c r="AC14" s="51" t="s">
        <v>105</v>
      </c>
      <c r="AD14" s="155" t="s">
        <v>598</v>
      </c>
      <c r="AE14" s="16" t="s">
        <v>105</v>
      </c>
      <c r="AF14" s="21" t="s">
        <v>105</v>
      </c>
      <c r="AG14" s="21" t="s">
        <v>105</v>
      </c>
      <c r="AH14" s="21" t="s">
        <v>105</v>
      </c>
      <c r="AI14" s="117"/>
      <c r="AJ14" s="166" t="s">
        <v>688</v>
      </c>
      <c r="AK14" s="23" t="s">
        <v>189</v>
      </c>
    </row>
    <row r="15" spans="1:37" s="32" customFormat="1" ht="16.5" thickBot="1" x14ac:dyDescent="0.3">
      <c r="A15" s="25" t="s">
        <v>635</v>
      </c>
      <c r="B15" s="153" t="s">
        <v>560</v>
      </c>
      <c r="C15" s="153" t="s">
        <v>560</v>
      </c>
      <c r="D15" s="26" t="s">
        <v>431</v>
      </c>
      <c r="E15" s="26" t="s">
        <v>467</v>
      </c>
      <c r="F15" s="26" t="s">
        <v>501</v>
      </c>
      <c r="G15" s="149" t="s">
        <v>370</v>
      </c>
      <c r="H15" s="27"/>
      <c r="I15" s="27"/>
      <c r="J15" s="27"/>
      <c r="K15" s="27"/>
      <c r="L15" s="148" t="s">
        <v>530</v>
      </c>
      <c r="M15" s="26" t="s">
        <v>685</v>
      </c>
      <c r="N15" s="16" t="s">
        <v>534</v>
      </c>
      <c r="O15" s="33"/>
      <c r="P15" s="33"/>
      <c r="Q15" s="33"/>
      <c r="R15" s="34" t="s">
        <v>188</v>
      </c>
      <c r="S15" s="34" t="s">
        <v>188</v>
      </c>
      <c r="T15" s="183" t="s">
        <v>189</v>
      </c>
      <c r="U15" s="15" t="s">
        <v>189</v>
      </c>
      <c r="V15" s="16" t="s">
        <v>548</v>
      </c>
      <c r="W15" s="26" t="s">
        <v>672</v>
      </c>
      <c r="X15" s="26" t="s">
        <v>547</v>
      </c>
      <c r="Y15" s="16" t="s">
        <v>227</v>
      </c>
      <c r="Z15" s="35" t="s">
        <v>206</v>
      </c>
      <c r="AA15" s="153" t="s">
        <v>560</v>
      </c>
      <c r="AB15" s="154"/>
      <c r="AC15" s="51" t="s">
        <v>105</v>
      </c>
      <c r="AD15" s="155" t="s">
        <v>599</v>
      </c>
      <c r="AE15" s="16" t="s">
        <v>105</v>
      </c>
      <c r="AF15" s="21" t="s">
        <v>105</v>
      </c>
      <c r="AG15" s="21" t="s">
        <v>105</v>
      </c>
      <c r="AH15" s="21" t="s">
        <v>105</v>
      </c>
      <c r="AI15" s="117"/>
      <c r="AJ15" s="148" t="s">
        <v>530</v>
      </c>
      <c r="AK15" s="23" t="s">
        <v>189</v>
      </c>
    </row>
    <row r="16" spans="1:37" s="32" customFormat="1" ht="15.75" x14ac:dyDescent="0.25">
      <c r="A16" s="11" t="s">
        <v>636</v>
      </c>
      <c r="B16" s="153" t="s">
        <v>561</v>
      </c>
      <c r="C16" s="153" t="s">
        <v>561</v>
      </c>
      <c r="D16" s="26" t="s">
        <v>432</v>
      </c>
      <c r="E16" s="26" t="s">
        <v>468</v>
      </c>
      <c r="F16" s="26" t="s">
        <v>502</v>
      </c>
      <c r="G16" s="149" t="s">
        <v>370</v>
      </c>
      <c r="H16" s="27"/>
      <c r="I16" s="27"/>
      <c r="J16" s="27"/>
      <c r="K16" s="27"/>
      <c r="L16" s="148" t="s">
        <v>530</v>
      </c>
      <c r="M16" s="26" t="s">
        <v>685</v>
      </c>
      <c r="N16" s="16" t="s">
        <v>538</v>
      </c>
      <c r="O16" s="33"/>
      <c r="P16" s="33"/>
      <c r="Q16" s="33"/>
      <c r="R16" s="34" t="s">
        <v>188</v>
      </c>
      <c r="S16" s="34" t="s">
        <v>188</v>
      </c>
      <c r="T16" s="183" t="s">
        <v>189</v>
      </c>
      <c r="U16" s="15" t="s">
        <v>189</v>
      </c>
      <c r="V16" s="16" t="s">
        <v>548</v>
      </c>
      <c r="W16" s="26" t="s">
        <v>672</v>
      </c>
      <c r="X16" s="26" t="s">
        <v>547</v>
      </c>
      <c r="Y16" s="40" t="s">
        <v>231</v>
      </c>
      <c r="Z16" s="35" t="s">
        <v>198</v>
      </c>
      <c r="AA16" s="153" t="s">
        <v>561</v>
      </c>
      <c r="AB16" s="154"/>
      <c r="AC16" s="51" t="s">
        <v>105</v>
      </c>
      <c r="AD16" s="155" t="s">
        <v>600</v>
      </c>
      <c r="AE16" s="16" t="s">
        <v>105</v>
      </c>
      <c r="AF16" s="21" t="s">
        <v>105</v>
      </c>
      <c r="AG16" s="21" t="s">
        <v>105</v>
      </c>
      <c r="AH16" s="21" t="s">
        <v>105</v>
      </c>
      <c r="AI16" s="117"/>
      <c r="AJ16" s="148" t="s">
        <v>530</v>
      </c>
      <c r="AK16" s="23" t="s">
        <v>189</v>
      </c>
    </row>
    <row r="17" spans="1:37" s="32" customFormat="1" ht="16.5" thickBot="1" x14ac:dyDescent="0.3">
      <c r="A17" s="25" t="s">
        <v>637</v>
      </c>
      <c r="B17" s="153" t="s">
        <v>562</v>
      </c>
      <c r="C17" s="153" t="s">
        <v>562</v>
      </c>
      <c r="D17" s="26" t="s">
        <v>433</v>
      </c>
      <c r="E17" s="26" t="s">
        <v>469</v>
      </c>
      <c r="F17" s="26" t="s">
        <v>503</v>
      </c>
      <c r="G17" s="149" t="s">
        <v>370</v>
      </c>
      <c r="H17" s="27"/>
      <c r="I17" s="27"/>
      <c r="J17" s="27"/>
      <c r="K17" s="27"/>
      <c r="L17" s="148" t="s">
        <v>531</v>
      </c>
      <c r="M17" s="26" t="s">
        <v>685</v>
      </c>
      <c r="N17" s="163" t="s">
        <v>747</v>
      </c>
      <c r="O17" s="33"/>
      <c r="P17" s="33"/>
      <c r="Q17" s="33"/>
      <c r="R17" s="34" t="s">
        <v>188</v>
      </c>
      <c r="S17" s="34" t="s">
        <v>188</v>
      </c>
      <c r="T17" s="183" t="s">
        <v>189</v>
      </c>
      <c r="U17" s="15" t="s">
        <v>189</v>
      </c>
      <c r="V17" s="16" t="s">
        <v>548</v>
      </c>
      <c r="W17" s="26" t="s">
        <v>672</v>
      </c>
      <c r="X17" s="26" t="s">
        <v>547</v>
      </c>
      <c r="Y17" s="16" t="s">
        <v>234</v>
      </c>
      <c r="Z17" s="18" t="s">
        <v>190</v>
      </c>
      <c r="AA17" s="153" t="s">
        <v>562</v>
      </c>
      <c r="AB17" s="154"/>
      <c r="AC17" s="16" t="s">
        <v>105</v>
      </c>
      <c r="AD17" s="154"/>
      <c r="AE17" s="16" t="s">
        <v>105</v>
      </c>
      <c r="AF17" s="21" t="s">
        <v>105</v>
      </c>
      <c r="AG17" s="21" t="s">
        <v>105</v>
      </c>
      <c r="AH17" s="21" t="s">
        <v>105</v>
      </c>
      <c r="AI17" s="117"/>
      <c r="AJ17" s="148" t="s">
        <v>531</v>
      </c>
      <c r="AK17" s="23" t="s">
        <v>189</v>
      </c>
    </row>
    <row r="18" spans="1:37" s="32" customFormat="1" ht="15.75" x14ac:dyDescent="0.25">
      <c r="A18" s="11" t="s">
        <v>638</v>
      </c>
      <c r="B18" s="153" t="s">
        <v>563</v>
      </c>
      <c r="C18" s="153" t="s">
        <v>563</v>
      </c>
      <c r="D18" s="26" t="s">
        <v>434</v>
      </c>
      <c r="E18" s="26" t="s">
        <v>470</v>
      </c>
      <c r="F18" s="26" t="s">
        <v>504</v>
      </c>
      <c r="G18" s="149" t="s">
        <v>370</v>
      </c>
      <c r="H18" s="52"/>
      <c r="I18" s="52"/>
      <c r="J18" s="53"/>
      <c r="K18" s="53"/>
      <c r="L18" s="148" t="s">
        <v>531</v>
      </c>
      <c r="M18" s="26" t="s">
        <v>685</v>
      </c>
      <c r="N18" s="163" t="s">
        <v>747</v>
      </c>
      <c r="O18" s="33"/>
      <c r="P18" s="33"/>
      <c r="Q18" s="33"/>
      <c r="R18" s="34" t="s">
        <v>188</v>
      </c>
      <c r="S18" s="34" t="s">
        <v>188</v>
      </c>
      <c r="T18" s="183" t="s">
        <v>189</v>
      </c>
      <c r="U18" s="15" t="s">
        <v>189</v>
      </c>
      <c r="V18" s="16" t="s">
        <v>548</v>
      </c>
      <c r="W18" s="26" t="s">
        <v>672</v>
      </c>
      <c r="X18" s="26" t="s">
        <v>547</v>
      </c>
      <c r="Y18" s="16" t="s">
        <v>236</v>
      </c>
      <c r="Z18" s="18" t="s">
        <v>190</v>
      </c>
      <c r="AA18" s="153" t="s">
        <v>563</v>
      </c>
      <c r="AB18" s="154"/>
      <c r="AC18" s="16" t="s">
        <v>105</v>
      </c>
      <c r="AD18" s="155" t="s">
        <v>601</v>
      </c>
      <c r="AE18" s="16" t="s">
        <v>105</v>
      </c>
      <c r="AF18" s="21" t="s">
        <v>105</v>
      </c>
      <c r="AG18" s="21" t="s">
        <v>105</v>
      </c>
      <c r="AH18" s="21" t="s">
        <v>105</v>
      </c>
      <c r="AI18" s="117"/>
      <c r="AJ18" s="148" t="s">
        <v>531</v>
      </c>
      <c r="AK18" s="23" t="s">
        <v>189</v>
      </c>
    </row>
    <row r="19" spans="1:37" s="32" customFormat="1" ht="16.5" thickBot="1" x14ac:dyDescent="0.3">
      <c r="A19" s="25" t="s">
        <v>639</v>
      </c>
      <c r="B19" s="153" t="s">
        <v>564</v>
      </c>
      <c r="C19" s="153" t="s">
        <v>564</v>
      </c>
      <c r="D19" s="26" t="s">
        <v>435</v>
      </c>
      <c r="E19" s="26" t="s">
        <v>471</v>
      </c>
      <c r="F19" s="26" t="s">
        <v>505</v>
      </c>
      <c r="G19" s="149" t="s">
        <v>370</v>
      </c>
      <c r="H19" s="27"/>
      <c r="I19" s="27"/>
      <c r="J19" s="27"/>
      <c r="K19" s="27"/>
      <c r="L19" s="26" t="s">
        <v>532</v>
      </c>
      <c r="M19" s="26" t="s">
        <v>685</v>
      </c>
      <c r="N19" s="163" t="s">
        <v>541</v>
      </c>
      <c r="O19" s="33"/>
      <c r="P19" s="33"/>
      <c r="Q19" s="33"/>
      <c r="R19" s="34" t="s">
        <v>188</v>
      </c>
      <c r="S19" s="34" t="s">
        <v>188</v>
      </c>
      <c r="T19" s="183" t="s">
        <v>189</v>
      </c>
      <c r="U19" s="15" t="s">
        <v>189</v>
      </c>
      <c r="V19" s="16" t="s">
        <v>548</v>
      </c>
      <c r="W19" s="26" t="s">
        <v>672</v>
      </c>
      <c r="X19" s="26" t="s">
        <v>547</v>
      </c>
      <c r="Y19" s="16" t="s">
        <v>239</v>
      </c>
      <c r="Z19" s="18" t="s">
        <v>190</v>
      </c>
      <c r="AA19" s="153" t="s">
        <v>564</v>
      </c>
      <c r="AB19" s="154"/>
      <c r="AC19" s="16" t="s">
        <v>105</v>
      </c>
      <c r="AD19" s="155" t="s">
        <v>602</v>
      </c>
      <c r="AE19" s="16" t="s">
        <v>105</v>
      </c>
      <c r="AF19" s="21" t="s">
        <v>105</v>
      </c>
      <c r="AG19" s="21" t="s">
        <v>105</v>
      </c>
      <c r="AH19" s="21" t="s">
        <v>105</v>
      </c>
      <c r="AI19" s="117"/>
      <c r="AJ19" s="26" t="s">
        <v>532</v>
      </c>
      <c r="AK19" s="23" t="s">
        <v>189</v>
      </c>
    </row>
    <row r="20" spans="1:37" s="32" customFormat="1" ht="16.5" thickBot="1" x14ac:dyDescent="0.3">
      <c r="A20" s="11" t="s">
        <v>640</v>
      </c>
      <c r="B20" s="153" t="s">
        <v>565</v>
      </c>
      <c r="C20" s="153" t="s">
        <v>565</v>
      </c>
      <c r="D20" s="26" t="s">
        <v>436</v>
      </c>
      <c r="E20" s="26" t="s">
        <v>442</v>
      </c>
      <c r="F20" s="26" t="s">
        <v>506</v>
      </c>
      <c r="G20" s="149" t="s">
        <v>370</v>
      </c>
      <c r="H20" s="27"/>
      <c r="I20" s="27"/>
      <c r="J20" s="27"/>
      <c r="K20" s="27"/>
      <c r="L20" s="26" t="s">
        <v>688</v>
      </c>
      <c r="M20" s="26" t="s">
        <v>688</v>
      </c>
      <c r="N20" s="163" t="s">
        <v>541</v>
      </c>
      <c r="O20" s="33"/>
      <c r="P20" s="33"/>
      <c r="Q20" s="33"/>
      <c r="R20" s="34" t="s">
        <v>188</v>
      </c>
      <c r="S20" s="34" t="s">
        <v>188</v>
      </c>
      <c r="T20" s="183" t="s">
        <v>189</v>
      </c>
      <c r="U20" s="15" t="s">
        <v>189</v>
      </c>
      <c r="V20" s="16" t="s">
        <v>548</v>
      </c>
      <c r="W20" s="26" t="s">
        <v>672</v>
      </c>
      <c r="X20" s="26" t="s">
        <v>547</v>
      </c>
      <c r="Y20" s="16" t="s">
        <v>180</v>
      </c>
      <c r="Z20" s="35" t="s">
        <v>206</v>
      </c>
      <c r="AA20" s="153" t="s">
        <v>565</v>
      </c>
      <c r="AB20" s="155" t="s">
        <v>587</v>
      </c>
      <c r="AC20" s="16" t="s">
        <v>105</v>
      </c>
      <c r="AD20" s="155" t="s">
        <v>603</v>
      </c>
      <c r="AE20" s="16" t="s">
        <v>105</v>
      </c>
      <c r="AF20" s="21" t="s">
        <v>105</v>
      </c>
      <c r="AG20" s="21" t="s">
        <v>105</v>
      </c>
      <c r="AH20" s="21" t="s">
        <v>105</v>
      </c>
      <c r="AI20" s="117"/>
      <c r="AJ20" s="26" t="s">
        <v>688</v>
      </c>
      <c r="AK20" s="23" t="s">
        <v>189</v>
      </c>
    </row>
    <row r="21" spans="1:37" s="32" customFormat="1" ht="15.75" x14ac:dyDescent="0.25">
      <c r="A21" s="11" t="s">
        <v>641</v>
      </c>
      <c r="B21" s="153" t="s">
        <v>566</v>
      </c>
      <c r="C21" s="153" t="s">
        <v>566</v>
      </c>
      <c r="D21" s="26" t="s">
        <v>437</v>
      </c>
      <c r="E21" s="26" t="s">
        <v>472</v>
      </c>
      <c r="F21" s="26" t="s">
        <v>507</v>
      </c>
      <c r="G21" s="149" t="s">
        <v>370</v>
      </c>
      <c r="H21" s="27"/>
      <c r="I21" s="27"/>
      <c r="J21" s="27"/>
      <c r="K21" s="27"/>
      <c r="L21" s="26" t="s">
        <v>688</v>
      </c>
      <c r="M21" s="26" t="s">
        <v>688</v>
      </c>
      <c r="N21" s="177" t="s">
        <v>767</v>
      </c>
      <c r="O21" s="33"/>
      <c r="P21" s="33"/>
      <c r="Q21" s="33"/>
      <c r="R21" s="34" t="s">
        <v>188</v>
      </c>
      <c r="S21" s="34" t="s">
        <v>188</v>
      </c>
      <c r="T21" s="183" t="s">
        <v>189</v>
      </c>
      <c r="U21" s="15" t="s">
        <v>189</v>
      </c>
      <c r="V21" s="16" t="s">
        <v>548</v>
      </c>
      <c r="W21" s="26" t="s">
        <v>672</v>
      </c>
      <c r="X21" s="26" t="s">
        <v>547</v>
      </c>
      <c r="Y21" s="16" t="s">
        <v>244</v>
      </c>
      <c r="Z21" s="16" t="s">
        <v>245</v>
      </c>
      <c r="AA21" s="153" t="s">
        <v>566</v>
      </c>
      <c r="AB21" s="156"/>
      <c r="AC21" s="16" t="s">
        <v>105</v>
      </c>
      <c r="AD21" s="155" t="s">
        <v>604</v>
      </c>
      <c r="AE21" s="16" t="s">
        <v>105</v>
      </c>
      <c r="AF21" s="21" t="s">
        <v>105</v>
      </c>
      <c r="AG21" s="21" t="s">
        <v>105</v>
      </c>
      <c r="AH21" s="21" t="s">
        <v>105</v>
      </c>
      <c r="AI21" s="117"/>
      <c r="AJ21" s="26" t="s">
        <v>688</v>
      </c>
      <c r="AK21" s="23" t="s">
        <v>189</v>
      </c>
    </row>
    <row r="22" spans="1:37" s="32" customFormat="1" ht="16.5" thickBot="1" x14ac:dyDescent="0.3">
      <c r="A22" s="25" t="s">
        <v>642</v>
      </c>
      <c r="B22" s="153" t="s">
        <v>567</v>
      </c>
      <c r="C22" s="153" t="s">
        <v>567</v>
      </c>
      <c r="D22" s="26" t="s">
        <v>438</v>
      </c>
      <c r="E22" s="26" t="s">
        <v>473</v>
      </c>
      <c r="F22" s="26" t="s">
        <v>508</v>
      </c>
      <c r="G22" s="149" t="s">
        <v>370</v>
      </c>
      <c r="H22" s="27"/>
      <c r="I22" s="27"/>
      <c r="J22" s="27"/>
      <c r="K22" s="27"/>
      <c r="L22" s="26" t="s">
        <v>688</v>
      </c>
      <c r="M22" s="26" t="s">
        <v>688</v>
      </c>
      <c r="N22" s="177" t="s">
        <v>767</v>
      </c>
      <c r="O22" s="33"/>
      <c r="P22" s="33"/>
      <c r="Q22" s="33"/>
      <c r="R22" s="34" t="s">
        <v>188</v>
      </c>
      <c r="S22" s="34" t="s">
        <v>188</v>
      </c>
      <c r="T22" s="183" t="s">
        <v>189</v>
      </c>
      <c r="U22" s="15" t="s">
        <v>189</v>
      </c>
      <c r="V22" s="16" t="s">
        <v>548</v>
      </c>
      <c r="W22" s="26" t="s">
        <v>672</v>
      </c>
      <c r="X22" s="26" t="s">
        <v>547</v>
      </c>
      <c r="Y22" s="16" t="s">
        <v>244</v>
      </c>
      <c r="Z22" s="16" t="s">
        <v>245</v>
      </c>
      <c r="AA22" s="153" t="s">
        <v>567</v>
      </c>
      <c r="AB22" s="157"/>
      <c r="AC22" s="16" t="s">
        <v>105</v>
      </c>
      <c r="AD22" s="155" t="s">
        <v>605</v>
      </c>
      <c r="AE22" s="16" t="s">
        <v>105</v>
      </c>
      <c r="AF22" s="21" t="s">
        <v>105</v>
      </c>
      <c r="AG22" s="21" t="s">
        <v>105</v>
      </c>
      <c r="AH22" s="21" t="s">
        <v>105</v>
      </c>
      <c r="AI22" s="117"/>
      <c r="AJ22" s="26" t="s">
        <v>688</v>
      </c>
      <c r="AK22" s="23" t="s">
        <v>189</v>
      </c>
    </row>
    <row r="23" spans="1:37" s="32" customFormat="1" ht="15.75" x14ac:dyDescent="0.25">
      <c r="A23" s="11" t="s">
        <v>643</v>
      </c>
      <c r="B23" s="153" t="s">
        <v>568</v>
      </c>
      <c r="C23" s="153" t="s">
        <v>568</v>
      </c>
      <c r="D23" s="26" t="s">
        <v>439</v>
      </c>
      <c r="E23" s="26" t="s">
        <v>474</v>
      </c>
      <c r="F23" s="26" t="s">
        <v>509</v>
      </c>
      <c r="G23" s="149" t="s">
        <v>370</v>
      </c>
      <c r="H23" s="52"/>
      <c r="I23" s="52"/>
      <c r="J23" s="52"/>
      <c r="K23" s="27"/>
      <c r="L23" s="26" t="s">
        <v>688</v>
      </c>
      <c r="M23" s="26" t="s">
        <v>688</v>
      </c>
      <c r="N23" s="16" t="s">
        <v>541</v>
      </c>
      <c r="O23" s="33"/>
      <c r="P23" s="33"/>
      <c r="Q23" s="33"/>
      <c r="R23" s="34" t="s">
        <v>188</v>
      </c>
      <c r="S23" s="34" t="s">
        <v>188</v>
      </c>
      <c r="T23" s="183" t="s">
        <v>189</v>
      </c>
      <c r="U23" s="15" t="s">
        <v>189</v>
      </c>
      <c r="V23" s="16" t="s">
        <v>548</v>
      </c>
      <c r="W23" s="26" t="s">
        <v>672</v>
      </c>
      <c r="X23" s="26" t="s">
        <v>547</v>
      </c>
      <c r="Y23" s="16" t="s">
        <v>248</v>
      </c>
      <c r="Z23" s="35" t="s">
        <v>206</v>
      </c>
      <c r="AA23" s="153" t="s">
        <v>568</v>
      </c>
      <c r="AB23" s="154"/>
      <c r="AC23" s="16" t="s">
        <v>105</v>
      </c>
      <c r="AD23" s="155" t="s">
        <v>606</v>
      </c>
      <c r="AE23" s="16" t="s">
        <v>105</v>
      </c>
      <c r="AF23" s="21" t="s">
        <v>105</v>
      </c>
      <c r="AG23" s="21" t="s">
        <v>105</v>
      </c>
      <c r="AH23" s="21" t="s">
        <v>105</v>
      </c>
      <c r="AI23" s="117"/>
      <c r="AJ23" s="26" t="s">
        <v>688</v>
      </c>
      <c r="AK23" s="23" t="s">
        <v>189</v>
      </c>
    </row>
    <row r="24" spans="1:37" s="32" customFormat="1" ht="16.5" thickBot="1" x14ac:dyDescent="0.3">
      <c r="A24" s="25" t="s">
        <v>644</v>
      </c>
      <c r="B24" s="153" t="s">
        <v>569</v>
      </c>
      <c r="C24" s="153" t="s">
        <v>569</v>
      </c>
      <c r="D24" s="26" t="s">
        <v>440</v>
      </c>
      <c r="E24" s="26" t="s">
        <v>192</v>
      </c>
      <c r="F24" s="26" t="s">
        <v>510</v>
      </c>
      <c r="G24" s="149" t="s">
        <v>370</v>
      </c>
      <c r="H24" s="52"/>
      <c r="I24" s="52"/>
      <c r="J24" s="52"/>
      <c r="K24" s="52"/>
      <c r="L24" s="26" t="s">
        <v>688</v>
      </c>
      <c r="M24" s="26" t="s">
        <v>688</v>
      </c>
      <c r="N24" s="16" t="s">
        <v>541</v>
      </c>
      <c r="O24" s="33"/>
      <c r="P24" s="33"/>
      <c r="Q24" s="33"/>
      <c r="R24" s="34" t="s">
        <v>188</v>
      </c>
      <c r="S24" s="34" t="s">
        <v>188</v>
      </c>
      <c r="T24" s="183" t="s">
        <v>189</v>
      </c>
      <c r="U24" s="15" t="s">
        <v>189</v>
      </c>
      <c r="V24" s="16" t="s">
        <v>548</v>
      </c>
      <c r="W24" s="26" t="s">
        <v>672</v>
      </c>
      <c r="X24" s="26" t="s">
        <v>547</v>
      </c>
      <c r="Y24" s="16" t="s">
        <v>225</v>
      </c>
      <c r="Z24" s="35" t="s">
        <v>206</v>
      </c>
      <c r="AA24" s="153" t="s">
        <v>569</v>
      </c>
      <c r="AB24" s="154"/>
      <c r="AC24" s="16" t="s">
        <v>105</v>
      </c>
      <c r="AD24" s="155" t="s">
        <v>607</v>
      </c>
      <c r="AE24" s="16" t="s">
        <v>105</v>
      </c>
      <c r="AF24" s="21" t="s">
        <v>105</v>
      </c>
      <c r="AG24" s="21" t="s">
        <v>105</v>
      </c>
      <c r="AH24" s="21" t="s">
        <v>105</v>
      </c>
      <c r="AI24" s="117"/>
      <c r="AJ24" s="26" t="s">
        <v>688</v>
      </c>
      <c r="AK24" s="23" t="s">
        <v>189</v>
      </c>
    </row>
    <row r="25" spans="1:37" s="32" customFormat="1" ht="15.75" x14ac:dyDescent="0.25">
      <c r="A25" s="11" t="s">
        <v>645</v>
      </c>
      <c r="B25" s="153" t="s">
        <v>570</v>
      </c>
      <c r="C25" s="153" t="s">
        <v>570</v>
      </c>
      <c r="D25" s="26" t="s">
        <v>441</v>
      </c>
      <c r="E25" s="26" t="s">
        <v>475</v>
      </c>
      <c r="F25" s="26" t="s">
        <v>511</v>
      </c>
      <c r="G25" s="149" t="s">
        <v>370</v>
      </c>
      <c r="H25" s="52"/>
      <c r="I25" s="52"/>
      <c r="J25" s="52"/>
      <c r="K25" s="27"/>
      <c r="L25" s="26" t="s">
        <v>688</v>
      </c>
      <c r="M25" s="26" t="s">
        <v>688</v>
      </c>
      <c r="N25" s="16" t="s">
        <v>541</v>
      </c>
      <c r="O25" s="33"/>
      <c r="P25" s="33"/>
      <c r="Q25" s="33"/>
      <c r="R25" s="34" t="s">
        <v>188</v>
      </c>
      <c r="S25" s="34" t="s">
        <v>188</v>
      </c>
      <c r="T25" s="183" t="s">
        <v>189</v>
      </c>
      <c r="U25" s="15" t="s">
        <v>189</v>
      </c>
      <c r="V25" s="16" t="s">
        <v>548</v>
      </c>
      <c r="W25" s="26" t="s">
        <v>672</v>
      </c>
      <c r="X25" s="26" t="s">
        <v>547</v>
      </c>
      <c r="Y25" s="16" t="s">
        <v>225</v>
      </c>
      <c r="Z25" s="18" t="s">
        <v>206</v>
      </c>
      <c r="AA25" s="153" t="s">
        <v>570</v>
      </c>
      <c r="AB25" s="154"/>
      <c r="AC25" s="16" t="s">
        <v>105</v>
      </c>
      <c r="AD25" s="155" t="s">
        <v>608</v>
      </c>
      <c r="AE25" s="16" t="s">
        <v>105</v>
      </c>
      <c r="AF25" s="21" t="s">
        <v>105</v>
      </c>
      <c r="AG25" s="21" t="s">
        <v>105</v>
      </c>
      <c r="AH25" s="21" t="s">
        <v>105</v>
      </c>
      <c r="AI25" s="117"/>
      <c r="AJ25" s="26" t="s">
        <v>688</v>
      </c>
      <c r="AK25" s="23" t="s">
        <v>189</v>
      </c>
    </row>
    <row r="26" spans="1:37" s="32" customFormat="1" ht="16.5" thickBot="1" x14ac:dyDescent="0.3">
      <c r="A26" s="25" t="s">
        <v>646</v>
      </c>
      <c r="B26" s="153" t="s">
        <v>571</v>
      </c>
      <c r="C26" s="153" t="s">
        <v>571</v>
      </c>
      <c r="D26" s="26" t="s">
        <v>442</v>
      </c>
      <c r="E26" s="26" t="s">
        <v>476</v>
      </c>
      <c r="F26" s="26" t="s">
        <v>512</v>
      </c>
      <c r="G26" s="149" t="s">
        <v>370</v>
      </c>
      <c r="H26" s="27"/>
      <c r="I26" s="27"/>
      <c r="J26" s="27"/>
      <c r="K26" s="27"/>
      <c r="L26" s="26" t="s">
        <v>688</v>
      </c>
      <c r="M26" s="26" t="s">
        <v>688</v>
      </c>
      <c r="N26" s="163" t="s">
        <v>541</v>
      </c>
      <c r="O26" s="33"/>
      <c r="P26" s="33"/>
      <c r="Q26" s="33"/>
      <c r="R26" s="34" t="s">
        <v>188</v>
      </c>
      <c r="S26" s="34" t="s">
        <v>188</v>
      </c>
      <c r="T26" s="183" t="s">
        <v>189</v>
      </c>
      <c r="U26" s="15" t="s">
        <v>189</v>
      </c>
      <c r="V26" s="16" t="s">
        <v>548</v>
      </c>
      <c r="W26" s="26" t="s">
        <v>672</v>
      </c>
      <c r="X26" s="26" t="s">
        <v>547</v>
      </c>
      <c r="Y26" s="16" t="s">
        <v>255</v>
      </c>
      <c r="Z26" s="18" t="s">
        <v>206</v>
      </c>
      <c r="AA26" s="153" t="s">
        <v>571</v>
      </c>
      <c r="AB26" s="154"/>
      <c r="AC26" s="16" t="s">
        <v>105</v>
      </c>
      <c r="AD26" s="155" t="s">
        <v>609</v>
      </c>
      <c r="AE26" s="16" t="s">
        <v>105</v>
      </c>
      <c r="AF26" s="21" t="s">
        <v>105</v>
      </c>
      <c r="AG26" s="21" t="s">
        <v>105</v>
      </c>
      <c r="AH26" s="21" t="s">
        <v>105</v>
      </c>
      <c r="AI26" s="117"/>
      <c r="AJ26" s="26" t="s">
        <v>688</v>
      </c>
      <c r="AK26" s="23" t="s">
        <v>189</v>
      </c>
    </row>
    <row r="27" spans="1:37" s="4" customFormat="1" ht="15.75" x14ac:dyDescent="0.25">
      <c r="A27" s="11" t="s">
        <v>647</v>
      </c>
      <c r="B27" s="153" t="s">
        <v>572</v>
      </c>
      <c r="C27" s="153" t="s">
        <v>572</v>
      </c>
      <c r="D27" s="26" t="s">
        <v>443</v>
      </c>
      <c r="E27" s="26" t="s">
        <v>477</v>
      </c>
      <c r="F27" s="26" t="s">
        <v>513</v>
      </c>
      <c r="G27" s="149" t="s">
        <v>370</v>
      </c>
      <c r="H27" s="27"/>
      <c r="I27" s="27"/>
      <c r="J27" s="27"/>
      <c r="K27" s="27"/>
      <c r="L27" s="26" t="s">
        <v>688</v>
      </c>
      <c r="M27" s="26" t="s">
        <v>688</v>
      </c>
      <c r="N27" s="177" t="s">
        <v>767</v>
      </c>
      <c r="O27" s="33"/>
      <c r="P27" s="33"/>
      <c r="Q27" s="33"/>
      <c r="R27" s="34" t="s">
        <v>188</v>
      </c>
      <c r="S27" s="34" t="s">
        <v>188</v>
      </c>
      <c r="T27" s="183" t="s">
        <v>189</v>
      </c>
      <c r="U27" s="15" t="s">
        <v>189</v>
      </c>
      <c r="V27" s="16" t="s">
        <v>548</v>
      </c>
      <c r="W27" s="26" t="s">
        <v>672</v>
      </c>
      <c r="X27" s="26" t="s">
        <v>547</v>
      </c>
      <c r="Y27" s="16" t="s">
        <v>258</v>
      </c>
      <c r="Z27" s="18" t="s">
        <v>190</v>
      </c>
      <c r="AA27" s="153" t="s">
        <v>572</v>
      </c>
      <c r="AB27" s="154"/>
      <c r="AC27" s="16" t="s">
        <v>105</v>
      </c>
      <c r="AD27" s="155" t="s">
        <v>610</v>
      </c>
      <c r="AE27" s="16" t="s">
        <v>105</v>
      </c>
      <c r="AF27" s="21" t="s">
        <v>105</v>
      </c>
      <c r="AG27" s="21" t="s">
        <v>105</v>
      </c>
      <c r="AH27" s="21" t="s">
        <v>105</v>
      </c>
      <c r="AI27" s="117"/>
      <c r="AJ27" s="26" t="s">
        <v>688</v>
      </c>
      <c r="AK27" s="23" t="s">
        <v>189</v>
      </c>
    </row>
    <row r="28" spans="1:37" s="32" customFormat="1" ht="16.5" thickBot="1" x14ac:dyDescent="0.3">
      <c r="A28" s="25" t="s">
        <v>648</v>
      </c>
      <c r="B28" s="153" t="s">
        <v>573</v>
      </c>
      <c r="C28" s="153" t="s">
        <v>573</v>
      </c>
      <c r="D28" s="26" t="s">
        <v>444</v>
      </c>
      <c r="E28" s="26" t="s">
        <v>478</v>
      </c>
      <c r="F28" s="26" t="s">
        <v>514</v>
      </c>
      <c r="G28" s="149" t="s">
        <v>370</v>
      </c>
      <c r="H28" s="27"/>
      <c r="I28" s="27"/>
      <c r="J28" s="27"/>
      <c r="K28" s="27"/>
      <c r="L28" s="26" t="s">
        <v>688</v>
      </c>
      <c r="M28" s="26" t="s">
        <v>688</v>
      </c>
      <c r="N28" s="177" t="s">
        <v>767</v>
      </c>
      <c r="O28" s="33"/>
      <c r="P28" s="33"/>
      <c r="Q28" s="33"/>
      <c r="R28" s="34" t="s">
        <v>188</v>
      </c>
      <c r="S28" s="34" t="s">
        <v>188</v>
      </c>
      <c r="T28" s="183" t="s">
        <v>189</v>
      </c>
      <c r="U28" s="15" t="s">
        <v>189</v>
      </c>
      <c r="V28" s="16" t="s">
        <v>548</v>
      </c>
      <c r="W28" s="26" t="s">
        <v>672</v>
      </c>
      <c r="X28" s="26" t="s">
        <v>547</v>
      </c>
      <c r="Y28" s="16" t="s">
        <v>260</v>
      </c>
      <c r="Z28" s="18" t="s">
        <v>206</v>
      </c>
      <c r="AA28" s="153" t="s">
        <v>573</v>
      </c>
      <c r="AB28" s="154"/>
      <c r="AC28" s="16" t="s">
        <v>105</v>
      </c>
      <c r="AD28" s="155" t="s">
        <v>611</v>
      </c>
      <c r="AE28" s="16" t="s">
        <v>105</v>
      </c>
      <c r="AF28" s="21" t="s">
        <v>105</v>
      </c>
      <c r="AG28" s="21" t="s">
        <v>105</v>
      </c>
      <c r="AH28" s="21" t="s">
        <v>105</v>
      </c>
      <c r="AI28" s="117"/>
      <c r="AJ28" s="26" t="s">
        <v>688</v>
      </c>
      <c r="AK28" s="23" t="s">
        <v>189</v>
      </c>
    </row>
    <row r="29" spans="1:37" s="4" customFormat="1" ht="15.75" x14ac:dyDescent="0.25">
      <c r="A29" s="11" t="s">
        <v>649</v>
      </c>
      <c r="B29" s="153" t="s">
        <v>574</v>
      </c>
      <c r="C29" s="153" t="s">
        <v>574</v>
      </c>
      <c r="D29" s="26" t="s">
        <v>445</v>
      </c>
      <c r="E29" s="26" t="s">
        <v>479</v>
      </c>
      <c r="F29" s="26" t="s">
        <v>515</v>
      </c>
      <c r="G29" s="149" t="s">
        <v>365</v>
      </c>
      <c r="H29" s="27"/>
      <c r="I29" s="27"/>
      <c r="J29" s="27"/>
      <c r="K29" s="27"/>
      <c r="L29" s="26" t="s">
        <v>688</v>
      </c>
      <c r="M29" s="26" t="s">
        <v>688</v>
      </c>
      <c r="N29" s="177" t="s">
        <v>767</v>
      </c>
      <c r="O29" s="33"/>
      <c r="P29" s="33"/>
      <c r="Q29" s="33"/>
      <c r="R29" s="34" t="s">
        <v>188</v>
      </c>
      <c r="S29" s="34" t="s">
        <v>188</v>
      </c>
      <c r="T29" s="183" t="s">
        <v>189</v>
      </c>
      <c r="U29" s="15" t="s">
        <v>189</v>
      </c>
      <c r="V29" s="16" t="s">
        <v>548</v>
      </c>
      <c r="W29" s="26" t="s">
        <v>672</v>
      </c>
      <c r="X29" s="26" t="s">
        <v>547</v>
      </c>
      <c r="Y29" s="16" t="s">
        <v>262</v>
      </c>
      <c r="Z29" s="18" t="s">
        <v>206</v>
      </c>
      <c r="AA29" s="153" t="s">
        <v>574</v>
      </c>
      <c r="AB29" s="154"/>
      <c r="AC29" s="16" t="s">
        <v>105</v>
      </c>
      <c r="AD29" s="155" t="s">
        <v>612</v>
      </c>
      <c r="AE29" s="16" t="s">
        <v>105</v>
      </c>
      <c r="AF29" s="21" t="s">
        <v>105</v>
      </c>
      <c r="AG29" s="21" t="s">
        <v>105</v>
      </c>
      <c r="AH29" s="21" t="s">
        <v>105</v>
      </c>
      <c r="AI29" s="117"/>
      <c r="AJ29" s="26" t="s">
        <v>688</v>
      </c>
      <c r="AK29" s="23" t="s">
        <v>189</v>
      </c>
    </row>
    <row r="30" spans="1:37" s="32" customFormat="1" ht="16.5" thickBot="1" x14ac:dyDescent="0.3">
      <c r="A30" s="25" t="s">
        <v>650</v>
      </c>
      <c r="B30" s="153" t="s">
        <v>575</v>
      </c>
      <c r="C30" s="153" t="s">
        <v>575</v>
      </c>
      <c r="D30" s="148" t="s">
        <v>446</v>
      </c>
      <c r="E30" s="148" t="s">
        <v>480</v>
      </c>
      <c r="F30" s="148" t="s">
        <v>516</v>
      </c>
      <c r="G30" s="150" t="s">
        <v>370</v>
      </c>
      <c r="H30" s="27"/>
      <c r="I30" s="27"/>
      <c r="J30" s="27"/>
      <c r="K30" s="27"/>
      <c r="L30" s="26" t="s">
        <v>688</v>
      </c>
      <c r="M30" s="26" t="s">
        <v>688</v>
      </c>
      <c r="N30" s="16" t="s">
        <v>541</v>
      </c>
      <c r="O30" s="33"/>
      <c r="P30" s="33"/>
      <c r="Q30" s="33"/>
      <c r="R30" s="34" t="s">
        <v>188</v>
      </c>
      <c r="S30" s="34" t="s">
        <v>188</v>
      </c>
      <c r="T30" s="183" t="s">
        <v>189</v>
      </c>
      <c r="U30" s="15" t="s">
        <v>189</v>
      </c>
      <c r="V30" s="16" t="s">
        <v>548</v>
      </c>
      <c r="W30" s="26" t="s">
        <v>672</v>
      </c>
      <c r="X30" s="26" t="s">
        <v>547</v>
      </c>
      <c r="Y30" s="16" t="s">
        <v>264</v>
      </c>
      <c r="Z30" s="18" t="s">
        <v>206</v>
      </c>
      <c r="AA30" s="153" t="s">
        <v>575</v>
      </c>
      <c r="AB30" s="154"/>
      <c r="AC30" s="16" t="s">
        <v>105</v>
      </c>
      <c r="AD30" s="155" t="s">
        <v>613</v>
      </c>
      <c r="AE30" s="16" t="s">
        <v>105</v>
      </c>
      <c r="AF30" s="21" t="s">
        <v>105</v>
      </c>
      <c r="AG30" s="21" t="s">
        <v>105</v>
      </c>
      <c r="AH30" s="21" t="s">
        <v>105</v>
      </c>
      <c r="AI30" s="117"/>
      <c r="AJ30" s="26" t="s">
        <v>688</v>
      </c>
      <c r="AK30" s="23" t="s">
        <v>189</v>
      </c>
    </row>
    <row r="31" spans="1:37" s="32" customFormat="1" ht="15.75" x14ac:dyDescent="0.25">
      <c r="A31" s="11" t="s">
        <v>651</v>
      </c>
      <c r="B31" s="153" t="s">
        <v>576</v>
      </c>
      <c r="C31" s="153" t="s">
        <v>576</v>
      </c>
      <c r="D31" s="26" t="s">
        <v>447</v>
      </c>
      <c r="E31" s="26" t="s">
        <v>481</v>
      </c>
      <c r="F31" s="26" t="s">
        <v>517</v>
      </c>
      <c r="G31" s="149" t="s">
        <v>365</v>
      </c>
      <c r="H31" s="27"/>
      <c r="I31" s="27"/>
      <c r="J31" s="27"/>
      <c r="K31" s="27"/>
      <c r="L31" s="26" t="s">
        <v>688</v>
      </c>
      <c r="M31" s="26" t="s">
        <v>688</v>
      </c>
      <c r="N31" s="163" t="s">
        <v>541</v>
      </c>
      <c r="O31" s="33"/>
      <c r="P31" s="33"/>
      <c r="Q31" s="33"/>
      <c r="R31" s="34" t="s">
        <v>188</v>
      </c>
      <c r="S31" s="34" t="s">
        <v>188</v>
      </c>
      <c r="T31" s="183" t="s">
        <v>189</v>
      </c>
      <c r="U31" s="15" t="s">
        <v>189</v>
      </c>
      <c r="V31" s="16" t="s">
        <v>548</v>
      </c>
      <c r="W31" s="26" t="s">
        <v>672</v>
      </c>
      <c r="X31" s="26" t="s">
        <v>547</v>
      </c>
      <c r="Y31" s="16" t="s">
        <v>266</v>
      </c>
      <c r="Z31" s="35" t="s">
        <v>198</v>
      </c>
      <c r="AA31" s="153" t="s">
        <v>576</v>
      </c>
      <c r="AB31" s="155"/>
      <c r="AC31" s="16" t="s">
        <v>105</v>
      </c>
      <c r="AD31" s="155" t="s">
        <v>614</v>
      </c>
      <c r="AE31" s="16" t="s">
        <v>105</v>
      </c>
      <c r="AF31" s="21" t="s">
        <v>105</v>
      </c>
      <c r="AG31" s="21" t="s">
        <v>105</v>
      </c>
      <c r="AH31" s="21" t="s">
        <v>105</v>
      </c>
      <c r="AI31" s="117"/>
      <c r="AJ31" s="26" t="s">
        <v>688</v>
      </c>
      <c r="AK31" s="23" t="s">
        <v>189</v>
      </c>
    </row>
    <row r="32" spans="1:37" s="32" customFormat="1" ht="16.5" thickBot="1" x14ac:dyDescent="0.3">
      <c r="A32" s="25" t="s">
        <v>652</v>
      </c>
      <c r="B32" s="153" t="s">
        <v>577</v>
      </c>
      <c r="C32" s="153" t="s">
        <v>577</v>
      </c>
      <c r="D32" s="26" t="s">
        <v>448</v>
      </c>
      <c r="E32" s="26" t="s">
        <v>482</v>
      </c>
      <c r="F32" s="26" t="s">
        <v>518</v>
      </c>
      <c r="G32" s="149" t="s">
        <v>370</v>
      </c>
      <c r="H32" s="27"/>
      <c r="I32" s="27"/>
      <c r="J32" s="27"/>
      <c r="K32" s="27"/>
      <c r="L32" s="26" t="s">
        <v>688</v>
      </c>
      <c r="M32" s="26" t="s">
        <v>687</v>
      </c>
      <c r="N32" s="163" t="s">
        <v>541</v>
      </c>
      <c r="O32" s="33"/>
      <c r="P32" s="33"/>
      <c r="Q32" s="33"/>
      <c r="R32" s="34" t="s">
        <v>188</v>
      </c>
      <c r="S32" s="34" t="s">
        <v>188</v>
      </c>
      <c r="T32" s="183" t="s">
        <v>189</v>
      </c>
      <c r="U32" s="15" t="s">
        <v>189</v>
      </c>
      <c r="V32" s="16" t="s">
        <v>548</v>
      </c>
      <c r="W32" s="26" t="s">
        <v>672</v>
      </c>
      <c r="X32" s="26" t="s">
        <v>547</v>
      </c>
      <c r="Y32" s="16" t="s">
        <v>268</v>
      </c>
      <c r="Z32" s="18" t="s">
        <v>206</v>
      </c>
      <c r="AA32" s="153" t="s">
        <v>577</v>
      </c>
      <c r="AB32" s="154"/>
      <c r="AC32" s="16" t="s">
        <v>105</v>
      </c>
      <c r="AD32" s="155" t="s">
        <v>615</v>
      </c>
      <c r="AE32" s="16" t="s">
        <v>105</v>
      </c>
      <c r="AF32" s="21" t="s">
        <v>105</v>
      </c>
      <c r="AG32" s="21" t="s">
        <v>105</v>
      </c>
      <c r="AH32" s="21" t="s">
        <v>105</v>
      </c>
      <c r="AI32" s="117"/>
      <c r="AJ32" s="26" t="s">
        <v>688</v>
      </c>
      <c r="AK32" s="23" t="s">
        <v>189</v>
      </c>
    </row>
    <row r="33" spans="1:37" s="32" customFormat="1" ht="15.75" x14ac:dyDescent="0.25">
      <c r="A33" s="11" t="s">
        <v>653</v>
      </c>
      <c r="B33" s="153" t="s">
        <v>578</v>
      </c>
      <c r="C33" s="153" t="s">
        <v>578</v>
      </c>
      <c r="D33" s="26" t="s">
        <v>449</v>
      </c>
      <c r="E33" s="26" t="s">
        <v>483</v>
      </c>
      <c r="F33" s="26" t="s">
        <v>519</v>
      </c>
      <c r="G33" s="149" t="s">
        <v>370</v>
      </c>
      <c r="H33" s="27"/>
      <c r="I33" s="27"/>
      <c r="J33" s="27"/>
      <c r="K33" s="27"/>
      <c r="L33" s="26" t="s">
        <v>688</v>
      </c>
      <c r="M33" s="26" t="s">
        <v>687</v>
      </c>
      <c r="N33" s="16" t="s">
        <v>541</v>
      </c>
      <c r="O33" s="33"/>
      <c r="P33" s="33"/>
      <c r="Q33" s="33"/>
      <c r="R33" s="34" t="s">
        <v>105</v>
      </c>
      <c r="S33" s="34" t="s">
        <v>188</v>
      </c>
      <c r="T33" s="183" t="s">
        <v>189</v>
      </c>
      <c r="U33" s="15" t="s">
        <v>189</v>
      </c>
      <c r="V33" s="16" t="s">
        <v>548</v>
      </c>
      <c r="W33" s="26" t="s">
        <v>672</v>
      </c>
      <c r="X33" s="26" t="s">
        <v>547</v>
      </c>
      <c r="Y33" s="16" t="s">
        <v>271</v>
      </c>
      <c r="Z33" s="18" t="s">
        <v>206</v>
      </c>
      <c r="AA33" s="153" t="s">
        <v>578</v>
      </c>
      <c r="AB33" s="154"/>
      <c r="AC33" s="16" t="s">
        <v>105</v>
      </c>
      <c r="AD33" s="155" t="s">
        <v>616</v>
      </c>
      <c r="AE33" s="16" t="s">
        <v>105</v>
      </c>
      <c r="AF33" s="21" t="s">
        <v>105</v>
      </c>
      <c r="AG33" s="21" t="s">
        <v>105</v>
      </c>
      <c r="AH33" s="21" t="s">
        <v>105</v>
      </c>
      <c r="AI33" s="117"/>
      <c r="AJ33" s="26" t="s">
        <v>688</v>
      </c>
      <c r="AK33" s="23" t="s">
        <v>189</v>
      </c>
    </row>
    <row r="34" spans="1:37" s="32" customFormat="1" ht="16.5" thickBot="1" x14ac:dyDescent="0.3">
      <c r="A34" s="25" t="s">
        <v>654</v>
      </c>
      <c r="B34" s="153" t="s">
        <v>579</v>
      </c>
      <c r="C34" s="153" t="s">
        <v>579</v>
      </c>
      <c r="D34" s="26" t="s">
        <v>450</v>
      </c>
      <c r="E34" s="26" t="s">
        <v>484</v>
      </c>
      <c r="F34" s="26" t="s">
        <v>520</v>
      </c>
      <c r="G34" s="149" t="s">
        <v>370</v>
      </c>
      <c r="H34" s="27"/>
      <c r="I34" s="27"/>
      <c r="J34" s="27"/>
      <c r="K34" s="27"/>
      <c r="L34" s="26" t="s">
        <v>688</v>
      </c>
      <c r="M34" s="26" t="s">
        <v>688</v>
      </c>
      <c r="N34" s="16" t="s">
        <v>534</v>
      </c>
      <c r="O34" s="33"/>
      <c r="P34" s="33"/>
      <c r="Q34" s="33"/>
      <c r="R34" s="34" t="s">
        <v>105</v>
      </c>
      <c r="S34" s="34" t="s">
        <v>188</v>
      </c>
      <c r="T34" s="183" t="s">
        <v>189</v>
      </c>
      <c r="U34" s="15" t="s">
        <v>189</v>
      </c>
      <c r="V34" s="16" t="s">
        <v>548</v>
      </c>
      <c r="W34" s="26" t="s">
        <v>672</v>
      </c>
      <c r="X34" s="26" t="s">
        <v>547</v>
      </c>
      <c r="Y34" s="16" t="s">
        <v>273</v>
      </c>
      <c r="Z34" s="18" t="s">
        <v>206</v>
      </c>
      <c r="AA34" s="153" t="s">
        <v>579</v>
      </c>
      <c r="AB34" s="154"/>
      <c r="AC34" s="16" t="s">
        <v>105</v>
      </c>
      <c r="AD34" s="155" t="s">
        <v>617</v>
      </c>
      <c r="AE34" s="16" t="s">
        <v>105</v>
      </c>
      <c r="AF34" s="21" t="s">
        <v>105</v>
      </c>
      <c r="AG34" s="21" t="s">
        <v>105</v>
      </c>
      <c r="AH34" s="21" t="s">
        <v>105</v>
      </c>
      <c r="AI34" s="117"/>
      <c r="AJ34" s="26" t="s">
        <v>688</v>
      </c>
      <c r="AK34" s="23" t="s">
        <v>189</v>
      </c>
    </row>
    <row r="35" spans="1:37" s="32" customFormat="1" ht="15.75" x14ac:dyDescent="0.25">
      <c r="A35" s="11" t="s">
        <v>655</v>
      </c>
      <c r="B35" s="153" t="s">
        <v>580</v>
      </c>
      <c r="C35" s="153" t="s">
        <v>580</v>
      </c>
      <c r="D35" s="26" t="s">
        <v>451</v>
      </c>
      <c r="E35" s="26" t="s">
        <v>485</v>
      </c>
      <c r="F35" s="26" t="s">
        <v>521</v>
      </c>
      <c r="G35" s="149" t="s">
        <v>370</v>
      </c>
      <c r="H35" s="52"/>
      <c r="I35" s="52"/>
      <c r="J35" s="52"/>
      <c r="K35" s="27"/>
      <c r="L35" s="26" t="s">
        <v>688</v>
      </c>
      <c r="M35" s="26" t="s">
        <v>688</v>
      </c>
      <c r="N35" s="163" t="s">
        <v>541</v>
      </c>
      <c r="O35" s="33"/>
      <c r="P35" s="33"/>
      <c r="Q35" s="33"/>
      <c r="R35" s="34" t="s">
        <v>188</v>
      </c>
      <c r="S35" s="34" t="s">
        <v>188</v>
      </c>
      <c r="T35" s="183" t="s">
        <v>189</v>
      </c>
      <c r="U35" s="15" t="s">
        <v>189</v>
      </c>
      <c r="V35" s="16" t="s">
        <v>548</v>
      </c>
      <c r="W35" s="26" t="s">
        <v>672</v>
      </c>
      <c r="X35" s="26" t="s">
        <v>547</v>
      </c>
      <c r="Y35" s="16" t="s">
        <v>275</v>
      </c>
      <c r="Z35" s="18" t="s">
        <v>190</v>
      </c>
      <c r="AA35" s="153" t="s">
        <v>580</v>
      </c>
      <c r="AB35" s="154"/>
      <c r="AC35" s="16" t="s">
        <v>105</v>
      </c>
      <c r="AD35" s="155" t="s">
        <v>618</v>
      </c>
      <c r="AE35" s="16" t="s">
        <v>105</v>
      </c>
      <c r="AF35" s="21" t="s">
        <v>105</v>
      </c>
      <c r="AG35" s="21" t="s">
        <v>105</v>
      </c>
      <c r="AH35" s="21" t="s">
        <v>105</v>
      </c>
      <c r="AI35" s="117"/>
      <c r="AJ35" s="26" t="s">
        <v>688</v>
      </c>
      <c r="AK35" s="23" t="s">
        <v>189</v>
      </c>
    </row>
    <row r="36" spans="1:37" s="32" customFormat="1" ht="16.5" thickBot="1" x14ac:dyDescent="0.3">
      <c r="A36" s="25" t="s">
        <v>656</v>
      </c>
      <c r="B36" s="153" t="s">
        <v>581</v>
      </c>
      <c r="C36" s="153" t="s">
        <v>581</v>
      </c>
      <c r="D36" s="26" t="s">
        <v>452</v>
      </c>
      <c r="E36" s="26" t="s">
        <v>486</v>
      </c>
      <c r="F36" s="26" t="s">
        <v>522</v>
      </c>
      <c r="G36" s="149" t="s">
        <v>370</v>
      </c>
      <c r="H36" s="27"/>
      <c r="I36" s="27"/>
      <c r="J36" s="27"/>
      <c r="K36" s="27"/>
      <c r="L36" s="26" t="s">
        <v>688</v>
      </c>
      <c r="M36" s="26" t="s">
        <v>685</v>
      </c>
      <c r="N36" s="163" t="s">
        <v>541</v>
      </c>
      <c r="O36" s="33"/>
      <c r="P36" s="33"/>
      <c r="Q36" s="33"/>
      <c r="R36" s="34" t="s">
        <v>105</v>
      </c>
      <c r="S36" s="34" t="s">
        <v>188</v>
      </c>
      <c r="T36" s="183" t="s">
        <v>189</v>
      </c>
      <c r="U36" s="15" t="s">
        <v>189</v>
      </c>
      <c r="V36" s="16" t="s">
        <v>548</v>
      </c>
      <c r="W36" s="26" t="s">
        <v>672</v>
      </c>
      <c r="X36" s="26" t="s">
        <v>547</v>
      </c>
      <c r="Y36" s="16" t="s">
        <v>277</v>
      </c>
      <c r="Z36" s="18" t="s">
        <v>206</v>
      </c>
      <c r="AA36" s="153" t="s">
        <v>581</v>
      </c>
      <c r="AB36" s="154"/>
      <c r="AC36" s="16" t="s">
        <v>105</v>
      </c>
      <c r="AD36" s="155" t="s">
        <v>619</v>
      </c>
      <c r="AE36" s="16" t="s">
        <v>105</v>
      </c>
      <c r="AF36" s="21" t="s">
        <v>105</v>
      </c>
      <c r="AG36" s="21" t="s">
        <v>105</v>
      </c>
      <c r="AH36" s="21" t="s">
        <v>105</v>
      </c>
      <c r="AI36" s="117"/>
      <c r="AJ36" s="26" t="s">
        <v>688</v>
      </c>
      <c r="AK36" s="23" t="s">
        <v>189</v>
      </c>
    </row>
    <row r="37" spans="1:37" s="32" customFormat="1" ht="15.75" x14ac:dyDescent="0.25">
      <c r="A37" s="11" t="s">
        <v>657</v>
      </c>
      <c r="B37" s="153" t="s">
        <v>582</v>
      </c>
      <c r="C37" s="153" t="s">
        <v>582</v>
      </c>
      <c r="D37" s="26" t="s">
        <v>453</v>
      </c>
      <c r="E37" s="26" t="s">
        <v>423</v>
      </c>
      <c r="F37" s="26" t="s">
        <v>523</v>
      </c>
      <c r="G37" s="149" t="s">
        <v>370</v>
      </c>
      <c r="H37" s="27"/>
      <c r="I37" s="27"/>
      <c r="J37" s="27"/>
      <c r="K37" s="27"/>
      <c r="L37" s="26" t="s">
        <v>688</v>
      </c>
      <c r="M37" s="26" t="s">
        <v>688</v>
      </c>
      <c r="N37" s="177" t="s">
        <v>767</v>
      </c>
      <c r="O37" s="33"/>
      <c r="P37" s="33"/>
      <c r="Q37" s="33"/>
      <c r="R37" s="34" t="s">
        <v>188</v>
      </c>
      <c r="S37" s="34" t="s">
        <v>188</v>
      </c>
      <c r="T37" s="183" t="s">
        <v>189</v>
      </c>
      <c r="U37" s="15" t="s">
        <v>189</v>
      </c>
      <c r="V37" s="16" t="s">
        <v>548</v>
      </c>
      <c r="W37" s="26" t="s">
        <v>672</v>
      </c>
      <c r="X37" s="26" t="s">
        <v>547</v>
      </c>
      <c r="Y37" s="16" t="s">
        <v>279</v>
      </c>
      <c r="Z37" s="18" t="s">
        <v>245</v>
      </c>
      <c r="AA37" s="153" t="s">
        <v>582</v>
      </c>
      <c r="AB37" s="154"/>
      <c r="AC37" s="16" t="s">
        <v>105</v>
      </c>
      <c r="AD37" s="155" t="s">
        <v>620</v>
      </c>
      <c r="AE37" s="16" t="s">
        <v>105</v>
      </c>
      <c r="AF37" s="21" t="s">
        <v>105</v>
      </c>
      <c r="AG37" s="21" t="s">
        <v>105</v>
      </c>
      <c r="AH37" s="21" t="s">
        <v>105</v>
      </c>
      <c r="AI37" s="117"/>
      <c r="AJ37" s="26" t="s">
        <v>688</v>
      </c>
      <c r="AK37" s="23" t="s">
        <v>189</v>
      </c>
    </row>
    <row r="38" spans="1:37" s="32" customFormat="1" ht="16.5" thickBot="1" x14ac:dyDescent="0.3">
      <c r="A38" s="25" t="s">
        <v>658</v>
      </c>
      <c r="B38" s="153" t="s">
        <v>583</v>
      </c>
      <c r="C38" s="153" t="s">
        <v>583</v>
      </c>
      <c r="D38" s="26" t="s">
        <v>454</v>
      </c>
      <c r="E38" s="26" t="s">
        <v>487</v>
      </c>
      <c r="F38" s="26" t="s">
        <v>524</v>
      </c>
      <c r="G38" s="149" t="s">
        <v>370</v>
      </c>
      <c r="H38" s="27"/>
      <c r="I38" s="27"/>
      <c r="J38" s="27"/>
      <c r="K38" s="27"/>
      <c r="L38" s="26" t="s">
        <v>688</v>
      </c>
      <c r="M38" s="26" t="s">
        <v>688</v>
      </c>
      <c r="N38" s="16" t="s">
        <v>534</v>
      </c>
      <c r="O38" s="33"/>
      <c r="P38" s="33"/>
      <c r="Q38" s="33"/>
      <c r="R38" s="34" t="s">
        <v>188</v>
      </c>
      <c r="S38" s="34" t="s">
        <v>188</v>
      </c>
      <c r="T38" s="183" t="s">
        <v>189</v>
      </c>
      <c r="U38" s="15" t="s">
        <v>189</v>
      </c>
      <c r="V38" s="16" t="s">
        <v>548</v>
      </c>
      <c r="W38" s="26" t="s">
        <v>672</v>
      </c>
      <c r="X38" s="26" t="s">
        <v>547</v>
      </c>
      <c r="Y38" s="16" t="s">
        <v>281</v>
      </c>
      <c r="Z38" s="18" t="s">
        <v>190</v>
      </c>
      <c r="AA38" s="153" t="s">
        <v>583</v>
      </c>
      <c r="AB38" s="154"/>
      <c r="AC38" s="16" t="s">
        <v>105</v>
      </c>
      <c r="AD38" s="155" t="s">
        <v>621</v>
      </c>
      <c r="AE38" s="16" t="s">
        <v>105</v>
      </c>
      <c r="AF38" s="21" t="s">
        <v>105</v>
      </c>
      <c r="AG38" s="21" t="s">
        <v>105</v>
      </c>
      <c r="AH38" s="21" t="s">
        <v>105</v>
      </c>
      <c r="AI38" s="117"/>
      <c r="AJ38" s="26" t="s">
        <v>688</v>
      </c>
      <c r="AK38" s="23" t="s">
        <v>189</v>
      </c>
    </row>
    <row r="39" spans="1:37" s="32" customFormat="1" ht="15.75" x14ac:dyDescent="0.25">
      <c r="A39" s="11" t="s">
        <v>659</v>
      </c>
      <c r="B39" s="153" t="s">
        <v>584</v>
      </c>
      <c r="C39" s="153" t="s">
        <v>584</v>
      </c>
      <c r="D39" s="26" t="s">
        <v>455</v>
      </c>
      <c r="E39" s="26" t="s">
        <v>488</v>
      </c>
      <c r="F39" s="26" t="s">
        <v>525</v>
      </c>
      <c r="G39" s="149" t="s">
        <v>370</v>
      </c>
      <c r="H39" s="27"/>
      <c r="I39" s="27"/>
      <c r="J39" s="27"/>
      <c r="K39" s="27"/>
      <c r="L39" s="26" t="s">
        <v>688</v>
      </c>
      <c r="M39" s="26" t="s">
        <v>688</v>
      </c>
      <c r="N39" s="163" t="s">
        <v>533</v>
      </c>
      <c r="O39" s="33"/>
      <c r="P39" s="33"/>
      <c r="Q39" s="33"/>
      <c r="R39" s="34" t="s">
        <v>188</v>
      </c>
      <c r="S39" s="34" t="s">
        <v>188</v>
      </c>
      <c r="T39" s="183" t="s">
        <v>189</v>
      </c>
      <c r="U39" s="15" t="s">
        <v>189</v>
      </c>
      <c r="V39" s="16" t="s">
        <v>548</v>
      </c>
      <c r="W39" s="26" t="s">
        <v>672</v>
      </c>
      <c r="X39" s="26" t="s">
        <v>547</v>
      </c>
      <c r="Y39" s="16" t="s">
        <v>283</v>
      </c>
      <c r="Z39" s="16" t="s">
        <v>190</v>
      </c>
      <c r="AA39" s="153" t="s">
        <v>584</v>
      </c>
      <c r="AB39" s="154"/>
      <c r="AC39" s="16" t="s">
        <v>105</v>
      </c>
      <c r="AD39" s="155" t="s">
        <v>622</v>
      </c>
      <c r="AE39" s="16" t="s">
        <v>105</v>
      </c>
      <c r="AF39" s="21" t="s">
        <v>105</v>
      </c>
      <c r="AG39" s="21" t="s">
        <v>105</v>
      </c>
      <c r="AH39" s="21" t="s">
        <v>105</v>
      </c>
      <c r="AI39" s="117"/>
      <c r="AJ39" s="26" t="s">
        <v>688</v>
      </c>
      <c r="AK39" s="23" t="s">
        <v>189</v>
      </c>
    </row>
    <row r="40" spans="1:37" s="32" customFormat="1" ht="16.5" thickBot="1" x14ac:dyDescent="0.3">
      <c r="A40" s="25" t="s">
        <v>660</v>
      </c>
      <c r="B40" s="153" t="s">
        <v>585</v>
      </c>
      <c r="C40" s="153" t="s">
        <v>585</v>
      </c>
      <c r="D40" s="26" t="s">
        <v>456</v>
      </c>
      <c r="E40" s="26" t="s">
        <v>489</v>
      </c>
      <c r="F40" s="26" t="s">
        <v>526</v>
      </c>
      <c r="G40" s="149" t="s">
        <v>370</v>
      </c>
      <c r="H40" s="27"/>
      <c r="I40" s="27"/>
      <c r="J40" s="27"/>
      <c r="K40" s="27"/>
      <c r="L40" s="148" t="s">
        <v>670</v>
      </c>
      <c r="M40" s="26" t="s">
        <v>685</v>
      </c>
      <c r="N40" s="16" t="s">
        <v>747</v>
      </c>
      <c r="O40" s="33"/>
      <c r="P40" s="33"/>
      <c r="Q40" s="33"/>
      <c r="R40" s="34" t="s">
        <v>188</v>
      </c>
      <c r="S40" s="34" t="s">
        <v>188</v>
      </c>
      <c r="T40" s="183" t="s">
        <v>189</v>
      </c>
      <c r="U40" s="15" t="s">
        <v>189</v>
      </c>
      <c r="V40" s="16" t="s">
        <v>548</v>
      </c>
      <c r="W40" s="26" t="s">
        <v>672</v>
      </c>
      <c r="X40" s="26" t="s">
        <v>547</v>
      </c>
      <c r="Y40" s="16" t="s">
        <v>286</v>
      </c>
      <c r="Z40" s="18" t="s">
        <v>190</v>
      </c>
      <c r="AA40" s="153" t="s">
        <v>585</v>
      </c>
      <c r="AB40" s="154"/>
      <c r="AC40" s="16" t="s">
        <v>105</v>
      </c>
      <c r="AD40" s="155" t="s">
        <v>623</v>
      </c>
      <c r="AE40" s="16" t="s">
        <v>105</v>
      </c>
      <c r="AF40" s="21" t="s">
        <v>105</v>
      </c>
      <c r="AG40" s="21" t="s">
        <v>105</v>
      </c>
      <c r="AH40" s="21" t="s">
        <v>105</v>
      </c>
      <c r="AI40" s="117"/>
      <c r="AJ40" s="148" t="s">
        <v>670</v>
      </c>
      <c r="AK40" s="23" t="s">
        <v>189</v>
      </c>
    </row>
    <row r="41" spans="1:37" s="32" customFormat="1" ht="16.5" thickBot="1" x14ac:dyDescent="0.3">
      <c r="A41" s="25" t="s">
        <v>691</v>
      </c>
      <c r="B41" s="153" t="s">
        <v>692</v>
      </c>
      <c r="C41" s="153" t="s">
        <v>692</v>
      </c>
      <c r="D41" s="26" t="s">
        <v>693</v>
      </c>
      <c r="E41" s="159" t="s">
        <v>694</v>
      </c>
      <c r="F41" s="159" t="s">
        <v>695</v>
      </c>
      <c r="G41" s="149" t="s">
        <v>365</v>
      </c>
      <c r="H41" s="27"/>
      <c r="I41" s="27"/>
      <c r="J41" s="27"/>
      <c r="K41" s="27"/>
      <c r="L41" s="16"/>
      <c r="M41" s="26" t="s">
        <v>696</v>
      </c>
      <c r="N41" s="16" t="s">
        <v>743</v>
      </c>
      <c r="O41" s="33"/>
      <c r="P41" s="33"/>
      <c r="Q41" s="33"/>
      <c r="R41" s="34" t="s">
        <v>188</v>
      </c>
      <c r="S41" s="34" t="s">
        <v>188</v>
      </c>
      <c r="T41" s="183" t="s">
        <v>850</v>
      </c>
      <c r="U41" s="15" t="s">
        <v>850</v>
      </c>
      <c r="V41" s="16" t="s">
        <v>548</v>
      </c>
      <c r="W41" s="26" t="s">
        <v>672</v>
      </c>
      <c r="X41" s="26" t="s">
        <v>547</v>
      </c>
      <c r="Y41" s="12" t="s">
        <v>187</v>
      </c>
      <c r="Z41" s="18" t="s">
        <v>206</v>
      </c>
      <c r="AA41" s="153" t="s">
        <v>692</v>
      </c>
      <c r="AB41" s="36"/>
      <c r="AC41" s="16" t="s">
        <v>105</v>
      </c>
      <c r="AD41" s="155" t="s">
        <v>697</v>
      </c>
      <c r="AE41" s="16"/>
      <c r="AF41" s="21" t="s">
        <v>105</v>
      </c>
      <c r="AG41" s="21" t="s">
        <v>105</v>
      </c>
      <c r="AH41" s="21" t="s">
        <v>105</v>
      </c>
      <c r="AI41" s="117"/>
      <c r="AJ41" s="37" t="s">
        <v>698</v>
      </c>
      <c r="AK41" s="23" t="s">
        <v>189</v>
      </c>
    </row>
    <row r="42" spans="1:37" s="32" customFormat="1" ht="16.5" thickBot="1" x14ac:dyDescent="0.3">
      <c r="A42" s="11" t="s">
        <v>699</v>
      </c>
      <c r="B42" s="153" t="s">
        <v>700</v>
      </c>
      <c r="C42" s="153" t="s">
        <v>700</v>
      </c>
      <c r="D42" s="26" t="s">
        <v>701</v>
      </c>
      <c r="E42" s="159" t="s">
        <v>702</v>
      </c>
      <c r="F42" s="159" t="s">
        <v>703</v>
      </c>
      <c r="G42" s="149" t="s">
        <v>370</v>
      </c>
      <c r="H42" s="27"/>
      <c r="I42" s="27"/>
      <c r="J42" s="27"/>
      <c r="K42" s="27"/>
      <c r="L42" s="16"/>
      <c r="M42" s="26" t="s">
        <v>696</v>
      </c>
      <c r="N42" s="163" t="s">
        <v>743</v>
      </c>
      <c r="O42" s="33"/>
      <c r="P42" s="33"/>
      <c r="Q42" s="33"/>
      <c r="R42" s="34" t="s">
        <v>188</v>
      </c>
      <c r="S42" s="34" t="s">
        <v>188</v>
      </c>
      <c r="T42" s="183" t="s">
        <v>850</v>
      </c>
      <c r="U42" s="15" t="s">
        <v>850</v>
      </c>
      <c r="V42" s="16" t="s">
        <v>548</v>
      </c>
      <c r="W42" s="26" t="s">
        <v>672</v>
      </c>
      <c r="X42" s="26" t="s">
        <v>547</v>
      </c>
      <c r="Y42" s="12" t="s">
        <v>187</v>
      </c>
      <c r="Z42" s="18" t="s">
        <v>206</v>
      </c>
      <c r="AA42" s="153" t="s">
        <v>700</v>
      </c>
      <c r="AB42" s="36"/>
      <c r="AC42" s="16" t="s">
        <v>105</v>
      </c>
      <c r="AD42" s="155" t="s">
        <v>704</v>
      </c>
      <c r="AE42" s="16"/>
      <c r="AF42" s="21" t="s">
        <v>105</v>
      </c>
      <c r="AG42" s="21" t="s">
        <v>105</v>
      </c>
      <c r="AH42" s="21" t="s">
        <v>105</v>
      </c>
      <c r="AI42" s="117"/>
      <c r="AJ42" s="37" t="s">
        <v>698</v>
      </c>
      <c r="AK42" s="23" t="s">
        <v>189</v>
      </c>
    </row>
    <row r="43" spans="1:37" s="32" customFormat="1" ht="16.5" thickBot="1" x14ac:dyDescent="0.3">
      <c r="A43" s="25" t="s">
        <v>705</v>
      </c>
      <c r="B43" s="153" t="s">
        <v>706</v>
      </c>
      <c r="C43" s="153" t="s">
        <v>706</v>
      </c>
      <c r="D43" s="26" t="s">
        <v>707</v>
      </c>
      <c r="E43" s="159" t="s">
        <v>708</v>
      </c>
      <c r="F43" s="159" t="s">
        <v>709</v>
      </c>
      <c r="G43" s="149" t="s">
        <v>370</v>
      </c>
      <c r="H43" s="27"/>
      <c r="I43" s="27"/>
      <c r="J43" s="27"/>
      <c r="K43" s="27"/>
      <c r="L43" s="16"/>
      <c r="M43" s="26" t="s">
        <v>696</v>
      </c>
      <c r="N43" s="163" t="s">
        <v>743</v>
      </c>
      <c r="O43" s="33"/>
      <c r="P43" s="33"/>
      <c r="Q43" s="33"/>
      <c r="R43" s="34" t="s">
        <v>188</v>
      </c>
      <c r="S43" s="34" t="s">
        <v>188</v>
      </c>
      <c r="T43" s="183" t="s">
        <v>850</v>
      </c>
      <c r="U43" s="15" t="s">
        <v>850</v>
      </c>
      <c r="V43" s="16" t="s">
        <v>548</v>
      </c>
      <c r="W43" s="26" t="s">
        <v>672</v>
      </c>
      <c r="X43" s="26" t="s">
        <v>547</v>
      </c>
      <c r="Y43" s="12" t="s">
        <v>187</v>
      </c>
      <c r="Z43" s="18" t="s">
        <v>206</v>
      </c>
      <c r="AA43" s="153" t="s">
        <v>706</v>
      </c>
      <c r="AB43" s="36"/>
      <c r="AC43" s="16" t="s">
        <v>105</v>
      </c>
      <c r="AD43" s="36"/>
      <c r="AE43" s="16"/>
      <c r="AF43" s="21" t="s">
        <v>105</v>
      </c>
      <c r="AG43" s="21" t="s">
        <v>105</v>
      </c>
      <c r="AH43" s="21" t="s">
        <v>105</v>
      </c>
      <c r="AI43" s="117"/>
      <c r="AJ43" s="37" t="s">
        <v>698</v>
      </c>
      <c r="AK43" s="23" t="s">
        <v>189</v>
      </c>
    </row>
    <row r="44" spans="1:37" s="32" customFormat="1" ht="16.5" thickBot="1" x14ac:dyDescent="0.3">
      <c r="A44" s="161" t="s">
        <v>711</v>
      </c>
      <c r="B44" s="175" t="s">
        <v>712</v>
      </c>
      <c r="C44" s="175" t="s">
        <v>712</v>
      </c>
      <c r="D44" s="166" t="s">
        <v>713</v>
      </c>
      <c r="E44" s="166" t="s">
        <v>714</v>
      </c>
      <c r="F44" s="166" t="s">
        <v>715</v>
      </c>
      <c r="G44" s="174" t="s">
        <v>370</v>
      </c>
      <c r="H44" s="167"/>
      <c r="I44" s="167"/>
      <c r="J44" s="167"/>
      <c r="K44" s="167"/>
      <c r="L44" s="163"/>
      <c r="M44" s="166" t="s">
        <v>688</v>
      </c>
      <c r="N44" s="163" t="s">
        <v>541</v>
      </c>
      <c r="O44" s="168"/>
      <c r="P44" s="168"/>
      <c r="Q44" s="168"/>
      <c r="R44" s="169" t="s">
        <v>188</v>
      </c>
      <c r="S44" s="169" t="s">
        <v>188</v>
      </c>
      <c r="T44" s="183" t="s">
        <v>189</v>
      </c>
      <c r="U44" s="162" t="s">
        <v>189</v>
      </c>
      <c r="V44" s="163" t="s">
        <v>548</v>
      </c>
      <c r="W44" s="166" t="s">
        <v>672</v>
      </c>
      <c r="X44" s="166" t="s">
        <v>547</v>
      </c>
      <c r="Y44" s="163" t="s">
        <v>248</v>
      </c>
      <c r="Z44" s="164" t="s">
        <v>206</v>
      </c>
      <c r="AA44" s="175" t="s">
        <v>712</v>
      </c>
      <c r="AB44" s="170"/>
      <c r="AC44" s="163" t="s">
        <v>105</v>
      </c>
      <c r="AD44" s="176" t="s">
        <v>716</v>
      </c>
      <c r="AE44" s="163"/>
      <c r="AF44" s="21" t="s">
        <v>105</v>
      </c>
      <c r="AG44" s="21" t="s">
        <v>105</v>
      </c>
      <c r="AH44" s="21" t="s">
        <v>105</v>
      </c>
      <c r="AI44" s="173"/>
      <c r="AJ44" s="171" t="s">
        <v>688</v>
      </c>
      <c r="AK44" s="165" t="s">
        <v>189</v>
      </c>
    </row>
    <row r="45" spans="1:37" s="32" customFormat="1" ht="15.75" x14ac:dyDescent="0.25">
      <c r="A45" s="161" t="s">
        <v>717</v>
      </c>
      <c r="B45" s="175" t="s">
        <v>718</v>
      </c>
      <c r="C45" s="175" t="s">
        <v>718</v>
      </c>
      <c r="D45" s="166" t="s">
        <v>719</v>
      </c>
      <c r="E45" s="166" t="s">
        <v>720</v>
      </c>
      <c r="F45" s="166" t="s">
        <v>721</v>
      </c>
      <c r="G45" s="174" t="s">
        <v>370</v>
      </c>
      <c r="H45" s="167"/>
      <c r="I45" s="167"/>
      <c r="J45" s="167"/>
      <c r="K45" s="167"/>
      <c r="L45" s="163"/>
      <c r="M45" s="166" t="s">
        <v>688</v>
      </c>
      <c r="N45" s="163" t="s">
        <v>541</v>
      </c>
      <c r="O45" s="168"/>
      <c r="P45" s="168"/>
      <c r="Q45" s="168"/>
      <c r="R45" s="169" t="s">
        <v>188</v>
      </c>
      <c r="S45" s="169" t="s">
        <v>188</v>
      </c>
      <c r="T45" s="183" t="s">
        <v>189</v>
      </c>
      <c r="U45" s="162" t="s">
        <v>189</v>
      </c>
      <c r="V45" s="163" t="s">
        <v>548</v>
      </c>
      <c r="W45" s="166" t="s">
        <v>672</v>
      </c>
      <c r="X45" s="166" t="s">
        <v>547</v>
      </c>
      <c r="Y45" s="163" t="s">
        <v>248</v>
      </c>
      <c r="Z45" s="164" t="s">
        <v>206</v>
      </c>
      <c r="AA45" s="175" t="s">
        <v>718</v>
      </c>
      <c r="AB45" s="170"/>
      <c r="AC45" s="163" t="s">
        <v>105</v>
      </c>
      <c r="AD45" s="176" t="s">
        <v>722</v>
      </c>
      <c r="AE45" s="163"/>
      <c r="AF45" s="21" t="s">
        <v>105</v>
      </c>
      <c r="AG45" s="21" t="s">
        <v>105</v>
      </c>
      <c r="AH45" s="21" t="s">
        <v>105</v>
      </c>
      <c r="AI45" s="173"/>
      <c r="AJ45" s="171" t="s">
        <v>688</v>
      </c>
      <c r="AK45" s="165" t="s">
        <v>189</v>
      </c>
    </row>
    <row r="46" spans="1:37" s="4" customFormat="1" ht="16.5" thickBot="1" x14ac:dyDescent="0.3">
      <c r="A46" s="25" t="s">
        <v>723</v>
      </c>
      <c r="B46" s="175" t="s">
        <v>726</v>
      </c>
      <c r="C46" s="175" t="s">
        <v>726</v>
      </c>
      <c r="D46" s="166" t="s">
        <v>729</v>
      </c>
      <c r="E46" s="166" t="s">
        <v>730</v>
      </c>
      <c r="F46" s="166" t="s">
        <v>731</v>
      </c>
      <c r="G46" s="174" t="s">
        <v>370</v>
      </c>
      <c r="H46" s="167"/>
      <c r="I46" s="167"/>
      <c r="J46" s="167"/>
      <c r="K46" s="167"/>
      <c r="L46" s="163"/>
      <c r="M46" s="166" t="s">
        <v>686</v>
      </c>
      <c r="N46" s="163" t="s">
        <v>744</v>
      </c>
      <c r="O46" s="168"/>
      <c r="P46" s="168"/>
      <c r="Q46" s="168"/>
      <c r="R46" s="169" t="s">
        <v>188</v>
      </c>
      <c r="S46" s="169" t="s">
        <v>188</v>
      </c>
      <c r="T46" s="183" t="s">
        <v>189</v>
      </c>
      <c r="U46" s="162" t="s">
        <v>189</v>
      </c>
      <c r="V46" s="163" t="s">
        <v>548</v>
      </c>
      <c r="W46" s="166" t="s">
        <v>672</v>
      </c>
      <c r="X46" s="166" t="s">
        <v>547</v>
      </c>
      <c r="Y46" s="163" t="s">
        <v>248</v>
      </c>
      <c r="Z46" s="164" t="s">
        <v>206</v>
      </c>
      <c r="AA46" s="175" t="s">
        <v>726</v>
      </c>
      <c r="AB46" s="170"/>
      <c r="AC46" s="163" t="s">
        <v>105</v>
      </c>
      <c r="AD46" s="176" t="s">
        <v>732</v>
      </c>
      <c r="AE46" s="163"/>
      <c r="AF46" s="21" t="s">
        <v>105</v>
      </c>
      <c r="AG46" s="21" t="s">
        <v>105</v>
      </c>
      <c r="AH46" s="21" t="s">
        <v>105</v>
      </c>
      <c r="AI46" s="173"/>
      <c r="AJ46" s="171" t="s">
        <v>529</v>
      </c>
      <c r="AK46" s="165" t="s">
        <v>189</v>
      </c>
    </row>
    <row r="47" spans="1:37" s="32" customFormat="1" ht="16.5" thickBot="1" x14ac:dyDescent="0.3">
      <c r="A47" s="161" t="s">
        <v>724</v>
      </c>
      <c r="B47" s="175" t="s">
        <v>727</v>
      </c>
      <c r="C47" s="175" t="s">
        <v>727</v>
      </c>
      <c r="D47" s="166" t="s">
        <v>733</v>
      </c>
      <c r="E47" s="166" t="s">
        <v>734</v>
      </c>
      <c r="F47" s="166" t="s">
        <v>735</v>
      </c>
      <c r="G47" s="174" t="s">
        <v>365</v>
      </c>
      <c r="H47" s="52"/>
      <c r="I47" s="52"/>
      <c r="J47" s="52"/>
      <c r="K47" s="167"/>
      <c r="L47" s="163"/>
      <c r="M47" s="166" t="s">
        <v>686</v>
      </c>
      <c r="N47" s="163" t="s">
        <v>744</v>
      </c>
      <c r="O47" s="168"/>
      <c r="P47" s="168"/>
      <c r="Q47" s="168"/>
      <c r="R47" s="169" t="s">
        <v>188</v>
      </c>
      <c r="S47" s="169" t="s">
        <v>188</v>
      </c>
      <c r="T47" s="183" t="s">
        <v>189</v>
      </c>
      <c r="U47" s="162" t="s">
        <v>189</v>
      </c>
      <c r="V47" s="163" t="s">
        <v>548</v>
      </c>
      <c r="W47" s="166" t="s">
        <v>672</v>
      </c>
      <c r="X47" s="166" t="s">
        <v>547</v>
      </c>
      <c r="Y47" s="163" t="s">
        <v>248</v>
      </c>
      <c r="Z47" s="164" t="s">
        <v>206</v>
      </c>
      <c r="AA47" s="175" t="s">
        <v>727</v>
      </c>
      <c r="AB47" s="170"/>
      <c r="AC47" s="163" t="s">
        <v>105</v>
      </c>
      <c r="AD47" s="176" t="s">
        <v>736</v>
      </c>
      <c r="AE47" s="163"/>
      <c r="AF47" s="21" t="s">
        <v>105</v>
      </c>
      <c r="AG47" s="21" t="s">
        <v>105</v>
      </c>
      <c r="AH47" s="21" t="s">
        <v>105</v>
      </c>
      <c r="AI47" s="173"/>
      <c r="AJ47" s="171" t="s">
        <v>529</v>
      </c>
      <c r="AK47" s="165" t="s">
        <v>189</v>
      </c>
    </row>
    <row r="48" spans="1:37" s="32" customFormat="1" ht="15.75" x14ac:dyDescent="0.25">
      <c r="A48" s="161" t="s">
        <v>725</v>
      </c>
      <c r="B48" s="175" t="s">
        <v>728</v>
      </c>
      <c r="C48" s="175" t="s">
        <v>728</v>
      </c>
      <c r="D48" s="166" t="s">
        <v>737</v>
      </c>
      <c r="E48" s="166" t="s">
        <v>738</v>
      </c>
      <c r="F48" s="166" t="s">
        <v>739</v>
      </c>
      <c r="G48" s="174" t="s">
        <v>370</v>
      </c>
      <c r="H48" s="167"/>
      <c r="I48" s="167"/>
      <c r="J48" s="167"/>
      <c r="K48" s="167"/>
      <c r="L48" s="163"/>
      <c r="M48" s="166" t="s">
        <v>686</v>
      </c>
      <c r="N48" s="163" t="s">
        <v>746</v>
      </c>
      <c r="O48" s="168"/>
      <c r="P48" s="168"/>
      <c r="Q48" s="168"/>
      <c r="R48" s="169" t="s">
        <v>188</v>
      </c>
      <c r="S48" s="169" t="s">
        <v>188</v>
      </c>
      <c r="T48" s="183" t="s">
        <v>189</v>
      </c>
      <c r="U48" s="162" t="s">
        <v>189</v>
      </c>
      <c r="V48" s="163" t="s">
        <v>548</v>
      </c>
      <c r="W48" s="166" t="s">
        <v>672</v>
      </c>
      <c r="X48" s="166" t="s">
        <v>547</v>
      </c>
      <c r="Y48" s="163" t="s">
        <v>248</v>
      </c>
      <c r="Z48" s="164" t="s">
        <v>206</v>
      </c>
      <c r="AA48" s="175" t="s">
        <v>728</v>
      </c>
      <c r="AB48" s="170"/>
      <c r="AC48" s="163" t="s">
        <v>105</v>
      </c>
      <c r="AD48" s="176" t="s">
        <v>740</v>
      </c>
      <c r="AE48" s="163"/>
      <c r="AF48" s="21" t="s">
        <v>105</v>
      </c>
      <c r="AG48" s="21" t="s">
        <v>105</v>
      </c>
      <c r="AH48" s="21" t="s">
        <v>105</v>
      </c>
      <c r="AI48" s="173"/>
      <c r="AJ48" s="171" t="s">
        <v>741</v>
      </c>
      <c r="AK48" s="165" t="s">
        <v>189</v>
      </c>
    </row>
    <row r="49" spans="1:37" s="32" customFormat="1" ht="15.75" x14ac:dyDescent="0.25">
      <c r="A49" s="182" t="s">
        <v>748</v>
      </c>
      <c r="B49" s="195" t="s">
        <v>749</v>
      </c>
      <c r="C49" s="195" t="s">
        <v>749</v>
      </c>
      <c r="D49" s="183" t="s">
        <v>750</v>
      </c>
      <c r="E49" s="183" t="s">
        <v>751</v>
      </c>
      <c r="F49" s="183" t="s">
        <v>752</v>
      </c>
      <c r="G49" s="194" t="s">
        <v>370</v>
      </c>
      <c r="H49" s="184"/>
      <c r="I49" s="184"/>
      <c r="J49" s="184"/>
      <c r="K49" s="184"/>
      <c r="L49" s="179"/>
      <c r="M49" s="183" t="s">
        <v>688</v>
      </c>
      <c r="N49" s="177" t="s">
        <v>767</v>
      </c>
      <c r="O49" s="186"/>
      <c r="P49" s="186"/>
      <c r="Q49" s="186"/>
      <c r="R49" s="187" t="s">
        <v>188</v>
      </c>
      <c r="S49" s="187" t="s">
        <v>188</v>
      </c>
      <c r="T49" s="183" t="s">
        <v>189</v>
      </c>
      <c r="U49" s="178" t="s">
        <v>189</v>
      </c>
      <c r="V49" s="179" t="s">
        <v>548</v>
      </c>
      <c r="W49" s="183" t="s">
        <v>672</v>
      </c>
      <c r="X49" s="183" t="s">
        <v>547</v>
      </c>
      <c r="Y49" s="179" t="s">
        <v>244</v>
      </c>
      <c r="Z49" s="179" t="s">
        <v>245</v>
      </c>
      <c r="AA49" s="195" t="s">
        <v>749</v>
      </c>
      <c r="AB49" s="188"/>
      <c r="AC49" s="179" t="s">
        <v>105</v>
      </c>
      <c r="AD49" s="197" t="s">
        <v>753</v>
      </c>
      <c r="AE49" s="179" t="s">
        <v>105</v>
      </c>
      <c r="AF49" s="179" t="s">
        <v>105</v>
      </c>
      <c r="AG49" s="179" t="s">
        <v>105</v>
      </c>
      <c r="AH49" s="180" t="s">
        <v>105</v>
      </c>
      <c r="AI49" s="191"/>
      <c r="AJ49" s="183" t="s">
        <v>688</v>
      </c>
      <c r="AK49" s="181" t="s">
        <v>189</v>
      </c>
    </row>
    <row r="50" spans="1:37" s="32" customFormat="1" ht="15.75" x14ac:dyDescent="0.25">
      <c r="A50" s="182" t="s">
        <v>754</v>
      </c>
      <c r="B50" s="195" t="s">
        <v>755</v>
      </c>
      <c r="C50" s="195" t="s">
        <v>755</v>
      </c>
      <c r="D50" s="183" t="s">
        <v>756</v>
      </c>
      <c r="E50" s="183" t="s">
        <v>757</v>
      </c>
      <c r="F50" s="183" t="s">
        <v>758</v>
      </c>
      <c r="G50" s="194" t="s">
        <v>370</v>
      </c>
      <c r="H50" s="184"/>
      <c r="I50" s="185"/>
      <c r="J50" s="185"/>
      <c r="K50" s="189"/>
      <c r="L50" s="193" t="s">
        <v>527</v>
      </c>
      <c r="M50" s="183" t="s">
        <v>685</v>
      </c>
      <c r="N50" s="179" t="s">
        <v>534</v>
      </c>
      <c r="O50" s="186"/>
      <c r="P50" s="186"/>
      <c r="Q50" s="186"/>
      <c r="R50" s="187" t="s">
        <v>188</v>
      </c>
      <c r="S50" s="187" t="s">
        <v>188</v>
      </c>
      <c r="T50" s="183" t="s">
        <v>189</v>
      </c>
      <c r="U50" s="178" t="s">
        <v>189</v>
      </c>
      <c r="V50" s="179" t="s">
        <v>548</v>
      </c>
      <c r="W50" s="183" t="s">
        <v>672</v>
      </c>
      <c r="X50" s="183" t="s">
        <v>547</v>
      </c>
      <c r="Y50" s="179" t="s">
        <v>200</v>
      </c>
      <c r="Z50" s="179" t="s">
        <v>190</v>
      </c>
      <c r="AA50" s="195" t="s">
        <v>755</v>
      </c>
      <c r="AB50" s="196"/>
      <c r="AC50" s="179" t="s">
        <v>105</v>
      </c>
      <c r="AD50" s="197" t="s">
        <v>759</v>
      </c>
      <c r="AE50" s="179" t="s">
        <v>105</v>
      </c>
      <c r="AF50" s="180" t="s">
        <v>105</v>
      </c>
      <c r="AG50" s="180" t="s">
        <v>105</v>
      </c>
      <c r="AH50" s="180" t="s">
        <v>105</v>
      </c>
      <c r="AI50" s="191"/>
      <c r="AJ50" s="193" t="s">
        <v>527</v>
      </c>
      <c r="AK50" s="181" t="s">
        <v>189</v>
      </c>
    </row>
    <row r="51" spans="1:37" s="4" customFormat="1" ht="12" customHeight="1" x14ac:dyDescent="0.25">
      <c r="A51" s="182" t="s">
        <v>760</v>
      </c>
      <c r="B51" s="192" t="s">
        <v>761</v>
      </c>
      <c r="C51" s="195" t="s">
        <v>761</v>
      </c>
      <c r="D51" s="183" t="s">
        <v>762</v>
      </c>
      <c r="E51" s="183" t="s">
        <v>763</v>
      </c>
      <c r="F51" s="183" t="s">
        <v>764</v>
      </c>
      <c r="G51" s="194" t="s">
        <v>370</v>
      </c>
      <c r="H51" s="184"/>
      <c r="I51" s="185"/>
      <c r="J51" s="185"/>
      <c r="K51" s="189"/>
      <c r="L51" s="193" t="s">
        <v>527</v>
      </c>
      <c r="M51" s="183" t="s">
        <v>685</v>
      </c>
      <c r="N51" s="179" t="s">
        <v>534</v>
      </c>
      <c r="O51" s="186"/>
      <c r="P51" s="186"/>
      <c r="Q51" s="186"/>
      <c r="R51" s="187" t="s">
        <v>188</v>
      </c>
      <c r="S51" s="187" t="s">
        <v>188</v>
      </c>
      <c r="T51" s="183" t="s">
        <v>189</v>
      </c>
      <c r="U51" s="178" t="s">
        <v>189</v>
      </c>
      <c r="V51" s="179" t="s">
        <v>548</v>
      </c>
      <c r="W51" s="183" t="s">
        <v>672</v>
      </c>
      <c r="X51" s="183" t="s">
        <v>547</v>
      </c>
      <c r="Y51" s="179" t="s">
        <v>200</v>
      </c>
      <c r="Z51" s="179" t="s">
        <v>190</v>
      </c>
      <c r="AA51" s="195" t="s">
        <v>761</v>
      </c>
      <c r="AB51" s="196"/>
      <c r="AC51" s="179" t="s">
        <v>105</v>
      </c>
      <c r="AD51" s="197" t="s">
        <v>765</v>
      </c>
      <c r="AE51" s="179" t="s">
        <v>105</v>
      </c>
      <c r="AF51" s="180" t="s">
        <v>105</v>
      </c>
      <c r="AG51" s="180" t="s">
        <v>105</v>
      </c>
      <c r="AH51" s="180" t="s">
        <v>105</v>
      </c>
      <c r="AI51" s="191"/>
      <c r="AJ51" s="193" t="s">
        <v>527</v>
      </c>
      <c r="AK51" s="181" t="s">
        <v>189</v>
      </c>
    </row>
    <row r="52" spans="1:37" s="32" customFormat="1" ht="15.75" x14ac:dyDescent="0.25">
      <c r="A52" s="182" t="s">
        <v>775</v>
      </c>
      <c r="B52" s="54" t="s">
        <v>768</v>
      </c>
      <c r="C52" s="54" t="s">
        <v>768</v>
      </c>
      <c r="D52" s="198" t="s">
        <v>820</v>
      </c>
      <c r="E52" s="198" t="s">
        <v>769</v>
      </c>
      <c r="F52" s="26" t="s">
        <v>770</v>
      </c>
      <c r="G52" s="16" t="s">
        <v>370</v>
      </c>
      <c r="H52" s="27"/>
      <c r="I52" s="27"/>
      <c r="J52" s="27"/>
      <c r="K52" s="27"/>
      <c r="L52" s="16"/>
      <c r="M52" s="200" t="s">
        <v>685</v>
      </c>
      <c r="N52" s="179" t="s">
        <v>771</v>
      </c>
      <c r="O52" s="33"/>
      <c r="P52" s="33"/>
      <c r="Q52" s="33"/>
      <c r="R52" s="187" t="s">
        <v>188</v>
      </c>
      <c r="S52" s="187" t="s">
        <v>188</v>
      </c>
      <c r="T52" s="183" t="s">
        <v>189</v>
      </c>
      <c r="U52" s="178" t="s">
        <v>189</v>
      </c>
      <c r="V52" s="179" t="s">
        <v>849</v>
      </c>
      <c r="W52" s="183" t="s">
        <v>672</v>
      </c>
      <c r="X52" s="183" t="s">
        <v>547</v>
      </c>
      <c r="Y52" s="179" t="s">
        <v>248</v>
      </c>
      <c r="Z52" s="164" t="s">
        <v>206</v>
      </c>
      <c r="AA52" s="54" t="s">
        <v>768</v>
      </c>
      <c r="AB52" s="51"/>
      <c r="AC52" s="51" t="s">
        <v>105</v>
      </c>
      <c r="AD52" s="199" t="s">
        <v>821</v>
      </c>
      <c r="AE52" s="179" t="s">
        <v>105</v>
      </c>
      <c r="AF52" s="180" t="s">
        <v>105</v>
      </c>
      <c r="AG52" s="180" t="s">
        <v>105</v>
      </c>
      <c r="AH52" s="180" t="s">
        <v>105</v>
      </c>
      <c r="AI52" s="191"/>
      <c r="AJ52" s="193" t="s">
        <v>530</v>
      </c>
      <c r="AK52" s="181" t="s">
        <v>189</v>
      </c>
    </row>
    <row r="53" spans="1:37" s="32" customFormat="1" ht="15.75" x14ac:dyDescent="0.25">
      <c r="A53" s="182" t="s">
        <v>778</v>
      </c>
      <c r="B53" s="54" t="s">
        <v>772</v>
      </c>
      <c r="C53" s="54" t="s">
        <v>772</v>
      </c>
      <c r="D53" s="198" t="s">
        <v>822</v>
      </c>
      <c r="E53" s="198" t="s">
        <v>773</v>
      </c>
      <c r="F53" s="183" t="s">
        <v>774</v>
      </c>
      <c r="G53" s="179" t="s">
        <v>370</v>
      </c>
      <c r="H53" s="184"/>
      <c r="I53" s="184"/>
      <c r="J53" s="184"/>
      <c r="K53" s="184"/>
      <c r="L53" s="179"/>
      <c r="M53" s="200" t="s">
        <v>685</v>
      </c>
      <c r="N53" s="179" t="s">
        <v>771</v>
      </c>
      <c r="O53" s="186"/>
      <c r="P53" s="186"/>
      <c r="Q53" s="186"/>
      <c r="R53" s="187" t="s">
        <v>188</v>
      </c>
      <c r="S53" s="187" t="s">
        <v>188</v>
      </c>
      <c r="T53" s="183" t="s">
        <v>189</v>
      </c>
      <c r="U53" s="178" t="s">
        <v>189</v>
      </c>
      <c r="V53" s="179" t="s">
        <v>849</v>
      </c>
      <c r="W53" s="183" t="s">
        <v>672</v>
      </c>
      <c r="X53" s="183" t="s">
        <v>547</v>
      </c>
      <c r="Y53" s="179" t="s">
        <v>248</v>
      </c>
      <c r="Z53" s="164" t="s">
        <v>206</v>
      </c>
      <c r="AA53" s="54" t="s">
        <v>772</v>
      </c>
      <c r="AB53" s="51"/>
      <c r="AC53" s="51" t="s">
        <v>105</v>
      </c>
      <c r="AD53" s="199" t="s">
        <v>823</v>
      </c>
      <c r="AE53" s="179" t="s">
        <v>105</v>
      </c>
      <c r="AF53" s="180" t="s">
        <v>105</v>
      </c>
      <c r="AG53" s="180" t="s">
        <v>105</v>
      </c>
      <c r="AH53" s="180" t="s">
        <v>105</v>
      </c>
      <c r="AI53" s="191"/>
      <c r="AJ53" s="193" t="s">
        <v>530</v>
      </c>
      <c r="AK53" s="181" t="s">
        <v>189</v>
      </c>
    </row>
    <row r="54" spans="1:37" s="4" customFormat="1" ht="15.75" x14ac:dyDescent="0.25">
      <c r="A54" s="182" t="s">
        <v>782</v>
      </c>
      <c r="B54" s="54" t="s">
        <v>776</v>
      </c>
      <c r="C54" s="54" t="s">
        <v>776</v>
      </c>
      <c r="D54" s="198" t="s">
        <v>824</v>
      </c>
      <c r="E54" s="198" t="s">
        <v>777</v>
      </c>
      <c r="F54" s="183" t="s">
        <v>825</v>
      </c>
      <c r="G54" s="179" t="s">
        <v>370</v>
      </c>
      <c r="H54" s="184"/>
      <c r="I54" s="184"/>
      <c r="J54" s="184"/>
      <c r="K54" s="184"/>
      <c r="L54" s="179"/>
      <c r="M54" s="200" t="s">
        <v>685</v>
      </c>
      <c r="N54" s="179" t="s">
        <v>771</v>
      </c>
      <c r="O54" s="186"/>
      <c r="P54" s="186"/>
      <c r="Q54" s="186"/>
      <c r="R54" s="187" t="s">
        <v>188</v>
      </c>
      <c r="S54" s="187" t="s">
        <v>188</v>
      </c>
      <c r="T54" s="183" t="s">
        <v>189</v>
      </c>
      <c r="U54" s="178" t="s">
        <v>189</v>
      </c>
      <c r="V54" s="179" t="s">
        <v>849</v>
      </c>
      <c r="W54" s="183" t="s">
        <v>672</v>
      </c>
      <c r="X54" s="183" t="s">
        <v>547</v>
      </c>
      <c r="Y54" s="179" t="s">
        <v>248</v>
      </c>
      <c r="Z54" s="164" t="s">
        <v>206</v>
      </c>
      <c r="AA54" s="54" t="s">
        <v>776</v>
      </c>
      <c r="AB54" s="51"/>
      <c r="AC54" s="51" t="s">
        <v>105</v>
      </c>
      <c r="AD54" s="199"/>
      <c r="AE54" s="179" t="s">
        <v>105</v>
      </c>
      <c r="AF54" s="180" t="s">
        <v>105</v>
      </c>
      <c r="AG54" s="180" t="s">
        <v>105</v>
      </c>
      <c r="AH54" s="180" t="s">
        <v>105</v>
      </c>
      <c r="AI54" s="191"/>
      <c r="AJ54" s="193" t="s">
        <v>530</v>
      </c>
      <c r="AK54" s="181" t="s">
        <v>189</v>
      </c>
    </row>
    <row r="55" spans="1:37" s="32" customFormat="1" ht="15.75" x14ac:dyDescent="0.25">
      <c r="A55" s="182" t="s">
        <v>785</v>
      </c>
      <c r="B55" s="54" t="s">
        <v>779</v>
      </c>
      <c r="C55" s="54" t="s">
        <v>779</v>
      </c>
      <c r="D55" s="198" t="s">
        <v>826</v>
      </c>
      <c r="E55" s="198" t="s">
        <v>780</v>
      </c>
      <c r="F55" s="183" t="s">
        <v>781</v>
      </c>
      <c r="G55" s="179" t="s">
        <v>370</v>
      </c>
      <c r="H55" s="184"/>
      <c r="I55" s="184"/>
      <c r="J55" s="184"/>
      <c r="K55" s="184"/>
      <c r="L55" s="179"/>
      <c r="M55" s="200" t="s">
        <v>685</v>
      </c>
      <c r="N55" s="179" t="s">
        <v>771</v>
      </c>
      <c r="O55" s="186"/>
      <c r="P55" s="186"/>
      <c r="Q55" s="186"/>
      <c r="R55" s="187" t="s">
        <v>188</v>
      </c>
      <c r="S55" s="187" t="s">
        <v>188</v>
      </c>
      <c r="T55" s="183" t="s">
        <v>850</v>
      </c>
      <c r="U55" s="178" t="s">
        <v>850</v>
      </c>
      <c r="V55" s="179" t="s">
        <v>849</v>
      </c>
      <c r="W55" s="183" t="s">
        <v>672</v>
      </c>
      <c r="X55" s="183" t="s">
        <v>547</v>
      </c>
      <c r="Y55" s="179" t="s">
        <v>248</v>
      </c>
      <c r="Z55" s="164" t="s">
        <v>206</v>
      </c>
      <c r="AA55" s="54" t="s">
        <v>772</v>
      </c>
      <c r="AB55" s="51"/>
      <c r="AC55" s="51" t="s">
        <v>105</v>
      </c>
      <c r="AD55" s="199"/>
      <c r="AE55" s="179" t="s">
        <v>105</v>
      </c>
      <c r="AF55" s="180" t="s">
        <v>105</v>
      </c>
      <c r="AG55" s="180" t="s">
        <v>105</v>
      </c>
      <c r="AH55" s="180" t="s">
        <v>105</v>
      </c>
      <c r="AI55" s="191"/>
      <c r="AJ55" s="171" t="s">
        <v>698</v>
      </c>
      <c r="AK55" s="181" t="s">
        <v>189</v>
      </c>
    </row>
    <row r="56" spans="1:37" s="32" customFormat="1" ht="15.75" x14ac:dyDescent="0.25">
      <c r="A56" s="182" t="s">
        <v>789</v>
      </c>
      <c r="B56" s="54" t="s">
        <v>783</v>
      </c>
      <c r="C56" s="54" t="s">
        <v>783</v>
      </c>
      <c r="D56" s="198" t="s">
        <v>827</v>
      </c>
      <c r="E56" s="198" t="s">
        <v>828</v>
      </c>
      <c r="F56" s="183" t="s">
        <v>784</v>
      </c>
      <c r="G56" s="179" t="s">
        <v>370</v>
      </c>
      <c r="H56" s="184"/>
      <c r="I56" s="184"/>
      <c r="J56" s="184"/>
      <c r="K56" s="184"/>
      <c r="L56" s="179"/>
      <c r="M56" s="200" t="s">
        <v>685</v>
      </c>
      <c r="N56" s="179" t="s">
        <v>771</v>
      </c>
      <c r="O56" s="186"/>
      <c r="P56" s="186"/>
      <c r="Q56" s="186"/>
      <c r="R56" s="187" t="s">
        <v>188</v>
      </c>
      <c r="S56" s="187" t="s">
        <v>188</v>
      </c>
      <c r="T56" s="183" t="s">
        <v>850</v>
      </c>
      <c r="U56" s="178" t="s">
        <v>850</v>
      </c>
      <c r="V56" s="179" t="s">
        <v>849</v>
      </c>
      <c r="W56" s="183" t="s">
        <v>672</v>
      </c>
      <c r="X56" s="183" t="s">
        <v>547</v>
      </c>
      <c r="Y56" s="179" t="s">
        <v>248</v>
      </c>
      <c r="Z56" s="164" t="s">
        <v>206</v>
      </c>
      <c r="AA56" s="54" t="s">
        <v>772</v>
      </c>
      <c r="AB56" s="51"/>
      <c r="AC56" s="51" t="s">
        <v>105</v>
      </c>
      <c r="AD56" s="199"/>
      <c r="AE56" s="179" t="s">
        <v>105</v>
      </c>
      <c r="AF56" s="180" t="s">
        <v>105</v>
      </c>
      <c r="AG56" s="180" t="s">
        <v>105</v>
      </c>
      <c r="AH56" s="180" t="s">
        <v>105</v>
      </c>
      <c r="AI56" s="191"/>
      <c r="AJ56" s="171" t="s">
        <v>698</v>
      </c>
      <c r="AK56" s="181" t="s">
        <v>189</v>
      </c>
    </row>
    <row r="57" spans="1:37" s="32" customFormat="1" ht="15.75" x14ac:dyDescent="0.25">
      <c r="A57" s="182" t="s">
        <v>792</v>
      </c>
      <c r="B57" s="54" t="s">
        <v>786</v>
      </c>
      <c r="C57" s="54" t="s">
        <v>786</v>
      </c>
      <c r="D57" s="198" t="s">
        <v>835</v>
      </c>
      <c r="E57" s="198" t="s">
        <v>787</v>
      </c>
      <c r="F57" s="183" t="s">
        <v>788</v>
      </c>
      <c r="G57" s="179" t="s">
        <v>370</v>
      </c>
      <c r="H57" s="184"/>
      <c r="I57" s="184"/>
      <c r="J57" s="184"/>
      <c r="K57" s="184"/>
      <c r="L57" s="179"/>
      <c r="M57" s="200" t="s">
        <v>685</v>
      </c>
      <c r="N57" s="179" t="s">
        <v>771</v>
      </c>
      <c r="O57" s="186"/>
      <c r="P57" s="186"/>
      <c r="Q57" s="186"/>
      <c r="R57" s="187" t="s">
        <v>188</v>
      </c>
      <c r="S57" s="187" t="s">
        <v>188</v>
      </c>
      <c r="T57" s="183" t="s">
        <v>850</v>
      </c>
      <c r="U57" s="178" t="s">
        <v>850</v>
      </c>
      <c r="V57" s="179" t="s">
        <v>849</v>
      </c>
      <c r="W57" s="183" t="s">
        <v>672</v>
      </c>
      <c r="X57" s="183" t="s">
        <v>547</v>
      </c>
      <c r="Y57" s="179" t="s">
        <v>248</v>
      </c>
      <c r="Z57" s="164" t="s">
        <v>206</v>
      </c>
      <c r="AA57" s="54" t="s">
        <v>772</v>
      </c>
      <c r="AB57" s="51"/>
      <c r="AC57" s="51" t="s">
        <v>105</v>
      </c>
      <c r="AD57" s="199"/>
      <c r="AE57" s="179" t="s">
        <v>105</v>
      </c>
      <c r="AF57" s="180" t="s">
        <v>105</v>
      </c>
      <c r="AG57" s="180" t="s">
        <v>105</v>
      </c>
      <c r="AH57" s="180" t="s">
        <v>105</v>
      </c>
      <c r="AI57" s="191"/>
      <c r="AJ57" s="171" t="s">
        <v>698</v>
      </c>
      <c r="AK57" s="181" t="s">
        <v>189</v>
      </c>
    </row>
    <row r="58" spans="1:37" s="32" customFormat="1" ht="15.75" x14ac:dyDescent="0.25">
      <c r="A58" s="182" t="s">
        <v>797</v>
      </c>
      <c r="B58" s="54" t="s">
        <v>834</v>
      </c>
      <c r="C58" s="54" t="s">
        <v>834</v>
      </c>
      <c r="D58" s="198" t="s">
        <v>790</v>
      </c>
      <c r="E58" s="198" t="s">
        <v>836</v>
      </c>
      <c r="F58" s="183" t="s">
        <v>791</v>
      </c>
      <c r="G58" s="179" t="s">
        <v>370</v>
      </c>
      <c r="H58" s="184"/>
      <c r="I58" s="184"/>
      <c r="J58" s="184"/>
      <c r="K58" s="184"/>
      <c r="L58" s="179"/>
      <c r="M58" s="200" t="s">
        <v>685</v>
      </c>
      <c r="N58" s="179" t="s">
        <v>771</v>
      </c>
      <c r="O58" s="186"/>
      <c r="P58" s="186"/>
      <c r="Q58" s="186"/>
      <c r="R58" s="187" t="s">
        <v>188</v>
      </c>
      <c r="S58" s="187" t="s">
        <v>188</v>
      </c>
      <c r="T58" s="183" t="s">
        <v>850</v>
      </c>
      <c r="U58" s="178" t="s">
        <v>850</v>
      </c>
      <c r="V58" s="179" t="s">
        <v>849</v>
      </c>
      <c r="W58" s="183" t="s">
        <v>672</v>
      </c>
      <c r="X58" s="183" t="s">
        <v>547</v>
      </c>
      <c r="Y58" s="179" t="s">
        <v>248</v>
      </c>
      <c r="Z58" s="164" t="s">
        <v>206</v>
      </c>
      <c r="AA58" s="54" t="s">
        <v>772</v>
      </c>
      <c r="AB58" s="51"/>
      <c r="AC58" s="51" t="s">
        <v>105</v>
      </c>
      <c r="AD58" s="199"/>
      <c r="AE58" s="179" t="s">
        <v>105</v>
      </c>
      <c r="AF58" s="180" t="s">
        <v>105</v>
      </c>
      <c r="AG58" s="180" t="s">
        <v>105</v>
      </c>
      <c r="AH58" s="180" t="s">
        <v>105</v>
      </c>
      <c r="AI58" s="191"/>
      <c r="AJ58" s="171" t="s">
        <v>698</v>
      </c>
      <c r="AK58" s="181" t="s">
        <v>189</v>
      </c>
    </row>
    <row r="59" spans="1:37" s="4" customFormat="1" ht="15.75" x14ac:dyDescent="0.25">
      <c r="A59" s="182" t="s">
        <v>802</v>
      </c>
      <c r="B59" s="54" t="s">
        <v>793</v>
      </c>
      <c r="C59" s="54" t="s">
        <v>793</v>
      </c>
      <c r="D59" s="198" t="s">
        <v>794</v>
      </c>
      <c r="E59" s="198" t="s">
        <v>795</v>
      </c>
      <c r="F59" s="183" t="s">
        <v>796</v>
      </c>
      <c r="G59" s="179" t="s">
        <v>370</v>
      </c>
      <c r="H59" s="184"/>
      <c r="I59" s="184"/>
      <c r="J59" s="184"/>
      <c r="K59" s="184"/>
      <c r="L59" s="179"/>
      <c r="M59" s="200" t="s">
        <v>685</v>
      </c>
      <c r="N59" s="179" t="s">
        <v>771</v>
      </c>
      <c r="O59" s="186"/>
      <c r="P59" s="186"/>
      <c r="Q59" s="186"/>
      <c r="R59" s="187" t="s">
        <v>188</v>
      </c>
      <c r="S59" s="187" t="s">
        <v>188</v>
      </c>
      <c r="T59" s="183" t="s">
        <v>850</v>
      </c>
      <c r="U59" s="178" t="s">
        <v>850</v>
      </c>
      <c r="V59" s="179" t="s">
        <v>849</v>
      </c>
      <c r="W59" s="183" t="s">
        <v>672</v>
      </c>
      <c r="X59" s="183" t="s">
        <v>547</v>
      </c>
      <c r="Y59" s="179" t="s">
        <v>248</v>
      </c>
      <c r="Z59" s="164" t="s">
        <v>206</v>
      </c>
      <c r="AA59" s="54" t="s">
        <v>772</v>
      </c>
      <c r="AB59" s="51"/>
      <c r="AC59" s="51" t="s">
        <v>105</v>
      </c>
      <c r="AD59" s="199"/>
      <c r="AE59" s="179" t="s">
        <v>105</v>
      </c>
      <c r="AF59" s="180" t="s">
        <v>105</v>
      </c>
      <c r="AG59" s="180" t="s">
        <v>105</v>
      </c>
      <c r="AH59" s="180" t="s">
        <v>105</v>
      </c>
      <c r="AI59" s="191"/>
      <c r="AJ59" s="171" t="s">
        <v>698</v>
      </c>
      <c r="AK59" s="181" t="s">
        <v>189</v>
      </c>
    </row>
    <row r="60" spans="1:37" s="32" customFormat="1" ht="15.75" x14ac:dyDescent="0.25">
      <c r="A60" s="182" t="s">
        <v>807</v>
      </c>
      <c r="B60" s="54" t="s">
        <v>798</v>
      </c>
      <c r="C60" s="54" t="s">
        <v>798</v>
      </c>
      <c r="D60" s="198" t="s">
        <v>799</v>
      </c>
      <c r="E60" s="198" t="s">
        <v>800</v>
      </c>
      <c r="F60" s="183" t="s">
        <v>801</v>
      </c>
      <c r="G60" s="179" t="s">
        <v>370</v>
      </c>
      <c r="H60" s="184"/>
      <c r="I60" s="184"/>
      <c r="J60" s="184"/>
      <c r="K60" s="184"/>
      <c r="L60" s="179"/>
      <c r="M60" s="200" t="s">
        <v>685</v>
      </c>
      <c r="N60" s="179" t="s">
        <v>771</v>
      </c>
      <c r="O60" s="186"/>
      <c r="P60" s="186"/>
      <c r="Q60" s="186"/>
      <c r="R60" s="187" t="s">
        <v>188</v>
      </c>
      <c r="S60" s="187" t="s">
        <v>188</v>
      </c>
      <c r="T60" s="183" t="s">
        <v>850</v>
      </c>
      <c r="U60" s="178" t="s">
        <v>850</v>
      </c>
      <c r="V60" s="179" t="s">
        <v>849</v>
      </c>
      <c r="W60" s="183" t="s">
        <v>672</v>
      </c>
      <c r="X60" s="183" t="s">
        <v>547</v>
      </c>
      <c r="Y60" s="179" t="s">
        <v>248</v>
      </c>
      <c r="Z60" s="164" t="s">
        <v>206</v>
      </c>
      <c r="AA60" s="54" t="s">
        <v>772</v>
      </c>
      <c r="AB60" s="51"/>
      <c r="AC60" s="51" t="s">
        <v>105</v>
      </c>
      <c r="AD60" s="199"/>
      <c r="AE60" s="179" t="s">
        <v>105</v>
      </c>
      <c r="AF60" s="180" t="s">
        <v>105</v>
      </c>
      <c r="AG60" s="180" t="s">
        <v>105</v>
      </c>
      <c r="AH60" s="180" t="s">
        <v>105</v>
      </c>
      <c r="AI60" s="191"/>
      <c r="AJ60" s="171" t="s">
        <v>698</v>
      </c>
      <c r="AK60" s="181" t="s">
        <v>189</v>
      </c>
    </row>
    <row r="61" spans="1:37" s="32" customFormat="1" ht="15.75" x14ac:dyDescent="0.25">
      <c r="A61" s="182" t="s">
        <v>812</v>
      </c>
      <c r="B61" s="54" t="s">
        <v>803</v>
      </c>
      <c r="C61" s="54" t="s">
        <v>803</v>
      </c>
      <c r="D61" s="198" t="s">
        <v>804</v>
      </c>
      <c r="E61" s="198" t="s">
        <v>805</v>
      </c>
      <c r="F61" s="183" t="s">
        <v>806</v>
      </c>
      <c r="G61" s="179" t="s">
        <v>370</v>
      </c>
      <c r="H61" s="184"/>
      <c r="I61" s="184"/>
      <c r="J61" s="184"/>
      <c r="K61" s="184"/>
      <c r="L61" s="179"/>
      <c r="M61" s="200" t="s">
        <v>685</v>
      </c>
      <c r="N61" s="179" t="s">
        <v>771</v>
      </c>
      <c r="O61" s="186"/>
      <c r="P61" s="186"/>
      <c r="Q61" s="186"/>
      <c r="R61" s="187" t="s">
        <v>188</v>
      </c>
      <c r="S61" s="187" t="s">
        <v>188</v>
      </c>
      <c r="T61" s="183" t="s">
        <v>850</v>
      </c>
      <c r="U61" s="178" t="s">
        <v>850</v>
      </c>
      <c r="V61" s="179" t="s">
        <v>849</v>
      </c>
      <c r="W61" s="183" t="s">
        <v>672</v>
      </c>
      <c r="X61" s="183" t="s">
        <v>547</v>
      </c>
      <c r="Y61" s="179" t="s">
        <v>248</v>
      </c>
      <c r="Z61" s="164" t="s">
        <v>206</v>
      </c>
      <c r="AA61" s="54" t="s">
        <v>772</v>
      </c>
      <c r="AB61" s="51"/>
      <c r="AC61" s="51" t="s">
        <v>105</v>
      </c>
      <c r="AD61" s="199"/>
      <c r="AE61" s="179" t="s">
        <v>105</v>
      </c>
      <c r="AF61" s="180" t="s">
        <v>105</v>
      </c>
      <c r="AG61" s="180" t="s">
        <v>105</v>
      </c>
      <c r="AH61" s="180" t="s">
        <v>105</v>
      </c>
      <c r="AI61" s="191"/>
      <c r="AJ61" s="171" t="s">
        <v>698</v>
      </c>
      <c r="AK61" s="181" t="s">
        <v>189</v>
      </c>
    </row>
    <row r="62" spans="1:37" s="4" customFormat="1" ht="15.75" x14ac:dyDescent="0.25">
      <c r="A62" s="182" t="s">
        <v>815</v>
      </c>
      <c r="B62" s="54" t="s">
        <v>808</v>
      </c>
      <c r="C62" s="54" t="s">
        <v>808</v>
      </c>
      <c r="D62" s="198" t="s">
        <v>809</v>
      </c>
      <c r="E62" s="198" t="s">
        <v>810</v>
      </c>
      <c r="F62" s="183" t="s">
        <v>811</v>
      </c>
      <c r="G62" s="179" t="s">
        <v>370</v>
      </c>
      <c r="H62" s="184"/>
      <c r="I62" s="184"/>
      <c r="J62" s="184"/>
      <c r="K62" s="184"/>
      <c r="L62" s="179"/>
      <c r="M62" s="200" t="s">
        <v>685</v>
      </c>
      <c r="N62" s="179" t="s">
        <v>771</v>
      </c>
      <c r="O62" s="186"/>
      <c r="P62" s="186"/>
      <c r="Q62" s="186"/>
      <c r="R62" s="187" t="s">
        <v>188</v>
      </c>
      <c r="S62" s="187" t="s">
        <v>188</v>
      </c>
      <c r="T62" s="183" t="s">
        <v>850</v>
      </c>
      <c r="U62" s="178" t="s">
        <v>850</v>
      </c>
      <c r="V62" s="179" t="s">
        <v>849</v>
      </c>
      <c r="W62" s="183" t="s">
        <v>672</v>
      </c>
      <c r="X62" s="183" t="s">
        <v>547</v>
      </c>
      <c r="Y62" s="179" t="s">
        <v>248</v>
      </c>
      <c r="Z62" s="164" t="s">
        <v>206</v>
      </c>
      <c r="AA62" s="54" t="s">
        <v>772</v>
      </c>
      <c r="AB62" s="51"/>
      <c r="AC62" s="51" t="s">
        <v>105</v>
      </c>
      <c r="AD62" s="199"/>
      <c r="AE62" s="179" t="s">
        <v>105</v>
      </c>
      <c r="AF62" s="180" t="s">
        <v>105</v>
      </c>
      <c r="AG62" s="180" t="s">
        <v>105</v>
      </c>
      <c r="AH62" s="180" t="s">
        <v>105</v>
      </c>
      <c r="AI62" s="191"/>
      <c r="AJ62" s="171" t="s">
        <v>698</v>
      </c>
      <c r="AK62" s="181" t="s">
        <v>189</v>
      </c>
    </row>
    <row r="63" spans="1:37" s="32" customFormat="1" ht="15.75" x14ac:dyDescent="0.25">
      <c r="A63" s="182" t="s">
        <v>817</v>
      </c>
      <c r="B63" s="54" t="s">
        <v>813</v>
      </c>
      <c r="C63" s="54" t="s">
        <v>813</v>
      </c>
      <c r="D63" s="198" t="s">
        <v>829</v>
      </c>
      <c r="E63" s="198" t="s">
        <v>814</v>
      </c>
      <c r="F63" s="183" t="s">
        <v>832</v>
      </c>
      <c r="G63" s="179" t="s">
        <v>370</v>
      </c>
      <c r="H63" s="184"/>
      <c r="I63" s="184"/>
      <c r="J63" s="184"/>
      <c r="K63" s="184"/>
      <c r="L63" s="179"/>
      <c r="M63" s="183" t="s">
        <v>688</v>
      </c>
      <c r="N63" s="179" t="s">
        <v>771</v>
      </c>
      <c r="O63" s="186"/>
      <c r="P63" s="186"/>
      <c r="Q63" s="186"/>
      <c r="R63" s="187" t="s">
        <v>188</v>
      </c>
      <c r="S63" s="187" t="s">
        <v>188</v>
      </c>
      <c r="T63" s="183" t="s">
        <v>189</v>
      </c>
      <c r="U63" s="178" t="s">
        <v>189</v>
      </c>
      <c r="V63" s="179" t="s">
        <v>849</v>
      </c>
      <c r="W63" s="183" t="s">
        <v>672</v>
      </c>
      <c r="X63" s="183" t="s">
        <v>547</v>
      </c>
      <c r="Y63" s="179" t="s">
        <v>837</v>
      </c>
      <c r="Z63" s="179" t="s">
        <v>245</v>
      </c>
      <c r="AA63" s="54" t="s">
        <v>772</v>
      </c>
      <c r="AB63" s="51"/>
      <c r="AC63" s="51" t="s">
        <v>105</v>
      </c>
      <c r="AD63" s="199"/>
      <c r="AE63" s="179" t="s">
        <v>105</v>
      </c>
      <c r="AF63" s="180" t="s">
        <v>105</v>
      </c>
      <c r="AG63" s="180" t="s">
        <v>105</v>
      </c>
      <c r="AH63" s="180" t="s">
        <v>105</v>
      </c>
      <c r="AI63" s="191"/>
      <c r="AJ63" s="171" t="s">
        <v>688</v>
      </c>
      <c r="AK63" s="181" t="s">
        <v>189</v>
      </c>
    </row>
    <row r="64" spans="1:37" s="32" customFormat="1" ht="16.5" thickBot="1" x14ac:dyDescent="0.3">
      <c r="A64" s="182" t="s">
        <v>818</v>
      </c>
      <c r="B64" s="54" t="s">
        <v>816</v>
      </c>
      <c r="C64" s="54" t="s">
        <v>816</v>
      </c>
      <c r="D64" s="198" t="s">
        <v>830</v>
      </c>
      <c r="E64" s="198" t="s">
        <v>831</v>
      </c>
      <c r="F64" s="183" t="s">
        <v>833</v>
      </c>
      <c r="G64" s="179" t="s">
        <v>370</v>
      </c>
      <c r="H64" s="184"/>
      <c r="I64" s="184"/>
      <c r="J64" s="184"/>
      <c r="K64" s="184"/>
      <c r="L64" s="179"/>
      <c r="M64" s="183" t="s">
        <v>688</v>
      </c>
      <c r="N64" s="179" t="s">
        <v>541</v>
      </c>
      <c r="O64" s="186"/>
      <c r="P64" s="186"/>
      <c r="Q64" s="186"/>
      <c r="R64" s="187" t="s">
        <v>188</v>
      </c>
      <c r="S64" s="187" t="s">
        <v>188</v>
      </c>
      <c r="T64" s="183" t="s">
        <v>189</v>
      </c>
      <c r="U64" s="178" t="s">
        <v>189</v>
      </c>
      <c r="V64" s="179" t="s">
        <v>548</v>
      </c>
      <c r="W64" s="183" t="s">
        <v>672</v>
      </c>
      <c r="X64" s="183" t="s">
        <v>547</v>
      </c>
      <c r="Y64" s="179" t="s">
        <v>248</v>
      </c>
      <c r="Z64" s="179" t="s">
        <v>245</v>
      </c>
      <c r="AA64" s="54" t="s">
        <v>772</v>
      </c>
      <c r="AB64" s="51"/>
      <c r="AC64" s="51" t="s">
        <v>105</v>
      </c>
      <c r="AD64" s="199" t="s">
        <v>819</v>
      </c>
      <c r="AE64" s="179" t="s">
        <v>105</v>
      </c>
      <c r="AF64" s="180" t="s">
        <v>105</v>
      </c>
      <c r="AG64" s="180" t="s">
        <v>105</v>
      </c>
      <c r="AH64" s="180" t="s">
        <v>105</v>
      </c>
      <c r="AI64" s="191"/>
      <c r="AJ64" s="171" t="s">
        <v>688</v>
      </c>
      <c r="AK64" s="181" t="s">
        <v>189</v>
      </c>
    </row>
    <row r="65" spans="1:37" s="63" customFormat="1" ht="16.5" thickBot="1" x14ac:dyDescent="0.3">
      <c r="A65" s="204" t="s">
        <v>838</v>
      </c>
      <c r="B65" s="54" t="s">
        <v>842</v>
      </c>
      <c r="C65" s="205" t="s">
        <v>842</v>
      </c>
      <c r="D65" s="202" t="s">
        <v>848</v>
      </c>
      <c r="E65" s="198" t="s">
        <v>844</v>
      </c>
      <c r="F65" s="26" t="s">
        <v>845</v>
      </c>
      <c r="G65" s="16" t="s">
        <v>193</v>
      </c>
      <c r="H65" s="27"/>
      <c r="I65" s="27"/>
      <c r="J65" s="27"/>
      <c r="K65" s="27"/>
      <c r="L65" s="16"/>
      <c r="M65" s="198" t="s">
        <v>688</v>
      </c>
      <c r="N65" s="16" t="s">
        <v>767</v>
      </c>
      <c r="O65" s="33"/>
      <c r="P65" s="33"/>
      <c r="Q65" s="33"/>
      <c r="R65" s="187" t="s">
        <v>188</v>
      </c>
      <c r="S65" s="187" t="s">
        <v>188</v>
      </c>
      <c r="T65" s="183" t="s">
        <v>189</v>
      </c>
      <c r="U65" s="178" t="s">
        <v>189</v>
      </c>
      <c r="V65" s="203" t="s">
        <v>548</v>
      </c>
      <c r="W65" s="200" t="s">
        <v>672</v>
      </c>
      <c r="X65" s="183" t="s">
        <v>547</v>
      </c>
      <c r="Y65" s="12" t="s">
        <v>187</v>
      </c>
      <c r="Z65" s="164" t="s">
        <v>190</v>
      </c>
      <c r="AA65" s="54" t="s">
        <v>840</v>
      </c>
      <c r="AB65" s="36"/>
      <c r="AC65" s="51" t="s">
        <v>105</v>
      </c>
      <c r="AD65" s="36"/>
      <c r="AE65" s="179" t="s">
        <v>105</v>
      </c>
      <c r="AF65" s="180" t="s">
        <v>105</v>
      </c>
      <c r="AG65" s="180" t="s">
        <v>105</v>
      </c>
      <c r="AH65" s="180" t="s">
        <v>105</v>
      </c>
      <c r="AI65" s="117"/>
      <c r="AJ65" s="171" t="s">
        <v>688</v>
      </c>
      <c r="AK65" s="181" t="s">
        <v>189</v>
      </c>
    </row>
    <row r="66" spans="1:37" s="32" customFormat="1" ht="15.75" x14ac:dyDescent="0.25">
      <c r="A66" s="204" t="s">
        <v>839</v>
      </c>
      <c r="B66" s="54" t="s">
        <v>843</v>
      </c>
      <c r="C66" s="54" t="s">
        <v>843</v>
      </c>
      <c r="D66" s="201" t="s">
        <v>847</v>
      </c>
      <c r="E66" s="198" t="s">
        <v>844</v>
      </c>
      <c r="F66" s="184" t="s">
        <v>846</v>
      </c>
      <c r="G66" s="16" t="s">
        <v>193</v>
      </c>
      <c r="H66" s="27"/>
      <c r="I66" s="27"/>
      <c r="J66" s="27"/>
      <c r="K66" s="27"/>
      <c r="L66" s="16"/>
      <c r="M66" s="198" t="s">
        <v>688</v>
      </c>
      <c r="N66" s="146" t="s">
        <v>771</v>
      </c>
      <c r="O66" s="33"/>
      <c r="P66" s="33"/>
      <c r="Q66" s="33"/>
      <c r="R66" s="187" t="s">
        <v>188</v>
      </c>
      <c r="S66" s="187" t="s">
        <v>188</v>
      </c>
      <c r="T66" s="183" t="s">
        <v>189</v>
      </c>
      <c r="U66" s="178" t="s">
        <v>189</v>
      </c>
      <c r="V66" s="179" t="s">
        <v>849</v>
      </c>
      <c r="W66" s="200" t="s">
        <v>672</v>
      </c>
      <c r="X66" s="183" t="s">
        <v>547</v>
      </c>
      <c r="Y66" s="12" t="s">
        <v>187</v>
      </c>
      <c r="Z66" s="164" t="s">
        <v>190</v>
      </c>
      <c r="AA66" s="54" t="s">
        <v>841</v>
      </c>
      <c r="AB66" s="36"/>
      <c r="AC66" s="51" t="s">
        <v>105</v>
      </c>
      <c r="AD66" s="36"/>
      <c r="AE66" s="179" t="s">
        <v>105</v>
      </c>
      <c r="AF66" s="180" t="s">
        <v>105</v>
      </c>
      <c r="AG66" s="180" t="s">
        <v>105</v>
      </c>
      <c r="AH66" s="180" t="s">
        <v>105</v>
      </c>
      <c r="AI66" s="117"/>
      <c r="AJ66" s="171" t="s">
        <v>688</v>
      </c>
      <c r="AK66" s="181" t="s">
        <v>189</v>
      </c>
    </row>
    <row r="67" spans="1:37" s="32" customFormat="1" x14ac:dyDescent="0.25">
      <c r="A67" s="30"/>
      <c r="B67" s="16"/>
      <c r="C67" s="16"/>
      <c r="D67" s="16"/>
      <c r="E67" s="16"/>
      <c r="F67" s="26"/>
      <c r="G67" s="16"/>
      <c r="H67" s="27"/>
      <c r="I67" s="27"/>
      <c r="J67" s="27"/>
      <c r="K67" s="27"/>
      <c r="L67" s="16"/>
      <c r="M67" s="16"/>
      <c r="N67" s="39"/>
      <c r="O67" s="33"/>
      <c r="P67" s="33"/>
      <c r="Q67" s="33"/>
      <c r="R67" s="34"/>
      <c r="S67" s="34"/>
      <c r="T67" s="16"/>
      <c r="U67" s="15"/>
      <c r="V67" s="15"/>
      <c r="W67" s="16"/>
      <c r="X67" s="17"/>
      <c r="Y67" s="16"/>
      <c r="Z67" s="18"/>
      <c r="AA67" s="16"/>
      <c r="AB67" s="36"/>
      <c r="AC67" s="16"/>
      <c r="AD67" s="36"/>
      <c r="AE67" s="16"/>
      <c r="AF67" s="16"/>
      <c r="AG67" s="16"/>
      <c r="AH67" s="16"/>
      <c r="AI67" s="117"/>
      <c r="AJ67" s="37"/>
      <c r="AK67" s="23"/>
    </row>
    <row r="68" spans="1:37" s="32" customFormat="1" x14ac:dyDescent="0.25">
      <c r="A68" s="30"/>
      <c r="B68" s="16"/>
      <c r="C68" s="16"/>
      <c r="D68" s="16"/>
      <c r="E68" s="16"/>
      <c r="F68" s="26"/>
      <c r="G68" s="16"/>
      <c r="H68" s="27"/>
      <c r="I68" s="27"/>
      <c r="J68" s="27"/>
      <c r="K68" s="27"/>
      <c r="L68" s="16"/>
      <c r="M68" s="16"/>
      <c r="O68" s="33"/>
      <c r="P68" s="33"/>
      <c r="Q68" s="33"/>
      <c r="R68" s="34"/>
      <c r="S68" s="34"/>
      <c r="T68" s="16"/>
      <c r="U68" s="15"/>
      <c r="V68" s="15"/>
      <c r="W68" s="16"/>
      <c r="X68" s="17"/>
      <c r="Y68" s="16"/>
      <c r="Z68" s="16"/>
      <c r="AA68" s="16"/>
      <c r="AB68" s="36"/>
      <c r="AC68" s="16"/>
      <c r="AD68" s="36"/>
      <c r="AE68" s="16"/>
      <c r="AF68" s="16"/>
      <c r="AG68" s="16"/>
      <c r="AH68" s="16"/>
      <c r="AI68" s="117"/>
      <c r="AJ68" s="37"/>
      <c r="AK68" s="23"/>
    </row>
    <row r="69" spans="1:37" s="4" customFormat="1" x14ac:dyDescent="0.25">
      <c r="A69" s="30"/>
      <c r="B69" s="16"/>
      <c r="C69" s="16"/>
      <c r="D69" s="16"/>
      <c r="E69" s="16"/>
      <c r="F69" s="26"/>
      <c r="G69" s="16"/>
      <c r="H69" s="27"/>
      <c r="I69" s="27"/>
      <c r="J69" s="27"/>
      <c r="K69" s="67"/>
      <c r="L69" s="16"/>
      <c r="M69" s="16"/>
      <c r="N69" s="16"/>
      <c r="O69" s="33"/>
      <c r="P69" s="33"/>
      <c r="Q69" s="33"/>
      <c r="R69" s="34"/>
      <c r="S69" s="34"/>
      <c r="T69" s="16"/>
      <c r="U69" s="15"/>
      <c r="V69" s="15"/>
      <c r="W69" s="16"/>
      <c r="X69" s="17"/>
      <c r="Y69" s="16"/>
      <c r="Z69" s="16"/>
      <c r="AA69" s="16"/>
      <c r="AB69" s="36"/>
      <c r="AC69" s="16"/>
      <c r="AD69" s="36"/>
      <c r="AE69" s="16"/>
      <c r="AF69" s="16"/>
      <c r="AG69" s="16"/>
      <c r="AH69" s="16"/>
      <c r="AI69" s="117"/>
      <c r="AJ69" s="37"/>
      <c r="AK69" s="23"/>
    </row>
    <row r="70" spans="1:37" s="32" customFormat="1" x14ac:dyDescent="0.25">
      <c r="A70" s="30"/>
      <c r="B70" s="16"/>
      <c r="C70" s="16"/>
      <c r="D70" s="16"/>
      <c r="E70" s="16"/>
      <c r="F70" s="26"/>
      <c r="G70" s="16"/>
      <c r="H70" s="27"/>
      <c r="I70" s="27"/>
      <c r="J70" s="27"/>
      <c r="K70" s="67"/>
      <c r="L70" s="16"/>
      <c r="M70" s="16"/>
      <c r="O70" s="33"/>
      <c r="P70" s="33"/>
      <c r="Q70" s="33"/>
      <c r="R70" s="34"/>
      <c r="S70" s="34"/>
      <c r="T70" s="16"/>
      <c r="U70" s="15"/>
      <c r="V70" s="15"/>
      <c r="W70" s="16"/>
      <c r="X70" s="17"/>
      <c r="Y70" s="16"/>
      <c r="Z70" s="16"/>
      <c r="AA70" s="16"/>
      <c r="AB70" s="36"/>
      <c r="AC70" s="16"/>
      <c r="AD70" s="36"/>
      <c r="AE70" s="16"/>
      <c r="AF70" s="16"/>
      <c r="AG70" s="16"/>
      <c r="AH70" s="16"/>
      <c r="AI70" s="117"/>
      <c r="AJ70" s="37"/>
      <c r="AK70" s="23"/>
    </row>
    <row r="71" spans="1:37" s="4" customFormat="1" x14ac:dyDescent="0.25">
      <c r="A71" s="30"/>
      <c r="B71" s="71"/>
      <c r="C71" s="71"/>
      <c r="D71" s="53"/>
      <c r="E71" s="53"/>
      <c r="F71" s="26"/>
      <c r="G71" s="16"/>
      <c r="H71" s="72"/>
      <c r="I71" s="73"/>
      <c r="J71" s="74"/>
      <c r="K71" s="74"/>
      <c r="L71" s="16"/>
      <c r="M71" s="16"/>
      <c r="N71" s="16"/>
      <c r="O71" s="33"/>
      <c r="P71" s="33"/>
      <c r="Q71" s="33"/>
      <c r="R71" s="34"/>
      <c r="S71" s="34"/>
      <c r="T71" s="16"/>
      <c r="U71" s="15"/>
      <c r="V71" s="15"/>
      <c r="W71" s="16"/>
      <c r="X71" s="17"/>
      <c r="Y71" s="53"/>
      <c r="Z71" s="16"/>
      <c r="AA71" s="53"/>
      <c r="AB71" s="36"/>
      <c r="AC71" s="16"/>
      <c r="AD71" s="36"/>
      <c r="AE71" s="16"/>
      <c r="AF71" s="16"/>
      <c r="AG71" s="16"/>
      <c r="AH71" s="16"/>
      <c r="AI71" s="117"/>
      <c r="AJ71" s="37"/>
      <c r="AK71" s="23"/>
    </row>
    <row r="72" spans="1:37" s="32" customFormat="1" x14ac:dyDescent="0.25">
      <c r="A72" s="30"/>
      <c r="B72" s="71"/>
      <c r="C72" s="71"/>
      <c r="D72" s="53"/>
      <c r="E72" s="53"/>
      <c r="F72" s="26"/>
      <c r="G72" s="16"/>
      <c r="H72" s="72"/>
      <c r="I72" s="73"/>
      <c r="J72" s="74"/>
      <c r="K72" s="74"/>
      <c r="L72" s="16"/>
      <c r="M72" s="16"/>
      <c r="O72" s="33"/>
      <c r="P72" s="33"/>
      <c r="Q72" s="33"/>
      <c r="R72" s="34"/>
      <c r="S72" s="34"/>
      <c r="T72" s="16"/>
      <c r="U72" s="15"/>
      <c r="V72" s="15"/>
      <c r="W72" s="16"/>
      <c r="X72" s="17"/>
      <c r="Y72" s="53"/>
      <c r="Z72" s="16"/>
      <c r="AA72" s="53"/>
      <c r="AB72" s="36"/>
      <c r="AC72" s="16"/>
      <c r="AD72" s="36"/>
      <c r="AE72" s="16"/>
      <c r="AF72" s="16"/>
      <c r="AG72" s="16"/>
      <c r="AH72" s="16"/>
      <c r="AI72" s="117"/>
      <c r="AJ72" s="37"/>
      <c r="AK72" s="23"/>
    </row>
    <row r="73" spans="1:37" s="32" customFormat="1" x14ac:dyDescent="0.25">
      <c r="A73" s="30"/>
      <c r="B73" s="71"/>
      <c r="C73" s="71"/>
      <c r="D73" s="53"/>
      <c r="E73" s="53"/>
      <c r="F73" s="26"/>
      <c r="G73" s="16"/>
      <c r="H73" s="72"/>
      <c r="I73" s="73"/>
      <c r="J73" s="74"/>
      <c r="K73" s="74"/>
      <c r="L73" s="16"/>
      <c r="M73" s="16"/>
      <c r="O73" s="33"/>
      <c r="P73" s="33"/>
      <c r="Q73" s="33"/>
      <c r="R73" s="34"/>
      <c r="S73" s="34"/>
      <c r="T73" s="16"/>
      <c r="U73" s="15"/>
      <c r="V73" s="15"/>
      <c r="W73" s="16"/>
      <c r="X73" s="17"/>
      <c r="Y73" s="53"/>
      <c r="Z73" s="16"/>
      <c r="AA73" s="53"/>
      <c r="AB73" s="16"/>
      <c r="AC73" s="16"/>
      <c r="AD73" s="36"/>
      <c r="AE73" s="16"/>
      <c r="AF73" s="16"/>
      <c r="AG73" s="16"/>
      <c r="AH73" s="16"/>
      <c r="AI73" s="117"/>
      <c r="AJ73" s="37"/>
      <c r="AK73" s="23"/>
    </row>
    <row r="74" spans="1:37" s="32" customFormat="1" x14ac:dyDescent="0.25">
      <c r="A74" s="30"/>
      <c r="B74" s="71"/>
      <c r="C74" s="71"/>
      <c r="D74" s="53"/>
      <c r="E74" s="53"/>
      <c r="F74" s="26"/>
      <c r="G74" s="16"/>
      <c r="H74" s="72"/>
      <c r="I74" s="73"/>
      <c r="J74" s="74"/>
      <c r="K74" s="74"/>
      <c r="L74" s="16"/>
      <c r="M74" s="16"/>
      <c r="O74" s="33"/>
      <c r="P74" s="33"/>
      <c r="Q74" s="33"/>
      <c r="R74" s="34"/>
      <c r="S74" s="34"/>
      <c r="T74" s="16"/>
      <c r="U74" s="15"/>
      <c r="V74" s="15"/>
      <c r="W74" s="16"/>
      <c r="X74" s="17"/>
      <c r="Y74" s="53"/>
      <c r="Z74" s="132"/>
      <c r="AA74" s="53"/>
      <c r="AB74" s="16"/>
      <c r="AC74" s="16"/>
      <c r="AD74" s="36"/>
      <c r="AE74" s="16"/>
      <c r="AF74" s="16"/>
      <c r="AG74" s="16"/>
      <c r="AH74" s="16"/>
      <c r="AI74" s="117"/>
      <c r="AJ74" s="37"/>
      <c r="AK74" s="23"/>
    </row>
    <row r="75" spans="1:37" s="32" customFormat="1" x14ac:dyDescent="0.25">
      <c r="A75" s="30"/>
      <c r="B75" s="71"/>
      <c r="C75" s="71"/>
      <c r="D75" s="53"/>
      <c r="E75" s="53"/>
      <c r="F75" s="26"/>
      <c r="G75" s="16"/>
      <c r="H75" s="72"/>
      <c r="I75" s="73"/>
      <c r="J75" s="74"/>
      <c r="K75" s="74"/>
      <c r="L75" s="16"/>
      <c r="M75" s="16"/>
      <c r="O75" s="33"/>
      <c r="P75" s="33"/>
      <c r="Q75" s="33"/>
      <c r="R75" s="34"/>
      <c r="S75" s="34"/>
      <c r="T75" s="16"/>
      <c r="U75" s="15"/>
      <c r="V75" s="15"/>
      <c r="W75" s="16"/>
      <c r="X75" s="17"/>
      <c r="Y75" s="53"/>
      <c r="Z75" s="16"/>
      <c r="AA75" s="53"/>
      <c r="AB75" s="36"/>
      <c r="AC75" s="16"/>
      <c r="AD75" s="36"/>
      <c r="AE75" s="16"/>
      <c r="AF75" s="16"/>
      <c r="AG75" s="16"/>
      <c r="AH75" s="16"/>
      <c r="AI75" s="117"/>
      <c r="AJ75" s="37"/>
      <c r="AK75" s="23"/>
    </row>
    <row r="76" spans="1:37" s="4" customFormat="1" x14ac:dyDescent="0.25">
      <c r="A76" s="30"/>
      <c r="B76" s="71"/>
      <c r="C76" s="71"/>
      <c r="D76" s="53"/>
      <c r="E76" s="53"/>
      <c r="F76" s="26"/>
      <c r="G76" s="16"/>
      <c r="H76" s="72"/>
      <c r="I76" s="73"/>
      <c r="J76" s="74"/>
      <c r="K76" s="74"/>
      <c r="L76" s="16"/>
      <c r="M76" s="16"/>
      <c r="N76" s="16"/>
      <c r="O76" s="33"/>
      <c r="P76" s="33"/>
      <c r="Q76" s="33"/>
      <c r="R76" s="34"/>
      <c r="S76" s="34"/>
      <c r="T76" s="16"/>
      <c r="U76" s="15"/>
      <c r="V76" s="15"/>
      <c r="W76" s="16"/>
      <c r="X76" s="17"/>
      <c r="Y76" s="53"/>
      <c r="Z76" s="16"/>
      <c r="AA76" s="53"/>
      <c r="AB76" s="16"/>
      <c r="AC76" s="16"/>
      <c r="AD76" s="77"/>
      <c r="AE76" s="16"/>
      <c r="AF76" s="16"/>
      <c r="AG76" s="16"/>
      <c r="AH76" s="16"/>
      <c r="AI76" s="117"/>
      <c r="AJ76" s="37"/>
      <c r="AK76" s="23"/>
    </row>
    <row r="77" spans="1:37" s="32" customFormat="1" x14ac:dyDescent="0.25">
      <c r="A77" s="30"/>
      <c r="B77" s="71"/>
      <c r="C77" s="71"/>
      <c r="D77" s="53"/>
      <c r="E77" s="53"/>
      <c r="F77" s="26"/>
      <c r="G77" s="16"/>
      <c r="H77" s="72"/>
      <c r="I77" s="73"/>
      <c r="J77" s="74"/>
      <c r="K77" s="74"/>
      <c r="L77" s="16"/>
      <c r="M77" s="16"/>
      <c r="O77" s="33"/>
      <c r="P77" s="33"/>
      <c r="Q77" s="33"/>
      <c r="R77" s="34"/>
      <c r="S77" s="34"/>
      <c r="T77" s="16"/>
      <c r="U77" s="15"/>
      <c r="V77" s="15"/>
      <c r="W77" s="16"/>
      <c r="X77" s="17"/>
      <c r="Y77" s="53"/>
      <c r="Z77" s="16"/>
      <c r="AA77" s="53"/>
      <c r="AB77" s="36"/>
      <c r="AC77" s="16"/>
      <c r="AD77" s="77"/>
      <c r="AE77" s="16"/>
      <c r="AF77" s="16"/>
      <c r="AG77" s="16"/>
      <c r="AH77" s="16"/>
      <c r="AI77" s="117"/>
      <c r="AJ77" s="37"/>
      <c r="AK77" s="23"/>
    </row>
    <row r="78" spans="1:37" s="32" customFormat="1" x14ac:dyDescent="0.25">
      <c r="A78" s="30"/>
      <c r="B78" s="71"/>
      <c r="C78" s="71"/>
      <c r="D78" s="53"/>
      <c r="E78" s="53"/>
      <c r="F78" s="26"/>
      <c r="G78" s="16"/>
      <c r="H78" s="72"/>
      <c r="I78" s="73"/>
      <c r="J78" s="74"/>
      <c r="K78" s="74"/>
      <c r="L78" s="16"/>
      <c r="M78" s="16"/>
      <c r="O78" s="33"/>
      <c r="P78" s="33"/>
      <c r="Q78" s="33"/>
      <c r="R78" s="34"/>
      <c r="S78" s="34"/>
      <c r="T78" s="16"/>
      <c r="U78" s="15"/>
      <c r="V78" s="15"/>
      <c r="W78" s="16"/>
      <c r="X78" s="17"/>
      <c r="Y78" s="53"/>
      <c r="Z78" s="16"/>
      <c r="AA78" s="53"/>
      <c r="AB78" s="36"/>
      <c r="AC78" s="16"/>
      <c r="AD78" s="77"/>
      <c r="AE78" s="16"/>
      <c r="AF78" s="16"/>
      <c r="AG78" s="16"/>
      <c r="AH78" s="16"/>
      <c r="AI78" s="117"/>
      <c r="AJ78" s="37"/>
      <c r="AK78" s="23"/>
    </row>
    <row r="79" spans="1:37" s="32" customFormat="1" x14ac:dyDescent="0.25">
      <c r="A79" s="30"/>
      <c r="B79" s="71"/>
      <c r="C79" s="71"/>
      <c r="D79" s="53"/>
      <c r="E79" s="53"/>
      <c r="F79" s="26"/>
      <c r="G79" s="16"/>
      <c r="H79" s="72"/>
      <c r="I79" s="73"/>
      <c r="J79" s="74"/>
      <c r="K79" s="74"/>
      <c r="L79" s="16"/>
      <c r="M79" s="16"/>
      <c r="O79" s="33"/>
      <c r="P79" s="33"/>
      <c r="Q79" s="33"/>
      <c r="R79" s="34"/>
      <c r="S79" s="34"/>
      <c r="T79" s="16"/>
      <c r="U79" s="15"/>
      <c r="V79" s="15"/>
      <c r="W79" s="16"/>
      <c r="X79" s="17"/>
      <c r="Y79" s="53"/>
      <c r="Z79" s="16"/>
      <c r="AA79" s="53"/>
      <c r="AB79" s="36"/>
      <c r="AC79" s="16"/>
      <c r="AD79" s="77"/>
      <c r="AE79" s="16"/>
      <c r="AF79" s="16"/>
      <c r="AG79" s="16"/>
      <c r="AH79" s="16"/>
      <c r="AI79" s="117"/>
      <c r="AJ79" s="37"/>
      <c r="AK79" s="23"/>
    </row>
    <row r="80" spans="1:37" s="4" customFormat="1" x14ac:dyDescent="0.25">
      <c r="A80" s="30"/>
      <c r="B80" s="71"/>
      <c r="C80" s="71"/>
      <c r="D80" s="53"/>
      <c r="E80" s="53"/>
      <c r="F80" s="26"/>
      <c r="G80" s="16"/>
      <c r="H80" s="72"/>
      <c r="I80" s="73"/>
      <c r="J80" s="74"/>
      <c r="K80" s="74"/>
      <c r="L80" s="16"/>
      <c r="M80" s="16"/>
      <c r="N80" s="16"/>
      <c r="O80" s="33"/>
      <c r="P80" s="33"/>
      <c r="Q80" s="33"/>
      <c r="R80" s="34"/>
      <c r="S80" s="34"/>
      <c r="T80" s="16"/>
      <c r="U80" s="15"/>
      <c r="V80" s="15"/>
      <c r="W80" s="16"/>
      <c r="X80" s="17"/>
      <c r="Y80" s="53"/>
      <c r="Z80" s="16"/>
      <c r="AA80" s="53"/>
      <c r="AB80" s="36"/>
      <c r="AC80" s="16"/>
      <c r="AD80" s="77"/>
      <c r="AE80" s="16"/>
      <c r="AF80" s="16"/>
      <c r="AG80" s="16"/>
      <c r="AH80" s="16"/>
      <c r="AI80" s="117"/>
      <c r="AJ80" s="37"/>
      <c r="AK80" s="23"/>
    </row>
    <row r="81" spans="1:37" s="32" customFormat="1" x14ac:dyDescent="0.25">
      <c r="A81" s="30"/>
      <c r="B81" s="71"/>
      <c r="C81" s="71"/>
      <c r="D81" s="53"/>
      <c r="E81" s="53"/>
      <c r="F81" s="26"/>
      <c r="G81" s="16"/>
      <c r="H81" s="72"/>
      <c r="I81" s="73"/>
      <c r="J81" s="74"/>
      <c r="K81" s="74"/>
      <c r="L81" s="16"/>
      <c r="M81" s="16"/>
      <c r="O81" s="33"/>
      <c r="P81" s="33"/>
      <c r="Q81" s="33"/>
      <c r="R81" s="34"/>
      <c r="S81" s="34"/>
      <c r="T81" s="16"/>
      <c r="U81" s="15"/>
      <c r="V81" s="15"/>
      <c r="W81" s="16"/>
      <c r="X81" s="17"/>
      <c r="Y81" s="53"/>
      <c r="Z81" s="16"/>
      <c r="AA81" s="53"/>
      <c r="AB81" s="16"/>
      <c r="AC81" s="16"/>
      <c r="AD81" s="77"/>
      <c r="AE81" s="16"/>
      <c r="AF81" s="16"/>
      <c r="AG81" s="16"/>
      <c r="AH81" s="16"/>
      <c r="AI81" s="117"/>
      <c r="AJ81" s="37"/>
      <c r="AK81" s="23"/>
    </row>
    <row r="82" spans="1:37" s="32" customFormat="1" x14ac:dyDescent="0.25">
      <c r="A82" s="30"/>
      <c r="B82" s="71"/>
      <c r="C82" s="71"/>
      <c r="D82" s="53"/>
      <c r="E82" s="53"/>
      <c r="F82" s="26"/>
      <c r="G82" s="16"/>
      <c r="H82" s="72"/>
      <c r="I82" s="73"/>
      <c r="J82" s="74"/>
      <c r="K82" s="74"/>
      <c r="L82" s="16"/>
      <c r="M82" s="16"/>
      <c r="N82" s="39"/>
      <c r="O82" s="33"/>
      <c r="P82" s="33"/>
      <c r="Q82" s="33"/>
      <c r="R82" s="34"/>
      <c r="S82" s="34"/>
      <c r="T82" s="16"/>
      <c r="U82" s="15"/>
      <c r="V82" s="15"/>
      <c r="W82" s="16"/>
      <c r="X82" s="17"/>
      <c r="Y82" s="53"/>
      <c r="Z82" s="16"/>
      <c r="AA82" s="53"/>
      <c r="AB82" s="36"/>
      <c r="AC82" s="16"/>
      <c r="AD82" s="77"/>
      <c r="AE82" s="16"/>
      <c r="AF82" s="16"/>
      <c r="AG82" s="16"/>
      <c r="AH82" s="16"/>
      <c r="AI82" s="117"/>
      <c r="AJ82" s="37"/>
      <c r="AK82" s="23"/>
    </row>
    <row r="83" spans="1:37" s="32" customFormat="1" x14ac:dyDescent="0.25">
      <c r="A83" s="30"/>
      <c r="B83"/>
      <c r="C83"/>
      <c r="D83" s="53"/>
      <c r="E83" s="53"/>
      <c r="F83" s="26"/>
      <c r="G83" s="16"/>
      <c r="H83" s="72"/>
      <c r="I83" s="73"/>
      <c r="J83" s="74"/>
      <c r="K83" s="74"/>
      <c r="L83" s="16"/>
      <c r="M83" s="16"/>
      <c r="O83" s="33"/>
      <c r="P83" s="33"/>
      <c r="Q83" s="33"/>
      <c r="R83" s="34"/>
      <c r="S83" s="34"/>
      <c r="T83" s="16"/>
      <c r="U83" s="15"/>
      <c r="V83" s="15"/>
      <c r="W83" s="16"/>
      <c r="X83" s="17"/>
      <c r="Y83" s="53"/>
      <c r="Z83" s="16"/>
      <c r="AA83" s="53"/>
      <c r="AB83" s="16"/>
      <c r="AC83" s="16"/>
      <c r="AD83" s="77"/>
      <c r="AE83" s="16"/>
      <c r="AF83" s="16"/>
      <c r="AG83" s="16"/>
      <c r="AH83" s="16"/>
      <c r="AI83" s="117"/>
      <c r="AJ83" s="37"/>
      <c r="AK83" s="23"/>
    </row>
    <row r="84" spans="1:37" s="32" customFormat="1" x14ac:dyDescent="0.25">
      <c r="A84" s="30"/>
      <c r="B84" s="16"/>
      <c r="C84" s="16"/>
      <c r="D84" s="87"/>
      <c r="E84" s="87"/>
      <c r="F84" s="26"/>
      <c r="G84" s="16"/>
      <c r="H84" s="27"/>
      <c r="I84" s="73"/>
      <c r="J84" s="27"/>
      <c r="K84" s="27"/>
      <c r="L84" s="16"/>
      <c r="M84" s="16"/>
      <c r="O84" s="33"/>
      <c r="P84" s="33"/>
      <c r="Q84" s="33"/>
      <c r="R84" s="34"/>
      <c r="S84" s="34"/>
      <c r="T84" s="16"/>
      <c r="U84" s="15"/>
      <c r="V84" s="15"/>
      <c r="W84" s="16"/>
      <c r="X84" s="17"/>
      <c r="Y84" s="16"/>
      <c r="Z84" s="16"/>
      <c r="AA84" s="54"/>
      <c r="AB84" s="36"/>
      <c r="AC84" s="16"/>
      <c r="AD84" s="136"/>
      <c r="AE84" s="16"/>
      <c r="AF84" s="16"/>
      <c r="AG84" s="16"/>
      <c r="AH84" s="16"/>
      <c r="AI84" s="117"/>
      <c r="AJ84" s="37"/>
      <c r="AK84" s="23"/>
    </row>
    <row r="85" spans="1:37" s="32" customFormat="1" x14ac:dyDescent="0.25">
      <c r="A85" s="30"/>
      <c r="B85" s="16"/>
      <c r="C85" s="16"/>
      <c r="D85" s="87"/>
      <c r="E85" s="87"/>
      <c r="F85" s="26"/>
      <c r="G85" s="16"/>
      <c r="H85" s="27"/>
      <c r="I85" s="73"/>
      <c r="J85" s="27"/>
      <c r="K85" s="27"/>
      <c r="L85" s="16"/>
      <c r="M85" s="16"/>
      <c r="O85" s="33"/>
      <c r="P85" s="33"/>
      <c r="Q85" s="33"/>
      <c r="R85" s="34"/>
      <c r="S85" s="34"/>
      <c r="T85" s="16"/>
      <c r="U85" s="15"/>
      <c r="V85" s="15"/>
      <c r="W85" s="16"/>
      <c r="X85" s="17"/>
      <c r="Y85" s="16"/>
      <c r="Z85" s="16"/>
      <c r="AA85" s="54"/>
      <c r="AB85" s="36"/>
      <c r="AC85" s="16"/>
      <c r="AD85" s="136"/>
      <c r="AE85" s="16"/>
      <c r="AF85" s="16"/>
      <c r="AG85" s="16"/>
      <c r="AH85" s="16"/>
      <c r="AI85" s="117"/>
      <c r="AJ85" s="37"/>
      <c r="AK85" s="23"/>
    </row>
    <row r="86" spans="1:37" s="32" customFormat="1" x14ac:dyDescent="0.25">
      <c r="A86" s="30"/>
      <c r="B86" s="16"/>
      <c r="C86" s="16"/>
      <c r="D86" s="87"/>
      <c r="E86" s="87"/>
      <c r="F86" s="26"/>
      <c r="G86" s="16"/>
      <c r="H86" s="27"/>
      <c r="I86" s="73"/>
      <c r="J86" s="27"/>
      <c r="K86" s="27"/>
      <c r="L86" s="16"/>
      <c r="M86" s="16"/>
      <c r="O86" s="33"/>
      <c r="P86" s="33"/>
      <c r="Q86" s="33"/>
      <c r="R86" s="34"/>
      <c r="S86" s="34"/>
      <c r="T86" s="16"/>
      <c r="U86" s="15"/>
      <c r="V86" s="15"/>
      <c r="W86" s="16"/>
      <c r="X86" s="17"/>
      <c r="Y86" s="16"/>
      <c r="Z86" s="16"/>
      <c r="AA86" s="141"/>
      <c r="AB86" s="36"/>
      <c r="AC86" s="16"/>
      <c r="AD86" s="136"/>
      <c r="AE86" s="16"/>
      <c r="AF86" s="16"/>
      <c r="AG86" s="16"/>
      <c r="AH86" s="16"/>
      <c r="AI86" s="117"/>
      <c r="AJ86" s="37"/>
      <c r="AK86" s="23"/>
    </row>
    <row r="87" spans="1:37" s="32" customFormat="1" x14ac:dyDescent="0.25">
      <c r="A87" s="30"/>
      <c r="B87" s="142"/>
      <c r="C87" s="142"/>
      <c r="D87" s="87"/>
      <c r="E87" s="87"/>
      <c r="F87" s="143"/>
      <c r="G87" s="16"/>
      <c r="H87" s="27"/>
      <c r="I87" s="147"/>
      <c r="J87" s="144"/>
      <c r="K87" s="144"/>
      <c r="L87" s="16"/>
      <c r="M87" s="16"/>
      <c r="N87" s="16"/>
      <c r="O87" s="33"/>
      <c r="P87" s="33"/>
      <c r="Q87" s="33"/>
      <c r="R87" s="34"/>
      <c r="S87" s="34"/>
      <c r="T87" s="16"/>
      <c r="U87" s="26"/>
      <c r="V87" s="15"/>
      <c r="W87" s="16"/>
      <c r="X87" s="16"/>
      <c r="Y87" s="16"/>
      <c r="Z87" s="146"/>
      <c r="AA87" s="145"/>
      <c r="AB87" s="16"/>
      <c r="AC87" s="36"/>
      <c r="AD87" s="16"/>
      <c r="AF87" s="16"/>
      <c r="AG87" s="16"/>
      <c r="AH87" s="16"/>
      <c r="AJ87" s="37"/>
      <c r="AK87" s="23"/>
    </row>
    <row r="88" spans="1:37" s="32" customFormat="1" x14ac:dyDescent="0.25">
      <c r="A88" s="30"/>
      <c r="B88" s="53"/>
      <c r="C88" s="53"/>
      <c r="D88" s="53"/>
      <c r="E88" s="53"/>
      <c r="F88" s="53"/>
      <c r="G88" s="87"/>
      <c r="H88" s="53"/>
      <c r="I88" s="87"/>
      <c r="J88" s="53"/>
      <c r="K88" s="53"/>
      <c r="L88" s="71"/>
      <c r="M88" s="53"/>
      <c r="N88" s="112"/>
      <c r="O88" s="16"/>
      <c r="P88" s="16"/>
      <c r="Q88" s="16"/>
      <c r="R88" s="87"/>
      <c r="S88" s="87"/>
      <c r="T88" s="26"/>
      <c r="U88" s="17"/>
      <c r="V88" s="113"/>
      <c r="W88" s="71"/>
      <c r="X88" s="113"/>
      <c r="Y88" s="16"/>
      <c r="Z88" s="71"/>
      <c r="AA88" s="71"/>
      <c r="AB88" s="53"/>
      <c r="AC88" s="16"/>
      <c r="AD88" s="53"/>
      <c r="AE88" s="16"/>
      <c r="AF88" s="53"/>
      <c r="AG88" s="71"/>
      <c r="AH88" s="71"/>
      <c r="AI88" s="138"/>
      <c r="AJ88" s="115"/>
      <c r="AK88" s="23"/>
    </row>
    <row r="89" spans="1:37" s="32" customFormat="1" x14ac:dyDescent="0.25">
      <c r="A89" s="30"/>
      <c r="B89" s="71"/>
      <c r="C89" s="71"/>
      <c r="D89" s="53"/>
      <c r="E89" s="53"/>
      <c r="F89" s="53"/>
      <c r="G89" s="87"/>
      <c r="H89" s="53"/>
      <c r="I89" s="87"/>
      <c r="J89" s="53"/>
      <c r="K89" s="53"/>
      <c r="L89" s="71"/>
      <c r="M89" s="53"/>
      <c r="N89" s="112"/>
      <c r="O89" s="16"/>
      <c r="P89" s="16"/>
      <c r="Q89" s="16"/>
      <c r="R89" s="87"/>
      <c r="S89" s="87"/>
      <c r="T89" s="26"/>
      <c r="U89" s="17"/>
      <c r="V89" s="113"/>
      <c r="W89" s="71"/>
      <c r="X89" s="113"/>
      <c r="Y89" s="16"/>
      <c r="Z89" s="71"/>
      <c r="AA89" s="53"/>
      <c r="AB89" s="53"/>
      <c r="AC89" s="16"/>
      <c r="AD89" s="53"/>
      <c r="AE89" s="16"/>
      <c r="AF89" s="53"/>
      <c r="AG89" s="71"/>
      <c r="AH89" s="71"/>
      <c r="AI89" s="138"/>
      <c r="AJ89" s="115"/>
      <c r="AK89" s="23"/>
    </row>
    <row r="90" spans="1:37" s="32" customFormat="1" x14ac:dyDescent="0.25">
      <c r="A90" s="30"/>
      <c r="B90" s="71"/>
      <c r="C90" s="71"/>
      <c r="D90" s="53"/>
      <c r="E90" s="53"/>
      <c r="F90" s="53"/>
      <c r="G90" s="87"/>
      <c r="H90" s="53"/>
      <c r="I90" s="87"/>
      <c r="J90" s="53"/>
      <c r="K90" s="53"/>
      <c r="L90" s="71"/>
      <c r="M90" s="53"/>
      <c r="N90" s="112"/>
      <c r="O90" s="16"/>
      <c r="P90" s="16"/>
      <c r="Q90" s="16"/>
      <c r="R90" s="87"/>
      <c r="S90" s="87"/>
      <c r="T90" s="26"/>
      <c r="U90" s="17"/>
      <c r="V90" s="113"/>
      <c r="W90" s="71"/>
      <c r="X90" s="113"/>
      <c r="Y90" s="16"/>
      <c r="Z90" s="71"/>
      <c r="AA90" s="53"/>
      <c r="AB90" s="53"/>
      <c r="AC90" s="16"/>
      <c r="AD90" s="53"/>
      <c r="AE90" s="16"/>
      <c r="AF90" s="53"/>
      <c r="AG90" s="71"/>
      <c r="AH90" s="71"/>
      <c r="AI90" s="138"/>
      <c r="AJ90" s="115"/>
      <c r="AK90" s="23"/>
    </row>
    <row r="91" spans="1:37" s="32" customFormat="1" x14ac:dyDescent="0.25">
      <c r="A91" s="30"/>
      <c r="B91" s="71"/>
      <c r="C91" s="71"/>
      <c r="D91" s="53"/>
      <c r="E91" s="53"/>
      <c r="F91" s="53"/>
      <c r="G91" s="87"/>
      <c r="H91" s="53"/>
      <c r="I91" s="87"/>
      <c r="J91" s="53"/>
      <c r="K91" s="53"/>
      <c r="L91" s="71"/>
      <c r="M91" s="53"/>
      <c r="N91" s="112"/>
      <c r="O91" s="124"/>
      <c r="P91" s="124"/>
      <c r="Q91" s="124"/>
      <c r="R91" s="87"/>
      <c r="S91" s="87"/>
      <c r="T91" s="26"/>
      <c r="U91" s="113"/>
      <c r="V91" s="113"/>
      <c r="W91" s="71"/>
      <c r="X91" s="113"/>
      <c r="Y91" s="71"/>
      <c r="Z91" s="71"/>
      <c r="AA91" s="53"/>
      <c r="AB91" s="53"/>
      <c r="AC91" s="71"/>
      <c r="AD91" s="53"/>
      <c r="AE91" s="71"/>
      <c r="AF91" s="53"/>
      <c r="AG91" s="71"/>
      <c r="AH91" s="71"/>
      <c r="AI91" s="138"/>
      <c r="AJ91" s="115"/>
      <c r="AK91" s="3"/>
    </row>
    <row r="92" spans="1:37" s="32" customFormat="1" ht="15.75" thickBot="1" x14ac:dyDescent="0.3">
      <c r="A92" s="30"/>
      <c r="B92" s="71"/>
      <c r="C92" s="71"/>
      <c r="D92" s="53"/>
      <c r="E92" s="53"/>
      <c r="F92" s="53"/>
      <c r="G92" s="87"/>
      <c r="H92" s="53"/>
      <c r="I92" s="87"/>
      <c r="J92" s="53"/>
      <c r="K92" s="53"/>
      <c r="L92" s="71"/>
      <c r="M92" s="53"/>
      <c r="N92" s="112"/>
      <c r="O92" s="124"/>
      <c r="P92" s="124"/>
      <c r="Q92" s="124"/>
      <c r="R92" s="87"/>
      <c r="S92" s="87"/>
      <c r="T92" s="26"/>
      <c r="U92" s="71"/>
      <c r="V92" s="113"/>
      <c r="W92" s="71"/>
      <c r="X92" s="71"/>
      <c r="Y92" s="71"/>
      <c r="Z92" s="71"/>
      <c r="AA92" s="134"/>
      <c r="AB92" s="84"/>
      <c r="AC92" s="123"/>
      <c r="AD92" s="84"/>
      <c r="AE92" s="123"/>
      <c r="AF92" s="84"/>
      <c r="AG92" s="123"/>
      <c r="AH92" s="123"/>
      <c r="AI92" s="139"/>
      <c r="AJ92" s="140"/>
      <c r="AK92" s="3"/>
    </row>
    <row r="93" spans="1:37" s="32" customFormat="1" x14ac:dyDescent="0.25">
      <c r="A93" s="30"/>
      <c r="B93" s="71"/>
      <c r="C93" s="71"/>
      <c r="D93" s="53"/>
      <c r="E93" s="53"/>
      <c r="F93" s="53"/>
      <c r="G93" s="87"/>
      <c r="H93" s="53"/>
      <c r="I93" s="87"/>
      <c r="J93" s="53"/>
      <c r="K93" s="53"/>
      <c r="L93" s="71"/>
      <c r="M93" s="53"/>
      <c r="N93" s="112"/>
      <c r="O93" s="124"/>
      <c r="P93" s="124"/>
      <c r="Q93" s="124"/>
      <c r="R93" s="87"/>
      <c r="S93" s="87"/>
      <c r="T93" s="26"/>
      <c r="U93" s="71"/>
      <c r="V93" s="113"/>
      <c r="W93" s="71"/>
      <c r="X93" s="71"/>
      <c r="Y93" s="71"/>
      <c r="Z93" s="71"/>
      <c r="AA93" s="75"/>
      <c r="AB93" s="53"/>
      <c r="AC93" s="71"/>
      <c r="AD93" s="53"/>
      <c r="AE93" s="71"/>
      <c r="AF93" s="53"/>
      <c r="AG93" s="71"/>
      <c r="AH93" s="71"/>
      <c r="AI93" s="138"/>
      <c r="AJ93" s="115"/>
      <c r="AK93" s="3"/>
    </row>
    <row r="94" spans="1:37" s="32" customFormat="1" x14ac:dyDescent="0.25">
      <c r="A94" s="30"/>
      <c r="B94" s="71"/>
      <c r="C94" s="71"/>
      <c r="D94" s="53"/>
      <c r="E94" s="53"/>
      <c r="F94" s="53"/>
      <c r="G94" s="87"/>
      <c r="H94" s="53"/>
      <c r="I94" s="87"/>
      <c r="J94" s="53"/>
      <c r="K94" s="53"/>
      <c r="L94" s="71"/>
      <c r="M94" s="53"/>
      <c r="N94" s="112"/>
      <c r="O94" s="124"/>
      <c r="P94" s="124"/>
      <c r="Q94" s="124"/>
      <c r="R94" s="87"/>
      <c r="S94" s="87"/>
      <c r="T94" s="26"/>
      <c r="U94" s="71"/>
      <c r="V94" s="113"/>
      <c r="W94" s="71"/>
      <c r="X94" s="71"/>
      <c r="Y94" s="71"/>
      <c r="Z94" s="71"/>
      <c r="AA94" s="75"/>
      <c r="AB94" s="53"/>
      <c r="AC94" s="71"/>
      <c r="AD94" s="53"/>
      <c r="AE94" s="71"/>
      <c r="AF94" s="53"/>
      <c r="AG94" s="71"/>
      <c r="AH94" s="71"/>
      <c r="AI94" s="138"/>
      <c r="AJ94" s="115"/>
      <c r="AK94" s="3"/>
    </row>
    <row r="95" spans="1:37" s="32" customFormat="1" x14ac:dyDescent="0.25">
      <c r="A95" s="30"/>
      <c r="B95" s="71"/>
      <c r="C95" s="71"/>
      <c r="D95" s="53"/>
      <c r="E95" s="53"/>
      <c r="F95" s="53"/>
      <c r="G95" s="87"/>
      <c r="H95" s="53"/>
      <c r="I95" s="87"/>
      <c r="J95" s="53"/>
      <c r="K95" s="53"/>
      <c r="L95" s="71"/>
      <c r="M95" s="53"/>
      <c r="N95" s="112"/>
      <c r="O95" s="124"/>
      <c r="P95" s="124"/>
      <c r="Q95" s="124"/>
      <c r="R95" s="87"/>
      <c r="S95" s="87"/>
      <c r="T95" s="26"/>
      <c r="U95" s="71"/>
      <c r="V95" s="113"/>
      <c r="W95" s="71"/>
      <c r="X95" s="71"/>
      <c r="Y95" s="71"/>
      <c r="Z95" s="71"/>
      <c r="AA95" s="75"/>
      <c r="AB95" s="53"/>
      <c r="AC95" s="71"/>
      <c r="AD95" s="53"/>
      <c r="AE95" s="71"/>
      <c r="AF95" s="53"/>
      <c r="AG95" s="71"/>
      <c r="AH95" s="71"/>
      <c r="AI95" s="138"/>
      <c r="AJ95" s="115"/>
      <c r="AK95" s="3"/>
    </row>
    <row r="96" spans="1:37" s="32" customFormat="1" x14ac:dyDescent="0.25">
      <c r="A96" s="30"/>
      <c r="B96" s="71"/>
      <c r="C96" s="71"/>
      <c r="D96" s="53"/>
      <c r="E96" s="53"/>
      <c r="F96" s="53"/>
      <c r="G96" s="87"/>
      <c r="H96" s="53"/>
      <c r="I96" s="87"/>
      <c r="J96" s="53"/>
      <c r="K96" s="53"/>
      <c r="L96" s="71"/>
      <c r="M96" s="53"/>
      <c r="N96" s="112"/>
      <c r="O96" s="124"/>
      <c r="P96" s="124"/>
      <c r="Q96" s="124"/>
      <c r="R96" s="87"/>
      <c r="S96" s="87"/>
      <c r="T96" s="26"/>
      <c r="U96" s="71"/>
      <c r="V96" s="113"/>
      <c r="W96" s="71"/>
      <c r="X96" s="71"/>
      <c r="Y96" s="71"/>
      <c r="Z96" s="112"/>
      <c r="AA96" s="75"/>
      <c r="AB96" s="53"/>
      <c r="AC96" s="71"/>
      <c r="AD96" s="53"/>
      <c r="AE96" s="71"/>
      <c r="AF96" s="53"/>
      <c r="AG96" s="71"/>
      <c r="AH96" s="71"/>
      <c r="AI96" s="138"/>
      <c r="AJ96" s="115"/>
      <c r="AK96" s="3"/>
    </row>
    <row r="97" spans="1:37" s="32" customFormat="1" x14ac:dyDescent="0.25">
      <c r="A97" s="30"/>
      <c r="B97" s="71"/>
      <c r="C97" s="71"/>
      <c r="D97" s="53"/>
      <c r="E97" s="53"/>
      <c r="F97" s="53"/>
      <c r="G97" s="87"/>
      <c r="H97" s="53"/>
      <c r="I97" s="87"/>
      <c r="J97" s="53"/>
      <c r="K97" s="53"/>
      <c r="L97" s="71"/>
      <c r="M97" s="53"/>
      <c r="N97" s="112"/>
      <c r="O97" s="124"/>
      <c r="P97" s="124"/>
      <c r="Q97" s="124"/>
      <c r="R97" s="87"/>
      <c r="S97" s="87"/>
      <c r="T97" s="26"/>
      <c r="U97" s="71"/>
      <c r="V97" s="113"/>
      <c r="W97" s="71"/>
      <c r="X97" s="71"/>
      <c r="Y97" s="71"/>
      <c r="Z97" s="71"/>
      <c r="AA97" s="75"/>
      <c r="AB97" s="53"/>
      <c r="AC97" s="71"/>
      <c r="AD97" s="53"/>
      <c r="AE97" s="71"/>
      <c r="AF97" s="53"/>
      <c r="AG97" s="71"/>
      <c r="AH97" s="71"/>
      <c r="AI97" s="138"/>
      <c r="AJ97" s="115"/>
      <c r="AK97" s="3"/>
    </row>
    <row r="98" spans="1:37" s="32" customFormat="1" x14ac:dyDescent="0.25">
      <c r="A98" s="30"/>
      <c r="B98" s="71"/>
      <c r="C98" s="71"/>
      <c r="D98" s="53"/>
      <c r="E98" s="53"/>
      <c r="F98" s="53"/>
      <c r="G98" s="87"/>
      <c r="H98" s="53"/>
      <c r="I98" s="87"/>
      <c r="J98" s="53"/>
      <c r="K98" s="53"/>
      <c r="L98" s="71"/>
      <c r="M98" s="53"/>
      <c r="N98" s="112"/>
      <c r="O98" s="124"/>
      <c r="P98" s="124"/>
      <c r="Q98" s="124"/>
      <c r="R98" s="87"/>
      <c r="S98" s="87"/>
      <c r="T98" s="26"/>
      <c r="U98" s="71"/>
      <c r="V98" s="113"/>
      <c r="W98" s="71"/>
      <c r="X98" s="71"/>
      <c r="Y98" s="71"/>
      <c r="Z98" s="71"/>
      <c r="AA98" s="133"/>
      <c r="AB98" s="53"/>
      <c r="AC98" s="71"/>
      <c r="AD98" s="53"/>
      <c r="AE98" s="71"/>
      <c r="AF98" s="53"/>
      <c r="AG98" s="71"/>
      <c r="AH98" s="71"/>
      <c r="AI98" s="138"/>
      <c r="AJ98" s="115"/>
      <c r="AK98" s="3"/>
    </row>
    <row r="99" spans="1:37" s="32" customFormat="1" x14ac:dyDescent="0.25">
      <c r="A99" s="30"/>
      <c r="B99" s="71"/>
      <c r="C99" s="71"/>
      <c r="D99" s="53"/>
      <c r="E99" s="53"/>
      <c r="F99" s="53"/>
      <c r="G99" s="87"/>
      <c r="H99" s="53"/>
      <c r="I99" s="87"/>
      <c r="J99" s="53"/>
      <c r="K99" s="53"/>
      <c r="L99" s="71"/>
      <c r="M99" s="53"/>
      <c r="N99" s="112"/>
      <c r="O99" s="124"/>
      <c r="P99" s="124"/>
      <c r="Q99" s="124"/>
      <c r="R99" s="87"/>
      <c r="S99" s="87"/>
      <c r="T99" s="26"/>
      <c r="U99" s="71"/>
      <c r="V99" s="113"/>
      <c r="W99" s="71"/>
      <c r="X99" s="71"/>
      <c r="Y99" s="71"/>
      <c r="Z99" s="71"/>
      <c r="AA99" s="75"/>
      <c r="AB99" s="53"/>
      <c r="AC99" s="71"/>
      <c r="AD99" s="53"/>
      <c r="AE99" s="71"/>
      <c r="AF99" s="53"/>
      <c r="AG99" s="71"/>
      <c r="AH99" s="71"/>
      <c r="AI99" s="138"/>
      <c r="AJ99" s="115"/>
      <c r="AK99" s="3"/>
    </row>
    <row r="100" spans="1:37" s="32" customFormat="1" x14ac:dyDescent="0.25">
      <c r="A100" s="30"/>
      <c r="B100" s="71"/>
      <c r="C100" s="71"/>
      <c r="D100" s="53"/>
      <c r="E100" s="53"/>
      <c r="F100" s="53"/>
      <c r="G100" s="87"/>
      <c r="H100" s="53"/>
      <c r="I100" s="87"/>
      <c r="J100" s="53"/>
      <c r="K100" s="53"/>
      <c r="L100" s="71"/>
      <c r="M100" s="53"/>
      <c r="N100" s="112"/>
      <c r="O100" s="124"/>
      <c r="P100" s="124"/>
      <c r="Q100" s="124"/>
      <c r="R100" s="87"/>
      <c r="S100" s="87"/>
      <c r="T100" s="26"/>
      <c r="U100" s="71"/>
      <c r="V100" s="113"/>
      <c r="W100" s="71"/>
      <c r="X100" s="71"/>
      <c r="Y100" s="71"/>
      <c r="Z100" s="71"/>
      <c r="AA100" s="75"/>
      <c r="AB100" s="53"/>
      <c r="AC100" s="71"/>
      <c r="AD100" s="53"/>
      <c r="AE100" s="71"/>
      <c r="AF100" s="53"/>
      <c r="AG100" s="71"/>
      <c r="AH100" s="71"/>
      <c r="AI100" s="138"/>
      <c r="AJ100" s="115"/>
      <c r="AK100" s="3"/>
    </row>
    <row r="101" spans="1:37" s="32" customFormat="1" x14ac:dyDescent="0.25">
      <c r="A101" s="30"/>
      <c r="B101" s="71"/>
      <c r="C101" s="71"/>
      <c r="D101" s="53"/>
      <c r="E101" s="53"/>
      <c r="F101" s="53"/>
      <c r="G101" s="87"/>
      <c r="H101" s="53"/>
      <c r="I101" s="87"/>
      <c r="J101" s="53"/>
      <c r="K101" s="53"/>
      <c r="L101" s="71"/>
      <c r="M101" s="53"/>
      <c r="N101" s="112"/>
      <c r="O101" s="124"/>
      <c r="P101" s="124"/>
      <c r="Q101" s="124"/>
      <c r="R101" s="87"/>
      <c r="S101" s="87"/>
      <c r="T101" s="26"/>
      <c r="U101" s="71"/>
      <c r="V101" s="113"/>
      <c r="W101" s="71"/>
      <c r="X101" s="71"/>
      <c r="Y101" s="71"/>
      <c r="Z101" s="71"/>
      <c r="AA101" s="75"/>
      <c r="AB101" s="53"/>
      <c r="AC101" s="71"/>
      <c r="AD101" s="53"/>
      <c r="AE101" s="71"/>
      <c r="AF101" s="53"/>
      <c r="AG101" s="71"/>
      <c r="AH101" s="71"/>
      <c r="AI101" s="138"/>
      <c r="AJ101" s="115"/>
      <c r="AK101" s="3"/>
    </row>
    <row r="102" spans="1:37" s="32" customFormat="1" x14ac:dyDescent="0.25">
      <c r="A102" s="30"/>
      <c r="B102" s="71"/>
      <c r="C102" s="71"/>
      <c r="D102" s="53"/>
      <c r="E102" s="53"/>
      <c r="F102" s="53"/>
      <c r="G102" s="87"/>
      <c r="H102" s="53"/>
      <c r="I102" s="87"/>
      <c r="J102" s="53"/>
      <c r="K102" s="53"/>
      <c r="L102" s="71"/>
      <c r="M102" s="53"/>
      <c r="N102" s="112"/>
      <c r="O102" s="124"/>
      <c r="P102" s="124"/>
      <c r="Q102" s="124"/>
      <c r="R102" s="87"/>
      <c r="S102" s="87"/>
      <c r="T102" s="26"/>
      <c r="U102" s="71"/>
      <c r="V102" s="113"/>
      <c r="W102" s="71"/>
      <c r="X102" s="71"/>
      <c r="Y102" s="71"/>
      <c r="Z102" s="71"/>
      <c r="AA102" s="75"/>
      <c r="AB102" s="53"/>
      <c r="AC102" s="71"/>
      <c r="AD102" s="53"/>
      <c r="AE102" s="71"/>
      <c r="AF102" s="53"/>
      <c r="AG102" s="71"/>
      <c r="AH102" s="71"/>
      <c r="AI102" s="138"/>
      <c r="AJ102" s="115"/>
      <c r="AK102" s="3"/>
    </row>
    <row r="103" spans="1:37" s="32" customFormat="1" x14ac:dyDescent="0.25">
      <c r="A103" s="30"/>
      <c r="B103" s="71"/>
      <c r="C103" s="71"/>
      <c r="D103" s="53"/>
      <c r="E103" s="53"/>
      <c r="F103" s="53"/>
      <c r="G103" s="87"/>
      <c r="H103" s="53"/>
      <c r="I103" s="87"/>
      <c r="J103" s="53"/>
      <c r="K103" s="53"/>
      <c r="L103" s="71"/>
      <c r="M103" s="53"/>
      <c r="N103" s="112"/>
      <c r="O103" s="124"/>
      <c r="P103" s="124"/>
      <c r="Q103" s="124"/>
      <c r="R103" s="87"/>
      <c r="S103" s="87"/>
      <c r="T103" s="26"/>
      <c r="U103" s="71"/>
      <c r="V103" s="113"/>
      <c r="W103" s="71"/>
      <c r="X103" s="71"/>
      <c r="Y103" s="71"/>
      <c r="Z103" s="71"/>
      <c r="AA103" s="75"/>
      <c r="AB103" s="53"/>
      <c r="AC103" s="71"/>
      <c r="AD103" s="53"/>
      <c r="AE103" s="71"/>
      <c r="AF103" s="53"/>
      <c r="AG103" s="71"/>
      <c r="AH103" s="71"/>
      <c r="AI103" s="138"/>
      <c r="AJ103" s="115"/>
      <c r="AK103" s="3"/>
    </row>
    <row r="104" spans="1:37" s="32" customFormat="1" x14ac:dyDescent="0.25">
      <c r="A104" s="30"/>
      <c r="B104" s="71"/>
      <c r="C104" s="71"/>
      <c r="D104" s="53"/>
      <c r="E104" s="53"/>
      <c r="F104" s="53"/>
      <c r="G104" s="87"/>
      <c r="H104" s="53"/>
      <c r="I104" s="87"/>
      <c r="J104" s="53"/>
      <c r="K104" s="53"/>
      <c r="L104" s="71"/>
      <c r="M104" s="53"/>
      <c r="N104" s="112"/>
      <c r="O104" s="124"/>
      <c r="P104" s="124"/>
      <c r="Q104" s="124"/>
      <c r="R104" s="87"/>
      <c r="S104" s="87"/>
      <c r="T104" s="26"/>
      <c r="U104" s="71"/>
      <c r="V104" s="113"/>
      <c r="W104" s="71"/>
      <c r="X104" s="71"/>
      <c r="Y104" s="71"/>
      <c r="Z104" s="71"/>
      <c r="AA104" s="75"/>
      <c r="AB104" s="53"/>
      <c r="AC104" s="71"/>
      <c r="AD104" s="53"/>
      <c r="AE104" s="71"/>
      <c r="AF104" s="53"/>
      <c r="AG104" s="71"/>
      <c r="AH104" s="71"/>
      <c r="AI104" s="138"/>
      <c r="AJ104" s="115"/>
      <c r="AK104" s="3"/>
    </row>
    <row r="105" spans="1:37" s="32" customFormat="1" x14ac:dyDescent="0.25">
      <c r="A105" s="30"/>
      <c r="B105" s="71"/>
      <c r="C105" s="71"/>
      <c r="D105" s="53"/>
      <c r="E105" s="53"/>
      <c r="F105" s="53"/>
      <c r="G105" s="87"/>
      <c r="H105" s="53"/>
      <c r="I105" s="87"/>
      <c r="J105" s="84"/>
      <c r="K105" s="84"/>
      <c r="L105" s="123"/>
      <c r="M105" s="84"/>
      <c r="N105" s="112"/>
      <c r="O105" s="128"/>
      <c r="P105" s="128"/>
      <c r="Q105" s="128"/>
      <c r="R105" s="122"/>
      <c r="S105" s="122"/>
      <c r="T105" s="83"/>
      <c r="U105" s="123"/>
      <c r="V105" s="113"/>
      <c r="W105" s="123"/>
      <c r="X105" s="123"/>
      <c r="Y105" s="123"/>
      <c r="Z105" s="71"/>
      <c r="AA105" s="85"/>
      <c r="AB105" s="84"/>
      <c r="AC105" s="123"/>
      <c r="AD105" s="84"/>
      <c r="AE105" s="123"/>
      <c r="AF105" s="84"/>
      <c r="AG105" s="123"/>
      <c r="AH105" s="123"/>
      <c r="AI105" s="139"/>
      <c r="AJ105" s="140"/>
      <c r="AK105" s="3"/>
    </row>
    <row r="106" spans="1:37" s="32" customFormat="1" x14ac:dyDescent="0.25">
      <c r="A106" s="30"/>
      <c r="B106" s="71"/>
      <c r="C106" s="71"/>
      <c r="D106" s="53"/>
      <c r="E106" s="53"/>
      <c r="F106" s="53"/>
      <c r="G106" s="87"/>
      <c r="H106" s="53"/>
      <c r="I106" s="87"/>
      <c r="J106" s="53"/>
      <c r="K106" s="53"/>
      <c r="L106" s="71"/>
      <c r="M106" s="53"/>
      <c r="N106" s="112"/>
      <c r="O106" s="124"/>
      <c r="P106" s="124"/>
      <c r="Q106" s="124"/>
      <c r="R106" s="87"/>
      <c r="S106" s="87"/>
      <c r="T106" s="26"/>
      <c r="U106" s="71"/>
      <c r="V106" s="113"/>
      <c r="W106" s="123"/>
      <c r="X106" s="123"/>
      <c r="Y106" s="71"/>
      <c r="Z106" s="71"/>
      <c r="AA106" s="53"/>
      <c r="AB106" s="53"/>
      <c r="AC106" s="71"/>
      <c r="AD106" s="137"/>
      <c r="AE106" s="71"/>
      <c r="AF106" s="84"/>
      <c r="AG106" s="123"/>
      <c r="AH106" s="123"/>
      <c r="AI106" s="139"/>
      <c r="AJ106" s="140"/>
      <c r="AK106" s="71"/>
    </row>
    <row r="107" spans="1:37" s="32" customFormat="1" x14ac:dyDescent="0.25">
      <c r="A107" s="89"/>
      <c r="B107" s="71"/>
      <c r="C107" s="71"/>
      <c r="D107" s="87"/>
      <c r="E107" s="87"/>
      <c r="F107" s="87"/>
      <c r="G107" s="87"/>
      <c r="H107" s="53"/>
      <c r="I107" s="87"/>
      <c r="J107" s="53"/>
      <c r="K107" s="53"/>
      <c r="L107" s="71"/>
      <c r="M107" s="53"/>
      <c r="N107" s="71"/>
      <c r="O107" s="90"/>
      <c r="P107" s="90"/>
      <c r="Q107" s="90"/>
      <c r="R107" s="87"/>
      <c r="S107" s="87"/>
      <c r="T107" s="26"/>
      <c r="U107" s="3"/>
      <c r="V107" s="71"/>
      <c r="W107" s="71"/>
      <c r="X107" s="71"/>
      <c r="Y107" s="3"/>
      <c r="Z107" s="71"/>
      <c r="AA107" s="71"/>
      <c r="AB107" s="91"/>
      <c r="AC107" s="3"/>
      <c r="AD107" s="53"/>
      <c r="AE107" s="3"/>
      <c r="AF107" s="53"/>
      <c r="AG107" s="71"/>
      <c r="AH107" s="71"/>
      <c r="AI107" s="71"/>
      <c r="AJ107" s="71"/>
      <c r="AK107" s="3"/>
    </row>
    <row r="108" spans="1:37" s="32" customFormat="1" x14ac:dyDescent="0.25">
      <c r="A108" s="89"/>
      <c r="B108" s="71"/>
      <c r="C108" s="71"/>
      <c r="D108" s="87"/>
      <c r="E108" s="87"/>
      <c r="F108" s="87"/>
      <c r="G108" s="87"/>
      <c r="H108" s="92"/>
      <c r="I108" s="87"/>
      <c r="J108" s="92"/>
      <c r="K108" s="53"/>
      <c r="L108" s="71"/>
      <c r="M108" s="53"/>
      <c r="N108" s="71"/>
      <c r="O108" s="90"/>
      <c r="P108" s="90"/>
      <c r="Q108" s="90"/>
      <c r="R108" s="87"/>
      <c r="S108" s="87"/>
      <c r="T108" s="26"/>
      <c r="U108" s="3"/>
      <c r="V108" s="71"/>
      <c r="W108" s="71"/>
      <c r="X108" s="71"/>
      <c r="Y108" s="3"/>
      <c r="Z108" s="71"/>
      <c r="AA108" s="71"/>
      <c r="AB108" s="71"/>
      <c r="AC108" s="3"/>
      <c r="AD108" s="53"/>
      <c r="AE108" s="3"/>
      <c r="AF108" s="53"/>
      <c r="AG108" s="71"/>
      <c r="AH108" s="71"/>
      <c r="AI108" s="71"/>
      <c r="AJ108" s="71"/>
      <c r="AK108" s="3"/>
    </row>
    <row r="109" spans="1:37" s="32" customFormat="1" x14ac:dyDescent="0.25">
      <c r="A109" s="89"/>
      <c r="B109" s="71"/>
      <c r="C109" s="71"/>
      <c r="D109" s="87"/>
      <c r="E109" s="87"/>
      <c r="F109" s="87"/>
      <c r="G109" s="87"/>
      <c r="H109" s="71"/>
      <c r="I109" s="87"/>
      <c r="J109" s="71"/>
      <c r="K109" s="53"/>
      <c r="L109" s="87"/>
      <c r="M109" s="53"/>
      <c r="N109" s="71"/>
      <c r="O109" s="90"/>
      <c r="P109" s="90"/>
      <c r="Q109" s="90"/>
      <c r="R109" s="87"/>
      <c r="S109" s="87"/>
      <c r="T109" s="26"/>
      <c r="U109" s="3"/>
      <c r="V109" s="71"/>
      <c r="W109" s="71"/>
      <c r="X109" s="71"/>
      <c r="Y109" s="3"/>
      <c r="Z109" s="71"/>
      <c r="AA109" s="71"/>
      <c r="AB109" s="71"/>
      <c r="AC109" s="3"/>
      <c r="AD109" s="53"/>
      <c r="AE109" s="3"/>
      <c r="AF109" s="53"/>
      <c r="AG109" s="71"/>
      <c r="AH109" s="71"/>
      <c r="AI109" s="71"/>
      <c r="AJ109" s="71"/>
      <c r="AK109" s="3"/>
    </row>
    <row r="112" spans="1:37" s="3" customFormat="1" x14ac:dyDescent="0.25">
      <c r="A112" s="89"/>
      <c r="B112" s="41"/>
      <c r="C112" s="41"/>
      <c r="D112" s="41"/>
      <c r="E112" s="41"/>
      <c r="F112" s="42"/>
      <c r="G112" s="41"/>
      <c r="H112" s="43"/>
      <c r="I112" s="43"/>
      <c r="J112" s="43"/>
      <c r="K112" s="43"/>
      <c r="L112" s="41"/>
      <c r="M112" s="41"/>
      <c r="N112" s="41"/>
      <c r="O112" s="125"/>
      <c r="P112" s="125"/>
      <c r="Q112" s="125"/>
      <c r="R112" s="45"/>
      <c r="S112" s="45"/>
      <c r="T112" s="41"/>
      <c r="U112" s="47"/>
      <c r="V112" s="26"/>
      <c r="W112" s="41"/>
      <c r="X112" s="41"/>
      <c r="Y112" s="129"/>
      <c r="Z112" s="50"/>
      <c r="AA112" s="41"/>
      <c r="AB112" s="46"/>
      <c r="AC112" s="129"/>
      <c r="AD112" s="46"/>
      <c r="AE112" s="129"/>
      <c r="AF112" s="41"/>
      <c r="AG112" s="41"/>
      <c r="AH112" s="41"/>
      <c r="AI112" s="41"/>
      <c r="AJ112" s="41"/>
      <c r="AK112" s="47"/>
    </row>
    <row r="113" spans="1:37" s="3" customFormat="1" x14ac:dyDescent="0.25">
      <c r="A113" s="89"/>
      <c r="B113" s="41"/>
      <c r="C113" s="41"/>
      <c r="D113" s="41"/>
      <c r="E113" s="41"/>
      <c r="F113" s="42"/>
      <c r="G113" s="41"/>
      <c r="H113" s="43"/>
      <c r="I113" s="43"/>
      <c r="J113" s="43"/>
      <c r="K113" s="43"/>
      <c r="L113" s="41"/>
      <c r="M113" s="41"/>
      <c r="N113" s="41"/>
      <c r="O113" s="125"/>
      <c r="P113" s="125"/>
      <c r="Q113" s="125"/>
      <c r="R113" s="45"/>
      <c r="S113" s="45"/>
      <c r="T113" s="41"/>
      <c r="U113" s="47"/>
      <c r="V113" s="26"/>
      <c r="W113" s="41"/>
      <c r="X113" s="41"/>
      <c r="Y113" s="129"/>
      <c r="Z113" s="50"/>
      <c r="AA113" s="41"/>
      <c r="AB113" s="46"/>
      <c r="AC113" s="129"/>
      <c r="AD113" s="46"/>
      <c r="AE113" s="129"/>
      <c r="AF113" s="41"/>
      <c r="AG113" s="41"/>
      <c r="AH113" s="41"/>
      <c r="AI113" s="41"/>
      <c r="AJ113" s="41"/>
      <c r="AK113" s="47"/>
    </row>
    <row r="114" spans="1:37" s="3" customFormat="1" x14ac:dyDescent="0.25">
      <c r="A114" s="89"/>
      <c r="B114" s="41"/>
      <c r="C114" s="41"/>
      <c r="D114" s="41"/>
      <c r="E114" s="41"/>
      <c r="F114" s="42"/>
      <c r="G114" s="41"/>
      <c r="H114" s="43"/>
      <c r="I114" s="43"/>
      <c r="J114" s="43"/>
      <c r="K114" s="43"/>
      <c r="L114" s="41"/>
      <c r="M114" s="41"/>
      <c r="N114" s="41"/>
      <c r="O114" s="125"/>
      <c r="P114" s="125"/>
      <c r="Q114" s="125"/>
      <c r="R114" s="45"/>
      <c r="S114" s="45"/>
      <c r="T114" s="41"/>
      <c r="U114" s="47"/>
      <c r="V114" s="26"/>
      <c r="W114" s="41"/>
      <c r="X114" s="41"/>
      <c r="Y114" s="129"/>
      <c r="Z114" s="50"/>
      <c r="AA114" s="41"/>
      <c r="AB114" s="46"/>
      <c r="AC114" s="129"/>
      <c r="AD114" s="46"/>
      <c r="AE114" s="129"/>
      <c r="AF114" s="41"/>
      <c r="AG114" s="41"/>
      <c r="AH114" s="41"/>
      <c r="AI114" s="41"/>
      <c r="AJ114" s="41"/>
      <c r="AK114" s="47"/>
    </row>
    <row r="115" spans="1:37" s="3" customFormat="1" x14ac:dyDescent="0.25">
      <c r="A115" s="89"/>
      <c r="B115" s="41"/>
      <c r="C115" s="41"/>
      <c r="D115" s="41"/>
      <c r="E115" s="41"/>
      <c r="F115" s="42"/>
      <c r="G115" s="41"/>
      <c r="H115" s="43"/>
      <c r="I115" s="43"/>
      <c r="J115" s="43"/>
      <c r="K115" s="43"/>
      <c r="L115" s="41"/>
      <c r="M115" s="41"/>
      <c r="N115" s="41"/>
      <c r="O115" s="125"/>
      <c r="P115" s="125"/>
      <c r="Q115" s="125"/>
      <c r="R115" s="45"/>
      <c r="S115" s="45"/>
      <c r="T115" s="41"/>
      <c r="U115" s="47"/>
      <c r="V115" s="26"/>
      <c r="W115" s="41"/>
      <c r="X115" s="41"/>
      <c r="Y115" s="129"/>
      <c r="Z115" s="50"/>
      <c r="AA115" s="41"/>
      <c r="AB115" s="46"/>
      <c r="AC115" s="129"/>
      <c r="AD115" s="46"/>
      <c r="AE115" s="129"/>
      <c r="AF115" s="41"/>
      <c r="AG115" s="41"/>
      <c r="AH115" s="41"/>
      <c r="AI115" s="41"/>
      <c r="AJ115" s="41"/>
      <c r="AK115" s="47"/>
    </row>
    <row r="116" spans="1:37" s="3" customFormat="1" x14ac:dyDescent="0.25">
      <c r="A116" s="89"/>
      <c r="B116" s="41"/>
      <c r="C116" s="41"/>
      <c r="D116" s="41"/>
      <c r="E116" s="41"/>
      <c r="F116" s="42"/>
      <c r="G116" s="41"/>
      <c r="H116" s="43"/>
      <c r="I116" s="43"/>
      <c r="J116" s="43"/>
      <c r="K116" s="43"/>
      <c r="L116" s="41"/>
      <c r="M116" s="41"/>
      <c r="N116" s="41"/>
      <c r="O116" s="125"/>
      <c r="P116" s="125"/>
      <c r="Q116" s="125"/>
      <c r="R116" s="45"/>
      <c r="S116" s="45"/>
      <c r="T116" s="41"/>
      <c r="U116" s="47"/>
      <c r="V116" s="26"/>
      <c r="W116" s="41"/>
      <c r="X116" s="41"/>
      <c r="Y116" s="129"/>
      <c r="Z116" s="50"/>
      <c r="AA116" s="41"/>
      <c r="AB116" s="46"/>
      <c r="AC116" s="129"/>
      <c r="AD116" s="46"/>
      <c r="AE116" s="129"/>
      <c r="AF116" s="41"/>
      <c r="AG116" s="41"/>
      <c r="AH116" s="41"/>
      <c r="AI116" s="41"/>
      <c r="AJ116" s="41"/>
      <c r="AK116" s="47"/>
    </row>
    <row r="117" spans="1:37" s="3" customFormat="1" x14ac:dyDescent="0.25">
      <c r="A117" s="89"/>
      <c r="B117" s="41"/>
      <c r="C117" s="41"/>
      <c r="D117" s="41"/>
      <c r="E117" s="41"/>
      <c r="F117" s="42"/>
      <c r="G117" s="41"/>
      <c r="H117" s="43"/>
      <c r="I117" s="43"/>
      <c r="J117" s="43"/>
      <c r="K117" s="43"/>
      <c r="L117" s="41"/>
      <c r="M117" s="41"/>
      <c r="N117" s="41"/>
      <c r="O117" s="125"/>
      <c r="P117" s="125"/>
      <c r="Q117" s="125"/>
      <c r="R117" s="45"/>
      <c r="S117" s="45"/>
      <c r="T117" s="41"/>
      <c r="U117" s="47"/>
      <c r="V117" s="26"/>
      <c r="W117" s="41"/>
      <c r="X117" s="41"/>
      <c r="Y117" s="129"/>
      <c r="Z117" s="50"/>
      <c r="AA117" s="41"/>
      <c r="AB117" s="46"/>
      <c r="AC117" s="129"/>
      <c r="AD117" s="46"/>
      <c r="AE117" s="129"/>
      <c r="AF117" s="41"/>
      <c r="AG117" s="41"/>
      <c r="AH117" s="41"/>
      <c r="AI117" s="41"/>
      <c r="AJ117" s="41"/>
      <c r="AK117" s="47"/>
    </row>
    <row r="118" spans="1:37" s="3" customFormat="1" x14ac:dyDescent="0.25">
      <c r="A118" s="89"/>
      <c r="B118" s="55"/>
      <c r="C118" s="55"/>
      <c r="D118" s="55"/>
      <c r="E118" s="55"/>
      <c r="F118" s="56"/>
      <c r="G118" s="55"/>
      <c r="H118" s="57"/>
      <c r="I118" s="57"/>
      <c r="J118" s="57"/>
      <c r="K118" s="57"/>
      <c r="L118" s="55"/>
      <c r="M118" s="55"/>
      <c r="N118" s="55"/>
      <c r="O118" s="127"/>
      <c r="P118" s="127"/>
      <c r="Q118" s="127"/>
      <c r="R118" s="59"/>
      <c r="S118" s="59"/>
      <c r="T118" s="55"/>
      <c r="U118" s="62"/>
      <c r="V118" s="26"/>
      <c r="W118" s="55"/>
      <c r="X118" s="55"/>
      <c r="Y118" s="131"/>
      <c r="Z118" s="55"/>
      <c r="AA118" s="55"/>
      <c r="AB118" s="60"/>
      <c r="AC118" s="131"/>
      <c r="AD118" s="60"/>
      <c r="AE118" s="131"/>
      <c r="AF118" s="55"/>
      <c r="AG118" s="55"/>
      <c r="AH118" s="61"/>
      <c r="AI118" s="61"/>
      <c r="AJ118" s="55"/>
      <c r="AK118" s="62"/>
    </row>
    <row r="119" spans="1:37" s="3" customFormat="1" x14ac:dyDescent="0.25">
      <c r="A119" s="89"/>
      <c r="B119" s="41"/>
      <c r="C119" s="41"/>
      <c r="D119" s="41"/>
      <c r="E119" s="41"/>
      <c r="F119" s="42"/>
      <c r="G119" s="41"/>
      <c r="H119" s="43"/>
      <c r="I119" s="43"/>
      <c r="J119" s="43"/>
      <c r="K119" s="43"/>
      <c r="L119" s="41"/>
      <c r="M119" s="41"/>
      <c r="N119" s="41"/>
      <c r="O119" s="125"/>
      <c r="P119" s="125"/>
      <c r="Q119" s="125"/>
      <c r="R119" s="45"/>
      <c r="S119" s="45"/>
      <c r="T119" s="41"/>
      <c r="U119" s="47"/>
      <c r="V119" s="26"/>
      <c r="W119" s="41"/>
      <c r="X119" s="41"/>
      <c r="Y119" s="129"/>
      <c r="Z119" s="50"/>
      <c r="AA119" s="41"/>
      <c r="AB119" s="46"/>
      <c r="AC119" s="129"/>
      <c r="AD119" s="46"/>
      <c r="AE119" s="129"/>
      <c r="AF119" s="41"/>
      <c r="AG119" s="41"/>
      <c r="AH119" s="41"/>
      <c r="AI119" s="41"/>
      <c r="AJ119" s="41"/>
      <c r="AK119" s="47"/>
    </row>
    <row r="120" spans="1:37" s="3" customFormat="1" x14ac:dyDescent="0.25">
      <c r="A120" s="89"/>
      <c r="B120" s="16"/>
      <c r="C120" s="16"/>
      <c r="D120" s="16"/>
      <c r="E120" s="16"/>
      <c r="F120" s="26"/>
      <c r="G120" s="16"/>
      <c r="H120" s="27"/>
      <c r="I120" s="27"/>
      <c r="J120" s="27"/>
      <c r="K120" s="27"/>
      <c r="L120" s="16"/>
      <c r="M120" s="16"/>
      <c r="N120" s="16"/>
      <c r="O120" s="126"/>
      <c r="P120" s="126"/>
      <c r="Q120" s="126"/>
      <c r="R120" s="34"/>
      <c r="S120" s="34"/>
      <c r="T120" s="16"/>
      <c r="U120" s="23"/>
      <c r="V120" s="26"/>
      <c r="W120" s="16"/>
      <c r="X120" s="16"/>
      <c r="Y120" s="130"/>
      <c r="Z120" s="18"/>
      <c r="AA120" s="16"/>
      <c r="AB120" s="36"/>
      <c r="AC120" s="130"/>
      <c r="AD120" s="36"/>
      <c r="AE120" s="130"/>
      <c r="AF120" s="16"/>
      <c r="AG120" s="16"/>
      <c r="AH120" s="16"/>
      <c r="AI120" s="16"/>
      <c r="AJ120" s="16"/>
      <c r="AK120" s="23"/>
    </row>
    <row r="121" spans="1:37" s="3" customFormat="1" x14ac:dyDescent="0.25">
      <c r="A121" s="89"/>
      <c r="B121" s="41"/>
      <c r="C121" s="41"/>
      <c r="D121" s="41"/>
      <c r="E121" s="41"/>
      <c r="F121" s="42"/>
      <c r="G121" s="41"/>
      <c r="H121" s="43"/>
      <c r="I121" s="43"/>
      <c r="J121" s="43"/>
      <c r="K121" s="43"/>
      <c r="L121" s="41"/>
      <c r="M121" s="41"/>
      <c r="N121" s="41"/>
      <c r="O121" s="125"/>
      <c r="P121" s="125"/>
      <c r="Q121" s="125"/>
      <c r="R121" s="45"/>
      <c r="S121" s="45"/>
      <c r="T121" s="41"/>
      <c r="U121" s="47"/>
      <c r="V121" s="26"/>
      <c r="W121" s="41"/>
      <c r="X121" s="41"/>
      <c r="Y121" s="129"/>
      <c r="Z121" s="50"/>
      <c r="AA121" s="41"/>
      <c r="AB121" s="46"/>
      <c r="AC121" s="129"/>
      <c r="AD121" s="46"/>
      <c r="AE121" s="129"/>
      <c r="AF121" s="41"/>
      <c r="AG121" s="41"/>
      <c r="AH121" s="41"/>
      <c r="AI121" s="41"/>
      <c r="AJ121" s="41"/>
      <c r="AK121" s="47"/>
    </row>
    <row r="122" spans="1:37" s="3" customFormat="1" x14ac:dyDescent="0.25">
      <c r="A122" s="89"/>
      <c r="B122" s="41"/>
      <c r="C122" s="41"/>
      <c r="D122" s="41"/>
      <c r="E122" s="41"/>
      <c r="F122" s="42"/>
      <c r="G122" s="41"/>
      <c r="H122" s="43"/>
      <c r="I122" s="43"/>
      <c r="J122" s="43"/>
      <c r="K122" s="43"/>
      <c r="L122" s="41"/>
      <c r="M122" s="41"/>
      <c r="N122" s="41"/>
      <c r="O122" s="125"/>
      <c r="P122" s="125"/>
      <c r="Q122" s="125"/>
      <c r="R122" s="45"/>
      <c r="S122" s="45"/>
      <c r="T122" s="41"/>
      <c r="U122" s="47"/>
      <c r="V122" s="26"/>
      <c r="W122" s="41"/>
      <c r="X122" s="41"/>
      <c r="Y122" s="129"/>
      <c r="Z122" s="50"/>
      <c r="AA122" s="41"/>
      <c r="AB122" s="46"/>
      <c r="AC122" s="129"/>
      <c r="AD122" s="64"/>
      <c r="AE122" s="129"/>
      <c r="AF122" s="41"/>
      <c r="AG122" s="41"/>
      <c r="AH122" s="41"/>
      <c r="AI122" s="41"/>
      <c r="AJ122" s="41"/>
      <c r="AK122" s="47"/>
    </row>
    <row r="123" spans="1:37" s="3" customFormat="1" x14ac:dyDescent="0.25">
      <c r="A123" s="89"/>
      <c r="B123" s="41"/>
      <c r="C123" s="41"/>
      <c r="D123" s="41"/>
      <c r="E123" s="41"/>
      <c r="F123" s="42"/>
      <c r="G123" s="41"/>
      <c r="H123" s="43"/>
      <c r="I123" s="43"/>
      <c r="J123" s="43"/>
      <c r="K123" s="43"/>
      <c r="L123" s="41"/>
      <c r="M123" s="41"/>
      <c r="N123" s="41"/>
      <c r="O123" s="125"/>
      <c r="P123" s="125"/>
      <c r="Q123" s="125"/>
      <c r="R123" s="45"/>
      <c r="S123" s="45"/>
      <c r="T123" s="41"/>
      <c r="U123" s="47"/>
      <c r="V123" s="26"/>
      <c r="W123" s="41"/>
      <c r="X123" s="41"/>
      <c r="Y123" s="129"/>
      <c r="Z123" s="50"/>
      <c r="AA123" s="41"/>
      <c r="AB123" s="46"/>
      <c r="AC123" s="129"/>
      <c r="AD123" s="46"/>
      <c r="AE123" s="129"/>
      <c r="AF123" s="41"/>
      <c r="AG123" s="41"/>
      <c r="AH123" s="41"/>
      <c r="AI123" s="41"/>
      <c r="AJ123" s="41"/>
      <c r="AK123" s="47"/>
    </row>
    <row r="124" spans="1:37" s="3" customFormat="1" x14ac:dyDescent="0.25">
      <c r="A124" s="89"/>
      <c r="B124" s="55"/>
      <c r="C124" s="55"/>
      <c r="D124" s="55"/>
      <c r="E124" s="55"/>
      <c r="F124" s="56"/>
      <c r="G124" s="55"/>
      <c r="H124" s="57"/>
      <c r="I124" s="57"/>
      <c r="J124" s="57"/>
      <c r="K124" s="57"/>
      <c r="L124" s="55"/>
      <c r="M124" s="55"/>
      <c r="N124" s="55"/>
      <c r="O124" s="127"/>
      <c r="P124" s="127"/>
      <c r="Q124" s="127"/>
      <c r="R124" s="59"/>
      <c r="S124" s="59"/>
      <c r="T124" s="55"/>
      <c r="U124" s="62"/>
      <c r="V124" s="26"/>
      <c r="W124" s="55"/>
      <c r="X124" s="55"/>
      <c r="Y124" s="131"/>
      <c r="Z124" s="55"/>
      <c r="AA124" s="55"/>
      <c r="AB124" s="60"/>
      <c r="AC124" s="131"/>
      <c r="AD124" s="65"/>
      <c r="AE124" s="131"/>
      <c r="AF124" s="55"/>
      <c r="AG124" s="55"/>
      <c r="AH124" s="55"/>
      <c r="AI124" s="55"/>
      <c r="AJ124" s="55"/>
      <c r="AK124" s="62"/>
    </row>
    <row r="125" spans="1:37" s="3" customFormat="1" x14ac:dyDescent="0.25">
      <c r="A125" s="89"/>
      <c r="B125" s="41"/>
      <c r="C125" s="41"/>
      <c r="D125" s="41"/>
      <c r="E125" s="41"/>
      <c r="F125" s="42"/>
      <c r="G125" s="41"/>
      <c r="H125" s="43"/>
      <c r="I125" s="43"/>
      <c r="J125" s="43"/>
      <c r="K125" s="43"/>
      <c r="L125" s="41"/>
      <c r="M125" s="41"/>
      <c r="N125" s="41"/>
      <c r="O125" s="125"/>
      <c r="P125" s="125"/>
      <c r="Q125" s="125"/>
      <c r="R125" s="45"/>
      <c r="S125" s="45"/>
      <c r="T125" s="41"/>
      <c r="U125" s="47"/>
      <c r="V125" s="26"/>
      <c r="W125" s="41"/>
      <c r="X125" s="41"/>
      <c r="Y125" s="129"/>
      <c r="Z125" s="50"/>
      <c r="AA125" s="41"/>
      <c r="AB125" s="64"/>
      <c r="AC125" s="135"/>
      <c r="AD125" s="64"/>
      <c r="AE125" s="129"/>
      <c r="AF125" s="41"/>
      <c r="AG125" s="41"/>
      <c r="AH125" s="41"/>
      <c r="AI125" s="41"/>
      <c r="AJ125" s="41"/>
      <c r="AK125" s="47"/>
    </row>
    <row r="126" spans="1:37" s="3" customFormat="1" x14ac:dyDescent="0.25">
      <c r="A126" s="89"/>
      <c r="B126" s="41"/>
      <c r="C126" s="41"/>
      <c r="D126" s="41"/>
      <c r="E126" s="41"/>
      <c r="F126" s="42"/>
      <c r="G126" s="41"/>
      <c r="H126" s="43"/>
      <c r="I126" s="43"/>
      <c r="J126" s="43"/>
      <c r="K126" s="43"/>
      <c r="L126" s="41"/>
      <c r="M126" s="41"/>
      <c r="N126" s="41"/>
      <c r="O126" s="125"/>
      <c r="P126" s="125"/>
      <c r="Q126" s="125"/>
      <c r="R126" s="45"/>
      <c r="S126" s="45"/>
      <c r="T126" s="41"/>
      <c r="U126" s="47"/>
      <c r="V126" s="26"/>
      <c r="W126" s="41"/>
      <c r="X126" s="41"/>
      <c r="Y126" s="129"/>
      <c r="Z126" s="50"/>
      <c r="AA126" s="41"/>
      <c r="AB126" s="46"/>
      <c r="AC126" s="129"/>
      <c r="AD126" s="46"/>
      <c r="AE126" s="129"/>
      <c r="AF126" s="41"/>
      <c r="AG126" s="41"/>
      <c r="AH126" s="41"/>
      <c r="AI126" s="41"/>
      <c r="AJ126" s="41"/>
      <c r="AK126" s="47"/>
    </row>
    <row r="127" spans="1:37" s="3" customFormat="1" x14ac:dyDescent="0.25">
      <c r="A127" s="89"/>
      <c r="B127" s="41"/>
      <c r="C127" s="41"/>
      <c r="D127" s="41"/>
      <c r="E127" s="41"/>
      <c r="F127" s="42"/>
      <c r="G127" s="41"/>
      <c r="H127" s="43"/>
      <c r="I127" s="43"/>
      <c r="J127" s="43"/>
      <c r="K127" s="43"/>
      <c r="L127" s="41"/>
      <c r="M127" s="41"/>
      <c r="N127" s="41"/>
      <c r="O127" s="125"/>
      <c r="P127" s="125"/>
      <c r="Q127" s="125"/>
      <c r="R127" s="45"/>
      <c r="S127" s="45"/>
      <c r="T127" s="41"/>
      <c r="U127" s="47"/>
      <c r="V127" s="26"/>
      <c r="W127" s="41"/>
      <c r="X127" s="41"/>
      <c r="Y127" s="129"/>
      <c r="Z127" s="50"/>
      <c r="AA127" s="41"/>
      <c r="AB127" s="64"/>
      <c r="AC127" s="135"/>
      <c r="AD127" s="64"/>
      <c r="AE127" s="129"/>
      <c r="AF127" s="41"/>
      <c r="AG127" s="41"/>
      <c r="AH127" s="41"/>
      <c r="AI127" s="41"/>
      <c r="AJ127" s="41"/>
      <c r="AK127" s="47"/>
    </row>
    <row r="128" spans="1:37" s="3" customFormat="1" x14ac:dyDescent="0.25">
      <c r="A128" s="89"/>
      <c r="B128" s="41"/>
      <c r="C128" s="41"/>
      <c r="D128" s="41"/>
      <c r="E128" s="41"/>
      <c r="F128" s="42"/>
      <c r="G128" s="41"/>
      <c r="H128" s="43"/>
      <c r="I128" s="43"/>
      <c r="J128" s="43"/>
      <c r="K128" s="43"/>
      <c r="L128" s="41"/>
      <c r="M128" s="41"/>
      <c r="N128" s="41"/>
      <c r="O128" s="125"/>
      <c r="P128" s="125"/>
      <c r="Q128" s="125"/>
      <c r="R128" s="45"/>
      <c r="S128" s="45"/>
      <c r="T128" s="41"/>
      <c r="U128" s="47"/>
      <c r="V128" s="26"/>
      <c r="W128" s="41"/>
      <c r="X128" s="41"/>
      <c r="Y128" s="129"/>
      <c r="Z128" s="50"/>
      <c r="AA128" s="41"/>
      <c r="AB128" s="46"/>
      <c r="AC128" s="129"/>
      <c r="AD128" s="46"/>
      <c r="AE128" s="129"/>
      <c r="AF128" s="41"/>
      <c r="AG128" s="41"/>
      <c r="AH128" s="41"/>
      <c r="AI128" s="41"/>
      <c r="AJ128" s="41"/>
      <c r="AK128" s="47"/>
    </row>
  </sheetData>
  <autoFilter ref="A1:AK51" xr:uid="{C5CF00D5-AE9A-4F3B-949C-11B291BF9854}"/>
  <sortState ref="A2:AK126">
    <sortCondition descending="1" ref="S2"/>
  </sortState>
  <dataValidations count="1">
    <dataValidation type="list" allowBlank="1" showInputMessage="1" showErrorMessage="1" sqref="G41:G43 G47" xr:uid="{00000000-0002-0000-0300-000000000000}">
      <formula1>#REF!</formula1>
    </dataValidation>
  </dataValidations>
  <hyperlinks>
    <hyperlink ref="AA20" r:id="rId1" xr:uid="{00000000-0004-0000-0300-000000000000}"/>
    <hyperlink ref="AA21" r:id="rId2" xr:uid="{00000000-0004-0000-0300-000001000000}"/>
    <hyperlink ref="AA22" r:id="rId3" xr:uid="{00000000-0004-0000-0300-000002000000}"/>
    <hyperlink ref="AA23" r:id="rId4" xr:uid="{00000000-0004-0000-0300-000003000000}"/>
    <hyperlink ref="AA24" r:id="rId5" xr:uid="{00000000-0004-0000-0300-000004000000}"/>
    <hyperlink ref="AA25" r:id="rId6" xr:uid="{00000000-0004-0000-0300-000005000000}"/>
    <hyperlink ref="AA26" r:id="rId7" xr:uid="{00000000-0004-0000-0300-000006000000}"/>
    <hyperlink ref="AA28" r:id="rId8" xr:uid="{00000000-0004-0000-0300-000007000000}"/>
    <hyperlink ref="AA30" r:id="rId9" xr:uid="{00000000-0004-0000-0300-000008000000}"/>
    <hyperlink ref="AA15" r:id="rId10" xr:uid="{00000000-0004-0000-0300-000009000000}"/>
    <hyperlink ref="AA5" r:id="rId11" xr:uid="{00000000-0004-0000-0300-00000A000000}"/>
    <hyperlink ref="AA14" r:id="rId12" xr:uid="{00000000-0004-0000-0300-00000B000000}"/>
    <hyperlink ref="AA31" r:id="rId13" xr:uid="{00000000-0004-0000-0300-00000C000000}"/>
    <hyperlink ref="AA17" r:id="rId14" xr:uid="{00000000-0004-0000-0300-00000D000000}"/>
    <hyperlink ref="AA18" r:id="rId15" xr:uid="{00000000-0004-0000-0300-00000E000000}"/>
    <hyperlink ref="AA10" r:id="rId16" xr:uid="{00000000-0004-0000-0300-00000F000000}"/>
    <hyperlink ref="AA11" r:id="rId17" xr:uid="{00000000-0004-0000-0300-000010000000}"/>
    <hyperlink ref="AA32" r:id="rId18" xr:uid="{00000000-0004-0000-0300-000011000000}"/>
    <hyperlink ref="AA19" r:id="rId19" xr:uid="{00000000-0004-0000-0300-000012000000}"/>
    <hyperlink ref="AA34" r:id="rId20" xr:uid="{00000000-0004-0000-0300-000013000000}"/>
    <hyperlink ref="AA35" r:id="rId21" xr:uid="{00000000-0004-0000-0300-000014000000}"/>
    <hyperlink ref="AA16" r:id="rId22" xr:uid="{00000000-0004-0000-0300-000015000000}"/>
    <hyperlink ref="AA36" r:id="rId23" xr:uid="{00000000-0004-0000-0300-000016000000}"/>
    <hyperlink ref="AA37" r:id="rId24" xr:uid="{00000000-0004-0000-0300-000017000000}"/>
    <hyperlink ref="AA9" r:id="rId25" xr:uid="{00000000-0004-0000-0300-000018000000}"/>
    <hyperlink ref="C20" r:id="rId26" xr:uid="{00000000-0004-0000-0300-000019000000}"/>
    <hyperlink ref="C21" r:id="rId27" xr:uid="{00000000-0004-0000-0300-00001A000000}"/>
    <hyperlink ref="C22" r:id="rId28" xr:uid="{00000000-0004-0000-0300-00001B000000}"/>
    <hyperlink ref="C23" r:id="rId29" xr:uid="{00000000-0004-0000-0300-00001C000000}"/>
    <hyperlink ref="C24" r:id="rId30" xr:uid="{00000000-0004-0000-0300-00001D000000}"/>
    <hyperlink ref="C25" r:id="rId31" xr:uid="{00000000-0004-0000-0300-00001E000000}"/>
    <hyperlink ref="C26" r:id="rId32" xr:uid="{00000000-0004-0000-0300-00001F000000}"/>
    <hyperlink ref="C28" r:id="rId33" xr:uid="{00000000-0004-0000-0300-000020000000}"/>
    <hyperlink ref="C30" r:id="rId34" xr:uid="{00000000-0004-0000-0300-000021000000}"/>
    <hyperlink ref="C15" r:id="rId35" xr:uid="{00000000-0004-0000-0300-000022000000}"/>
    <hyperlink ref="C4" r:id="rId36" xr:uid="{00000000-0004-0000-0300-000023000000}"/>
    <hyperlink ref="C5" r:id="rId37" xr:uid="{00000000-0004-0000-0300-000024000000}"/>
    <hyperlink ref="C14" r:id="rId38" xr:uid="{00000000-0004-0000-0300-000025000000}"/>
    <hyperlink ref="C31" r:id="rId39" xr:uid="{00000000-0004-0000-0300-000026000000}"/>
    <hyperlink ref="C17" r:id="rId40" xr:uid="{00000000-0004-0000-0300-000027000000}"/>
    <hyperlink ref="C18" r:id="rId41" xr:uid="{00000000-0004-0000-0300-000028000000}"/>
    <hyperlink ref="C10" r:id="rId42" xr:uid="{00000000-0004-0000-0300-000029000000}"/>
    <hyperlink ref="C11" r:id="rId43" xr:uid="{00000000-0004-0000-0300-00002A000000}"/>
    <hyperlink ref="C32" r:id="rId44" xr:uid="{00000000-0004-0000-0300-00002B000000}"/>
    <hyperlink ref="C19" r:id="rId45" xr:uid="{00000000-0004-0000-0300-00002C000000}"/>
    <hyperlink ref="C34" r:id="rId46" xr:uid="{00000000-0004-0000-0300-00002D000000}"/>
    <hyperlink ref="C35" r:id="rId47" xr:uid="{00000000-0004-0000-0300-00002E000000}"/>
    <hyperlink ref="C16" r:id="rId48" xr:uid="{00000000-0004-0000-0300-00002F000000}"/>
    <hyperlink ref="C36" r:id="rId49" xr:uid="{00000000-0004-0000-0300-000030000000}"/>
    <hyperlink ref="C37" r:id="rId50" xr:uid="{00000000-0004-0000-0300-000031000000}"/>
    <hyperlink ref="C9" r:id="rId51" xr:uid="{00000000-0004-0000-0300-000032000000}"/>
    <hyperlink ref="B20" r:id="rId52" xr:uid="{00000000-0004-0000-0300-000033000000}"/>
    <hyperlink ref="B21" r:id="rId53" xr:uid="{00000000-0004-0000-0300-000034000000}"/>
    <hyperlink ref="B22" r:id="rId54" xr:uid="{00000000-0004-0000-0300-000035000000}"/>
    <hyperlink ref="B23" r:id="rId55" xr:uid="{00000000-0004-0000-0300-000036000000}"/>
    <hyperlink ref="B24" r:id="rId56" xr:uid="{00000000-0004-0000-0300-000037000000}"/>
    <hyperlink ref="B25" r:id="rId57" xr:uid="{00000000-0004-0000-0300-000038000000}"/>
    <hyperlink ref="B26" r:id="rId58" xr:uid="{00000000-0004-0000-0300-000039000000}"/>
    <hyperlink ref="B28" r:id="rId59" xr:uid="{00000000-0004-0000-0300-00003A000000}"/>
    <hyperlink ref="B30" r:id="rId60" xr:uid="{00000000-0004-0000-0300-00003B000000}"/>
    <hyperlink ref="B15" r:id="rId61" xr:uid="{00000000-0004-0000-0300-00003C000000}"/>
    <hyperlink ref="B4" r:id="rId62" xr:uid="{00000000-0004-0000-0300-00003D000000}"/>
    <hyperlink ref="B5" r:id="rId63" xr:uid="{00000000-0004-0000-0300-00003E000000}"/>
    <hyperlink ref="B14" r:id="rId64" xr:uid="{00000000-0004-0000-0300-00003F000000}"/>
    <hyperlink ref="B31" r:id="rId65" xr:uid="{00000000-0004-0000-0300-000040000000}"/>
    <hyperlink ref="B17" r:id="rId66" xr:uid="{00000000-0004-0000-0300-000041000000}"/>
    <hyperlink ref="B18" r:id="rId67" xr:uid="{00000000-0004-0000-0300-000042000000}"/>
    <hyperlink ref="B10" r:id="rId68" xr:uid="{00000000-0004-0000-0300-000043000000}"/>
    <hyperlink ref="B11" r:id="rId69" xr:uid="{00000000-0004-0000-0300-000044000000}"/>
    <hyperlink ref="B32" r:id="rId70" xr:uid="{00000000-0004-0000-0300-000045000000}"/>
    <hyperlink ref="B19" r:id="rId71" xr:uid="{00000000-0004-0000-0300-000046000000}"/>
    <hyperlink ref="B34" r:id="rId72" xr:uid="{00000000-0004-0000-0300-000047000000}"/>
    <hyperlink ref="B35" r:id="rId73" xr:uid="{00000000-0004-0000-0300-000048000000}"/>
    <hyperlink ref="B16" r:id="rId74" xr:uid="{00000000-0004-0000-0300-000049000000}"/>
    <hyperlink ref="B36" r:id="rId75" xr:uid="{00000000-0004-0000-0300-00004A000000}"/>
    <hyperlink ref="B37" r:id="rId76" xr:uid="{00000000-0004-0000-0300-00004B000000}"/>
    <hyperlink ref="B9" r:id="rId77" xr:uid="{00000000-0004-0000-0300-00004C000000}"/>
    <hyperlink ref="AA2" r:id="rId78" xr:uid="{00000000-0004-0000-0300-00004D000000}"/>
    <hyperlink ref="AA4" r:id="rId79" xr:uid="{00000000-0004-0000-0300-00004E000000}"/>
    <hyperlink ref="B41" r:id="rId80" xr:uid="{00000000-0004-0000-0300-00004F000000}"/>
    <hyperlink ref="C41" r:id="rId81" xr:uid="{00000000-0004-0000-0300-000050000000}"/>
    <hyperlink ref="C42" r:id="rId82" xr:uid="{00000000-0004-0000-0300-000051000000}"/>
    <hyperlink ref="C43" r:id="rId83" xr:uid="{00000000-0004-0000-0300-000052000000}"/>
    <hyperlink ref="AA41" r:id="rId84" xr:uid="{00000000-0004-0000-0300-000053000000}"/>
    <hyperlink ref="C46" r:id="rId85" xr:uid="{F131EB7B-EA29-49DA-81D3-678C394394CA}"/>
    <hyperlink ref="C47" r:id="rId86" xr:uid="{413A1D36-C39B-4A90-810D-7B20E15687BC}"/>
    <hyperlink ref="B48" r:id="rId87" xr:uid="{3B597DD2-76EF-4C67-889C-7F52A76CA2DC}"/>
    <hyperlink ref="AA51" r:id="rId88" xr:uid="{303D35FD-2020-4933-9FDA-06D16E47F17E}"/>
    <hyperlink ref="B51" r:id="rId89" xr:uid="{9B83EBA1-F9C0-4285-96DB-45AD73BE4C23}"/>
    <hyperlink ref="C51" r:id="rId90" xr:uid="{A90E92C7-2858-4CBA-9989-6BE54A7AE8A3}"/>
    <hyperlink ref="B50" r:id="rId91" xr:uid="{C35162A4-E861-4C8B-BD00-5E79DC7BCD58}"/>
    <hyperlink ref="C50" r:id="rId92" xr:uid="{D9868379-9220-440A-A664-1D7E7E3705CE}"/>
    <hyperlink ref="AA50" r:id="rId93" xr:uid="{96CEC33E-8D61-4CBE-8426-2187CC32BDBD}"/>
    <hyperlink ref="B52" r:id="rId94" xr:uid="{138AC884-A1CB-4D5A-89C4-1746A71B8D8A}"/>
    <hyperlink ref="C52" r:id="rId95" xr:uid="{44936776-FF16-4B67-9BEA-320B702DB585}"/>
    <hyperlink ref="AA52" r:id="rId96" xr:uid="{D031E8C6-B919-40D8-84A1-4E7B3A00988F}"/>
    <hyperlink ref="B53" r:id="rId97" xr:uid="{0D1EE11A-3F46-4DFB-B550-A35317B6E6DD}"/>
    <hyperlink ref="C53" r:id="rId98" xr:uid="{50F97345-69A7-4FE0-BD39-EF7578BF05D0}"/>
    <hyperlink ref="AA53" r:id="rId99" xr:uid="{7A1AB82C-1DE1-4386-958C-40F1CDC92A33}"/>
    <hyperlink ref="AA55" r:id="rId100" xr:uid="{7DBC111F-5AD1-46DA-A0D2-521A73F5A808}"/>
    <hyperlink ref="AA56" r:id="rId101" xr:uid="{7612F690-EACB-4094-8C69-A63730AA3D3C}"/>
    <hyperlink ref="AA59" r:id="rId102" xr:uid="{7E0ED570-C4B3-4BE9-957C-109BFA253F7D}"/>
    <hyperlink ref="AA60" r:id="rId103" xr:uid="{D084D9E3-0D8F-4858-8F63-7C0338070D92}"/>
    <hyperlink ref="AA61" r:id="rId104" xr:uid="{E5254393-11CD-4D38-9F90-6CED9F8858D7}"/>
    <hyperlink ref="AA62" r:id="rId105" xr:uid="{08A81C60-DD08-4757-A297-9BFEB66F39BE}"/>
    <hyperlink ref="AA63" r:id="rId106" xr:uid="{76E492F8-FAA9-41DE-893B-2FC84DF4E530}"/>
    <hyperlink ref="AA64" r:id="rId107" xr:uid="{C422CA85-1D7C-4E00-B761-5822C05BD8F1}"/>
    <hyperlink ref="B54" r:id="rId108" xr:uid="{2E1B454D-8A97-4ED3-8B05-9DA003CFBF72}"/>
    <hyperlink ref="C54" r:id="rId109" xr:uid="{ED98CB49-836E-4A7A-86DD-93A17C2E2696}"/>
    <hyperlink ref="AA54" r:id="rId110" xr:uid="{BEB6C449-5DF2-457C-89B8-5EABE7FD782B}"/>
    <hyperlink ref="B55" r:id="rId111" xr:uid="{DEC94B7D-68AC-4323-981D-680C16FE17DD}"/>
    <hyperlink ref="C55" r:id="rId112" xr:uid="{C2B0360D-FFDA-4EAE-80BD-7696214B1890}"/>
    <hyperlink ref="B56" r:id="rId113" xr:uid="{BC129A5E-6046-4AA6-BB42-E3CD3F27C93A}"/>
    <hyperlink ref="C56" r:id="rId114" xr:uid="{ABEED0EE-1A85-4D8A-9A1F-FFD948C5BBBE}"/>
    <hyperlink ref="B59" r:id="rId115" xr:uid="{B2BDD2CE-2C6C-4ED6-8598-38128DDB5491}"/>
    <hyperlink ref="C59" r:id="rId116" xr:uid="{918AF574-1785-4611-8E33-7C1D2C5C7DC7}"/>
    <hyperlink ref="B60" r:id="rId117" xr:uid="{B809D0BC-01D1-4EE4-8E86-E447825A3FF8}"/>
    <hyperlink ref="B61" r:id="rId118" xr:uid="{E5D6723F-D7D9-4B13-9532-22D1B645BCF6}"/>
    <hyperlink ref="B62" r:id="rId119" xr:uid="{DE59B4AD-9464-4736-841E-ED0B1AFAB3D3}"/>
    <hyperlink ref="B63" r:id="rId120" xr:uid="{E77BD19E-6980-401C-9B93-6DD1F1607F35}"/>
    <hyperlink ref="B64" r:id="rId121" xr:uid="{66EF55DD-73AB-4003-974B-98C16316A6B4}"/>
    <hyperlink ref="C60" r:id="rId122" xr:uid="{22762277-69BA-44DC-92F2-D709F52829FB}"/>
    <hyperlink ref="C61" r:id="rId123" xr:uid="{8A55D312-3C34-4907-8CF2-0B5AF800BB11}"/>
    <hyperlink ref="C62" r:id="rId124" xr:uid="{19E5E7F1-9CDE-4972-81EA-33206DEC27D0}"/>
    <hyperlink ref="C63" r:id="rId125" xr:uid="{991BD5E3-098B-4469-8A86-9B9F2789D9EB}"/>
    <hyperlink ref="C64" r:id="rId126" xr:uid="{181B7855-7D9B-4AB6-AB9D-DD54CC7E29CB}"/>
    <hyperlink ref="B57" r:id="rId127" xr:uid="{C36C200B-7C89-4397-8A22-161D463E15CD}"/>
    <hyperlink ref="C57" r:id="rId128" xr:uid="{F3EEB197-2BED-4C14-BD57-9AE772D0A03F}"/>
    <hyperlink ref="B58" r:id="rId129" xr:uid="{9025DEBA-B55A-4E35-B8CE-004E6FB06F6E}"/>
    <hyperlink ref="C58" r:id="rId130" xr:uid="{7A2362A1-23A1-4F21-942B-1DB816D6D9FF}"/>
    <hyperlink ref="AA57" r:id="rId131" xr:uid="{9EB09874-B97D-4DB1-9070-792C0BFFF0DE}"/>
    <hyperlink ref="AA58" r:id="rId132" xr:uid="{409F90D4-F0CA-43ED-A3C8-FF8F15829DF5}"/>
    <hyperlink ref="B65" r:id="rId133" xr:uid="{D46E8295-8864-4EC0-A75D-D95C4C24FEE0}"/>
    <hyperlink ref="B66" r:id="rId134" xr:uid="{2A9AA6FB-1415-40F0-AB21-6E6FDE49AC04}"/>
    <hyperlink ref="C66" r:id="rId135" xr:uid="{687A6310-A41F-4DA2-AB5D-DC939D2CC46E}"/>
    <hyperlink ref="AA65" r:id="rId136" xr:uid="{15CEADCF-B82B-417D-AF62-54627D1C0B8D}"/>
    <hyperlink ref="AA66" r:id="rId137" xr:uid="{A60C55B4-3CE2-4A50-98D4-8B9DC6F6DCD3}"/>
    <hyperlink ref="C65" r:id="rId138" xr:uid="{DDD8A357-7383-40EF-B8C1-29E37B0906EE}"/>
  </hyperlinks>
  <pageMargins left="0.7" right="0.7" top="0.75" bottom="0.75" header="0.3" footer="0.3"/>
  <pageSetup paperSize="9" orientation="portrait" r:id="rId13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1000000}">
          <x14:formula1>
            <xm:f>_MasterData!$G$2:$G$3</xm:f>
          </x14:formula1>
          <xm:sqref>G112:G1048576 G3:G40 G44:G46 G48:G109</xm:sqref>
        </x14:dataValidation>
        <x14:dataValidation type="list" allowBlank="1" showInputMessage="1" showErrorMessage="1" xr:uid="{00000000-0002-0000-0300-000002000000}">
          <x14:formula1>
            <xm:f>_MasterData!$U$2:$U$7</xm:f>
          </x14:formula1>
          <xm:sqref>T112:T1048576 T2:T109</xm:sqref>
        </x14:dataValidation>
        <x14:dataValidation type="list" allowBlank="1" showInputMessage="1" showErrorMessage="1" xr:uid="{00000000-0002-0000-0300-000003000000}">
          <x14:formula1>
            <xm:f>_MasterData!$AK$2:$AK$7</xm:f>
          </x14:formula1>
          <xm:sqref>AJ112:AJ1048576 AJ88:AJ109 AJ44:AJ45 AJ49:AJ54 AJ63:AJ86</xm:sqref>
        </x14:dataValidation>
        <x14:dataValidation type="list" allowBlank="1" showInputMessage="1" showErrorMessage="1" xr:uid="{00000000-0002-0000-0300-000004000000}">
          <x14:formula1>
            <xm:f>'C:\Users\User\git\devops\operations\hc\us_east\issnetafim_bda8d2c70\[Users Net-10.05.2017.xlsx]_MasterData'!#REF!</xm:f>
          </x14:formula1>
          <xm:sqref>AJ41:AJ43 AJ55:AJ62</xm:sqref>
        </x14:dataValidation>
        <x14:dataValidation type="list" allowBlank="1" showInputMessage="1" showErrorMessage="1" xr:uid="{396C77D1-3924-4A1B-B31D-5ED149728102}">
          <x14:formula1>
            <xm:f>'C:\Users\Nilar\Downloads\[Users Net-29.08.2017 (1).xlsx]_MasterData'!#REF!</xm:f>
          </x14:formula1>
          <xm:sqref>AJ46:AJ48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35"/>
  <sheetViews>
    <sheetView topLeftCell="N1" zoomScale="85" zoomScaleNormal="85" workbookViewId="0">
      <selection activeCell="X5" sqref="U5:X5"/>
    </sheetView>
  </sheetViews>
  <sheetFormatPr defaultColWidth="8.85546875" defaultRowHeight="15" x14ac:dyDescent="0.25"/>
  <cols>
    <col min="12" max="12" width="20.42578125" customWidth="1"/>
    <col min="13" max="13" width="46.5703125" customWidth="1"/>
    <col min="14" max="14" width="41.42578125" customWidth="1"/>
    <col min="20" max="20" width="8.85546875" style="3"/>
    <col min="22" max="22" width="24" customWidth="1"/>
    <col min="23" max="23" width="41.42578125" customWidth="1"/>
    <col min="24" max="24" width="36.5703125" style="3" customWidth="1"/>
    <col min="25" max="25" width="35.5703125" customWidth="1"/>
    <col min="26" max="26" width="19.42578125" customWidth="1"/>
    <col min="28" max="28" width="23.42578125" customWidth="1"/>
  </cols>
  <sheetData>
    <row r="1" spans="1:44" ht="60.75" thickBot="1" x14ac:dyDescent="0.3">
      <c r="A1" s="93" t="s">
        <v>392</v>
      </c>
      <c r="B1" s="94" t="s">
        <v>393</v>
      </c>
      <c r="C1" s="94" t="s">
        <v>394</v>
      </c>
      <c r="D1" s="95" t="s">
        <v>181</v>
      </c>
      <c r="E1" s="95" t="s">
        <v>395</v>
      </c>
      <c r="F1" s="96" t="s">
        <v>413</v>
      </c>
      <c r="G1" s="97" t="s">
        <v>123</v>
      </c>
      <c r="H1" s="98" t="s">
        <v>396</v>
      </c>
      <c r="I1" s="99" t="s">
        <v>397</v>
      </c>
      <c r="J1" s="99"/>
      <c r="K1" s="99" t="s">
        <v>398</v>
      </c>
      <c r="L1" s="95" t="s">
        <v>117</v>
      </c>
      <c r="M1" s="95" t="s">
        <v>399</v>
      </c>
      <c r="N1" s="95" t="s">
        <v>400</v>
      </c>
      <c r="O1" s="101" t="s">
        <v>401</v>
      </c>
      <c r="P1" s="101" t="s">
        <v>402</v>
      </c>
      <c r="Q1" s="101" t="s">
        <v>403</v>
      </c>
      <c r="R1" s="102" t="s">
        <v>404</v>
      </c>
      <c r="S1" s="103" t="s">
        <v>682</v>
      </c>
      <c r="T1" s="103"/>
      <c r="U1" s="104" t="s">
        <v>128</v>
      </c>
      <c r="V1" s="105" t="s">
        <v>418</v>
      </c>
      <c r="W1" s="105" t="s">
        <v>406</v>
      </c>
      <c r="X1" s="105"/>
      <c r="Y1" s="106" t="s">
        <v>113</v>
      </c>
      <c r="Z1" s="107"/>
      <c r="AA1" s="95" t="s">
        <v>407</v>
      </c>
      <c r="AB1" s="108" t="s">
        <v>146</v>
      </c>
      <c r="AC1" s="106" t="s">
        <v>408</v>
      </c>
      <c r="AD1" s="109" t="s">
        <v>409</v>
      </c>
      <c r="AE1" s="95" t="s">
        <v>410</v>
      </c>
      <c r="AF1" s="109" t="s">
        <v>411</v>
      </c>
      <c r="AG1" s="110" t="s">
        <v>412</v>
      </c>
      <c r="AH1" s="6" t="s">
        <v>182</v>
      </c>
      <c r="AI1" s="7" t="s">
        <v>183</v>
      </c>
      <c r="AJ1" s="8" t="s">
        <v>184</v>
      </c>
      <c r="AK1" s="9" t="s">
        <v>117</v>
      </c>
      <c r="AL1" s="5"/>
    </row>
    <row r="2" spans="1:44" ht="25.5" thickBot="1" x14ac:dyDescent="0.3">
      <c r="A2" s="11" t="s">
        <v>185</v>
      </c>
      <c r="B2" s="12"/>
      <c r="C2" s="12"/>
      <c r="D2" s="12"/>
      <c r="E2" s="12"/>
      <c r="F2" s="12"/>
      <c r="G2" s="12" t="s">
        <v>186</v>
      </c>
      <c r="H2" s="13"/>
      <c r="I2" s="13"/>
      <c r="J2" s="13"/>
      <c r="K2" s="13"/>
      <c r="L2" s="12" t="s">
        <v>688</v>
      </c>
      <c r="M2" s="12" t="s">
        <v>187</v>
      </c>
      <c r="N2" s="3" t="s">
        <v>676</v>
      </c>
      <c r="O2" s="12"/>
      <c r="P2" s="12"/>
      <c r="Q2" s="12"/>
      <c r="R2" s="14"/>
      <c r="S2" s="14" t="s">
        <v>188</v>
      </c>
      <c r="T2" s="14" t="s">
        <v>169</v>
      </c>
      <c r="U2" s="12" t="s">
        <v>189</v>
      </c>
      <c r="V2" s="15" t="s">
        <v>415</v>
      </c>
      <c r="W2" s="15" t="s">
        <v>548</v>
      </c>
      <c r="X2" s="15" t="s">
        <v>142</v>
      </c>
      <c r="Y2" s="16" t="s">
        <v>672</v>
      </c>
      <c r="Z2" s="3" t="s">
        <v>671</v>
      </c>
      <c r="AA2" s="12"/>
      <c r="AB2" s="18" t="s">
        <v>190</v>
      </c>
      <c r="AC2" s="19"/>
      <c r="AD2" s="20"/>
      <c r="AE2" s="12"/>
      <c r="AF2" s="20"/>
      <c r="AG2" s="12"/>
      <c r="AH2" s="21"/>
      <c r="AI2" s="21"/>
      <c r="AJ2" s="21"/>
      <c r="AK2" s="22" t="s">
        <v>688</v>
      </c>
      <c r="AL2" s="3" t="s">
        <v>689</v>
      </c>
      <c r="AM2" s="24"/>
      <c r="AN2" s="24"/>
      <c r="AO2" s="24"/>
      <c r="AP2" s="24"/>
      <c r="AQ2" s="24"/>
      <c r="AR2" s="24"/>
    </row>
    <row r="3" spans="1:44" ht="15.75" x14ac:dyDescent="0.25">
      <c r="A3" s="25" t="s">
        <v>191</v>
      </c>
      <c r="B3" s="26"/>
      <c r="C3" s="26"/>
      <c r="D3" s="26"/>
      <c r="E3" s="26"/>
      <c r="F3" s="26"/>
      <c r="G3" s="26" t="s">
        <v>193</v>
      </c>
      <c r="H3" s="27"/>
      <c r="I3" s="27"/>
      <c r="J3" s="27"/>
      <c r="K3" s="27"/>
      <c r="L3" s="16" t="s">
        <v>195</v>
      </c>
      <c r="M3" s="26" t="s">
        <v>187</v>
      </c>
      <c r="N3" s="16" t="s">
        <v>534</v>
      </c>
      <c r="O3" s="26"/>
      <c r="P3" s="26"/>
      <c r="Q3" s="26"/>
      <c r="R3" s="28"/>
      <c r="S3" s="28"/>
      <c r="T3" s="28"/>
      <c r="U3" s="16" t="s">
        <v>291</v>
      </c>
      <c r="V3" t="s">
        <v>416</v>
      </c>
      <c r="W3" s="113"/>
      <c r="X3" s="113"/>
      <c r="Y3" s="16"/>
      <c r="Z3" s="3"/>
      <c r="AA3" s="26"/>
      <c r="AB3" s="18" t="s">
        <v>190</v>
      </c>
      <c r="AC3" s="26"/>
      <c r="AD3" s="29"/>
      <c r="AE3" s="26"/>
      <c r="AF3" s="21"/>
      <c r="AG3" s="26"/>
      <c r="AH3" s="21"/>
      <c r="AI3" s="21"/>
      <c r="AJ3" s="21"/>
      <c r="AK3" s="114" t="s">
        <v>532</v>
      </c>
      <c r="AL3" s="3" t="s">
        <v>662</v>
      </c>
      <c r="AM3" s="24"/>
      <c r="AN3" s="24"/>
      <c r="AO3" s="24"/>
      <c r="AP3" s="24"/>
      <c r="AQ3" s="24"/>
      <c r="AR3" s="24"/>
    </row>
    <row r="4" spans="1:44" x14ac:dyDescent="0.25">
      <c r="A4" s="30" t="s">
        <v>194</v>
      </c>
      <c r="B4" s="16"/>
      <c r="C4" s="16"/>
      <c r="D4" s="16"/>
      <c r="E4" s="16"/>
      <c r="F4" s="26"/>
      <c r="G4" s="16"/>
      <c r="H4" s="27"/>
      <c r="I4" s="31"/>
      <c r="J4" s="27"/>
      <c r="K4" s="27"/>
      <c r="L4" s="16" t="s">
        <v>202</v>
      </c>
      <c r="M4" s="16" t="s">
        <v>196</v>
      </c>
      <c r="N4" s="130" t="s">
        <v>533</v>
      </c>
      <c r="O4" s="33"/>
      <c r="P4" s="33"/>
      <c r="Q4" s="33"/>
      <c r="R4" s="34"/>
      <c r="S4" s="34"/>
      <c r="T4" s="89"/>
      <c r="V4" t="s">
        <v>417</v>
      </c>
      <c r="Y4" s="16"/>
      <c r="Z4" s="3"/>
      <c r="AA4" s="16"/>
      <c r="AB4" s="35" t="s">
        <v>198</v>
      </c>
      <c r="AC4" s="16"/>
      <c r="AD4" s="36"/>
      <c r="AE4" s="16" t="s">
        <v>105</v>
      </c>
      <c r="AF4" s="36"/>
      <c r="AG4" s="16" t="s">
        <v>105</v>
      </c>
      <c r="AH4" s="16"/>
      <c r="AI4" s="16"/>
      <c r="AJ4" s="16"/>
      <c r="AK4" s="37" t="s">
        <v>528</v>
      </c>
      <c r="AL4" s="3" t="s">
        <v>663</v>
      </c>
      <c r="AM4" s="32"/>
      <c r="AN4" s="32"/>
      <c r="AO4" s="32"/>
      <c r="AP4" s="32"/>
      <c r="AQ4" s="32"/>
      <c r="AR4" s="32"/>
    </row>
    <row r="5" spans="1:44" x14ac:dyDescent="0.25">
      <c r="A5" s="30" t="s">
        <v>199</v>
      </c>
      <c r="B5" s="16"/>
      <c r="C5" s="16"/>
      <c r="D5" s="16"/>
      <c r="E5" s="16"/>
      <c r="F5" s="26"/>
      <c r="G5" s="16"/>
      <c r="H5" s="27"/>
      <c r="I5" s="31"/>
      <c r="J5" s="31"/>
      <c r="K5" s="38"/>
      <c r="L5" s="16" t="s">
        <v>213</v>
      </c>
      <c r="M5" s="16" t="s">
        <v>190</v>
      </c>
      <c r="N5" s="130" t="s">
        <v>535</v>
      </c>
      <c r="O5" s="33"/>
      <c r="P5" s="33"/>
      <c r="Q5" s="33"/>
      <c r="R5" s="34"/>
      <c r="S5" s="34"/>
      <c r="T5" s="89"/>
      <c r="U5" s="202" t="s">
        <v>850</v>
      </c>
      <c r="V5" s="202" t="s">
        <v>851</v>
      </c>
      <c r="W5" s="202" t="s">
        <v>849</v>
      </c>
      <c r="X5" s="202" t="s">
        <v>852</v>
      </c>
      <c r="Y5" s="16"/>
      <c r="Z5" s="3"/>
      <c r="AA5" s="16"/>
      <c r="AB5" s="16" t="s">
        <v>190</v>
      </c>
      <c r="AC5" s="16"/>
      <c r="AD5" s="36"/>
      <c r="AE5" s="16" t="s">
        <v>105</v>
      </c>
      <c r="AF5" s="36"/>
      <c r="AG5" s="16" t="s">
        <v>105</v>
      </c>
      <c r="AH5" s="16"/>
      <c r="AI5" s="16"/>
      <c r="AJ5" s="16"/>
      <c r="AK5" s="37" t="s">
        <v>529</v>
      </c>
      <c r="AL5" s="3" t="s">
        <v>664</v>
      </c>
      <c r="AM5" s="32"/>
      <c r="AN5" s="32"/>
      <c r="AO5" s="32"/>
      <c r="AP5" s="32"/>
      <c r="AQ5" s="32"/>
      <c r="AR5" s="32"/>
    </row>
    <row r="6" spans="1:44" x14ac:dyDescent="0.25">
      <c r="A6" s="30" t="s">
        <v>201</v>
      </c>
      <c r="B6" s="16"/>
      <c r="C6" s="16"/>
      <c r="D6" s="16"/>
      <c r="E6" s="16"/>
      <c r="F6" s="26"/>
      <c r="G6" s="16"/>
      <c r="H6" s="27"/>
      <c r="I6" s="31"/>
      <c r="J6" s="38"/>
      <c r="K6" s="38"/>
      <c r="L6" s="16" t="s">
        <v>219</v>
      </c>
      <c r="M6" s="16" t="s">
        <v>203</v>
      </c>
      <c r="N6" s="130" t="s">
        <v>536</v>
      </c>
      <c r="O6" s="33"/>
      <c r="P6" s="33"/>
      <c r="Q6" s="33"/>
      <c r="R6" s="34"/>
      <c r="S6" s="34"/>
      <c r="T6" s="89"/>
      <c r="Y6" s="71"/>
      <c r="Z6" s="3"/>
      <c r="AA6" s="40"/>
      <c r="AB6" s="35" t="s">
        <v>198</v>
      </c>
      <c r="AC6" s="16"/>
      <c r="AD6" s="36"/>
      <c r="AE6" s="16" t="s">
        <v>105</v>
      </c>
      <c r="AF6" s="36"/>
      <c r="AG6" s="16" t="s">
        <v>105</v>
      </c>
      <c r="AH6" s="16"/>
      <c r="AI6" s="16"/>
      <c r="AJ6" s="16"/>
      <c r="AK6" s="37" t="s">
        <v>530</v>
      </c>
      <c r="AL6" s="3" t="s">
        <v>665</v>
      </c>
      <c r="AM6" s="32"/>
      <c r="AN6" s="32"/>
      <c r="AO6" s="32"/>
      <c r="AP6" s="32"/>
      <c r="AQ6" s="32"/>
      <c r="AR6" s="32"/>
    </row>
    <row r="7" spans="1:44" x14ac:dyDescent="0.25">
      <c r="A7" s="30" t="s">
        <v>205</v>
      </c>
      <c r="B7" s="41"/>
      <c r="C7" s="41"/>
      <c r="D7" s="41"/>
      <c r="E7" s="41"/>
      <c r="F7" s="42"/>
      <c r="G7" s="41"/>
      <c r="H7" s="43"/>
      <c r="I7" s="43"/>
      <c r="J7" s="43"/>
      <c r="K7" s="43"/>
      <c r="L7" s="16" t="s">
        <v>229</v>
      </c>
      <c r="M7" s="41" t="s">
        <v>202</v>
      </c>
      <c r="N7" s="16" t="s">
        <v>537</v>
      </c>
      <c r="O7" s="44"/>
      <c r="P7" s="44"/>
      <c r="Q7" s="44"/>
      <c r="R7" s="45"/>
      <c r="S7" s="45"/>
      <c r="T7" s="119"/>
      <c r="AA7" s="41"/>
      <c r="AB7" s="41" t="s">
        <v>206</v>
      </c>
      <c r="AC7" s="41"/>
      <c r="AD7" s="46"/>
      <c r="AE7" s="41" t="s">
        <v>105</v>
      </c>
      <c r="AF7" s="46"/>
      <c r="AG7" s="41" t="s">
        <v>105</v>
      </c>
      <c r="AH7" s="41"/>
      <c r="AI7" s="41"/>
      <c r="AJ7" s="41"/>
      <c r="AK7" s="115" t="s">
        <v>668</v>
      </c>
      <c r="AL7" s="3" t="s">
        <v>667</v>
      </c>
      <c r="AM7" s="4"/>
      <c r="AN7" s="4"/>
      <c r="AO7" s="4"/>
      <c r="AP7" s="4"/>
      <c r="AQ7" s="4"/>
      <c r="AR7" s="4"/>
    </row>
    <row r="8" spans="1:44" x14ac:dyDescent="0.25">
      <c r="A8" s="30" t="s">
        <v>207</v>
      </c>
      <c r="B8" s="16"/>
      <c r="C8" s="16"/>
      <c r="D8" s="16"/>
      <c r="E8" s="16"/>
      <c r="F8" s="26"/>
      <c r="G8" s="16"/>
      <c r="H8" s="27"/>
      <c r="I8" s="27"/>
      <c r="J8" s="27"/>
      <c r="K8" s="27"/>
      <c r="L8" s="16" t="s">
        <v>325</v>
      </c>
      <c r="M8" s="16" t="s">
        <v>208</v>
      </c>
      <c r="N8" s="16" t="s">
        <v>538</v>
      </c>
      <c r="O8" s="33"/>
      <c r="P8" s="33"/>
      <c r="Q8" s="33"/>
      <c r="R8" s="34"/>
      <c r="S8" s="34"/>
      <c r="T8" s="89"/>
      <c r="AA8" s="16"/>
      <c r="AB8" s="35" t="s">
        <v>206</v>
      </c>
      <c r="AC8" s="16"/>
      <c r="AD8" s="36"/>
      <c r="AE8" s="16" t="s">
        <v>105</v>
      </c>
      <c r="AF8" s="36"/>
      <c r="AG8" s="16" t="s">
        <v>105</v>
      </c>
      <c r="AH8" s="16"/>
      <c r="AI8" s="16"/>
      <c r="AJ8" s="16"/>
      <c r="AK8" s="158" t="s">
        <v>531</v>
      </c>
      <c r="AL8" t="s">
        <v>666</v>
      </c>
      <c r="AM8" s="32"/>
      <c r="AN8" s="32"/>
      <c r="AO8" s="32"/>
      <c r="AP8" s="32"/>
      <c r="AQ8" s="32"/>
      <c r="AR8" s="32"/>
    </row>
    <row r="9" spans="1:44" x14ac:dyDescent="0.25">
      <c r="A9" s="30" t="s">
        <v>209</v>
      </c>
      <c r="B9" s="16"/>
      <c r="C9" s="16"/>
      <c r="D9" s="16"/>
      <c r="E9" s="16"/>
      <c r="F9" s="26"/>
      <c r="G9" s="16"/>
      <c r="H9" s="27"/>
      <c r="I9" s="27"/>
      <c r="J9" s="27"/>
      <c r="K9" s="27"/>
      <c r="L9" s="71" t="s">
        <v>366</v>
      </c>
      <c r="M9" s="16" t="s">
        <v>210</v>
      </c>
      <c r="N9" s="16" t="s">
        <v>539</v>
      </c>
      <c r="O9" s="33"/>
      <c r="P9" s="33"/>
      <c r="Q9" s="33"/>
      <c r="R9" s="34"/>
      <c r="S9" s="34"/>
      <c r="T9" s="89"/>
      <c r="Z9" s="3"/>
      <c r="AA9" s="16"/>
      <c r="AB9" s="35" t="s">
        <v>198</v>
      </c>
      <c r="AC9" s="16"/>
      <c r="AD9" s="36"/>
      <c r="AE9" s="16" t="s">
        <v>105</v>
      </c>
      <c r="AF9" s="36"/>
      <c r="AG9" s="16" t="s">
        <v>105</v>
      </c>
      <c r="AH9" s="16"/>
      <c r="AI9" s="16"/>
      <c r="AJ9" s="16"/>
      <c r="AK9" s="158" t="s">
        <v>527</v>
      </c>
      <c r="AL9" s="23" t="s">
        <v>669</v>
      </c>
      <c r="AM9" s="32"/>
      <c r="AN9" s="32"/>
      <c r="AO9" s="32"/>
      <c r="AP9" s="32"/>
      <c r="AQ9" s="32"/>
      <c r="AR9" s="32"/>
    </row>
    <row r="10" spans="1:44" x14ac:dyDescent="0.25">
      <c r="A10" s="30" t="s">
        <v>212</v>
      </c>
      <c r="B10" s="16"/>
      <c r="C10" s="16"/>
      <c r="D10" s="16"/>
      <c r="E10" s="16"/>
      <c r="F10" s="26"/>
      <c r="G10" s="16"/>
      <c r="H10" s="27"/>
      <c r="I10" s="27"/>
      <c r="J10" s="27"/>
      <c r="K10" s="27"/>
      <c r="L10" s="71" t="s">
        <v>381</v>
      </c>
      <c r="M10" s="16" t="s">
        <v>214</v>
      </c>
      <c r="N10" s="16" t="s">
        <v>540</v>
      </c>
      <c r="O10" s="33"/>
      <c r="P10" s="33"/>
      <c r="Q10" s="33"/>
      <c r="R10" s="34"/>
      <c r="S10" s="34"/>
      <c r="T10" s="89"/>
      <c r="AA10" s="40"/>
      <c r="AB10" s="35" t="s">
        <v>198</v>
      </c>
      <c r="AC10" s="16"/>
      <c r="AD10" s="36"/>
      <c r="AE10" s="16" t="s">
        <v>105</v>
      </c>
      <c r="AF10" s="48"/>
      <c r="AG10" s="16" t="s">
        <v>105</v>
      </c>
      <c r="AH10" s="16"/>
      <c r="AI10" s="16"/>
      <c r="AJ10" s="49"/>
      <c r="AK10" s="148" t="s">
        <v>670</v>
      </c>
      <c r="AL10" s="23" t="s">
        <v>690</v>
      </c>
      <c r="AM10" s="32"/>
      <c r="AN10" s="32"/>
      <c r="AO10" s="32"/>
      <c r="AP10" s="32"/>
      <c r="AQ10" s="32"/>
      <c r="AR10" s="32"/>
    </row>
    <row r="11" spans="1:44" x14ac:dyDescent="0.25">
      <c r="A11" s="30" t="s">
        <v>216</v>
      </c>
      <c r="B11" s="41"/>
      <c r="C11" s="41"/>
      <c r="D11" s="41"/>
      <c r="E11" s="41"/>
      <c r="F11" s="42"/>
      <c r="G11" s="41"/>
      <c r="H11" s="43"/>
      <c r="I11" s="43"/>
      <c r="J11" s="43"/>
      <c r="K11" s="43"/>
      <c r="M11" s="41" t="s">
        <v>217</v>
      </c>
      <c r="N11" s="16" t="s">
        <v>541</v>
      </c>
      <c r="O11" s="44"/>
      <c r="P11" s="44"/>
      <c r="Q11" s="44"/>
      <c r="R11" s="45"/>
      <c r="S11" s="45"/>
      <c r="T11" s="119"/>
      <c r="AA11" s="41"/>
      <c r="AB11" s="50" t="s">
        <v>206</v>
      </c>
      <c r="AC11" s="41"/>
      <c r="AD11" s="46"/>
      <c r="AE11" s="41" t="s">
        <v>105</v>
      </c>
      <c r="AF11" s="46"/>
      <c r="AG11" s="41" t="s">
        <v>105</v>
      </c>
      <c r="AH11" s="41"/>
      <c r="AI11" s="41"/>
      <c r="AJ11" s="41"/>
      <c r="AK11" s="37" t="s">
        <v>698</v>
      </c>
      <c r="AL11" s="47" t="s">
        <v>710</v>
      </c>
      <c r="AM11" s="4"/>
      <c r="AN11" s="4"/>
      <c r="AO11" s="4"/>
      <c r="AP11" s="4"/>
      <c r="AQ11" s="4"/>
      <c r="AR11" s="4"/>
    </row>
    <row r="12" spans="1:44" x14ac:dyDescent="0.25">
      <c r="A12" s="30" t="s">
        <v>218</v>
      </c>
      <c r="B12" s="16"/>
      <c r="C12" s="16"/>
      <c r="D12" s="16"/>
      <c r="E12" s="16"/>
      <c r="F12" s="26"/>
      <c r="G12" s="16"/>
      <c r="H12" s="27"/>
      <c r="I12" s="27"/>
      <c r="J12" s="27"/>
      <c r="K12" s="27"/>
      <c r="M12" s="16" t="s">
        <v>219</v>
      </c>
      <c r="N12" s="16" t="s">
        <v>542</v>
      </c>
      <c r="O12" s="33"/>
      <c r="P12" s="33"/>
      <c r="Q12" s="33"/>
      <c r="R12" s="34"/>
      <c r="S12" s="34"/>
      <c r="T12" s="89"/>
      <c r="AA12" s="16"/>
      <c r="AB12" s="35" t="s">
        <v>206</v>
      </c>
      <c r="AC12" s="16"/>
      <c r="AD12" s="36"/>
      <c r="AE12" s="16" t="s">
        <v>105</v>
      </c>
      <c r="AF12" s="36"/>
      <c r="AG12" s="16" t="s">
        <v>105</v>
      </c>
      <c r="AH12" s="16"/>
      <c r="AI12" s="16"/>
      <c r="AJ12" s="16"/>
      <c r="AK12" s="171" t="s">
        <v>741</v>
      </c>
      <c r="AL12" s="47" t="s">
        <v>742</v>
      </c>
      <c r="AM12" s="32"/>
      <c r="AN12" s="32"/>
      <c r="AO12" s="32"/>
      <c r="AP12" s="32"/>
      <c r="AQ12" s="32"/>
      <c r="AR12" s="32"/>
    </row>
    <row r="13" spans="1:44" x14ac:dyDescent="0.25">
      <c r="A13" s="30" t="s">
        <v>221</v>
      </c>
      <c r="B13" s="16"/>
      <c r="C13" s="16"/>
      <c r="D13" s="16"/>
      <c r="E13" s="16"/>
      <c r="F13" s="26"/>
      <c r="G13" s="16"/>
      <c r="H13" s="27"/>
      <c r="I13" s="27"/>
      <c r="J13" s="27"/>
      <c r="K13" s="27"/>
      <c r="M13" s="16" t="s">
        <v>224</v>
      </c>
      <c r="N13" s="16" t="s">
        <v>543</v>
      </c>
      <c r="O13" s="33"/>
      <c r="P13" s="33"/>
      <c r="Q13" s="33"/>
      <c r="R13" s="34"/>
      <c r="S13" s="34"/>
      <c r="T13" s="89"/>
      <c r="AA13" s="16"/>
      <c r="AB13" s="16" t="s">
        <v>190</v>
      </c>
      <c r="AC13" s="16"/>
      <c r="AD13" s="36"/>
      <c r="AE13" s="16" t="s">
        <v>105</v>
      </c>
      <c r="AF13" s="36"/>
      <c r="AG13" s="16" t="s">
        <v>105</v>
      </c>
      <c r="AH13" s="16"/>
      <c r="AI13" s="16"/>
      <c r="AJ13" s="16"/>
      <c r="AL13" s="23"/>
      <c r="AM13" s="32"/>
      <c r="AN13" s="32"/>
      <c r="AO13" s="32"/>
      <c r="AP13" s="32"/>
      <c r="AQ13" s="32"/>
      <c r="AR13" s="32"/>
    </row>
    <row r="14" spans="1:44" x14ac:dyDescent="0.25">
      <c r="A14" s="30" t="s">
        <v>223</v>
      </c>
      <c r="B14" s="16"/>
      <c r="C14" s="16"/>
      <c r="D14" s="16"/>
      <c r="E14" s="16"/>
      <c r="F14" s="26"/>
      <c r="G14" s="16"/>
      <c r="H14" s="27"/>
      <c r="I14" s="27"/>
      <c r="J14" s="27"/>
      <c r="K14" s="27"/>
      <c r="M14" s="16" t="s">
        <v>230</v>
      </c>
      <c r="N14" s="16" t="s">
        <v>544</v>
      </c>
      <c r="O14" s="33"/>
      <c r="P14" s="33"/>
      <c r="Q14" s="33"/>
      <c r="R14" s="34"/>
      <c r="S14" s="34"/>
      <c r="T14" s="89"/>
      <c r="AA14" s="16"/>
      <c r="AB14" s="35" t="s">
        <v>206</v>
      </c>
      <c r="AC14" s="16"/>
      <c r="AD14" s="51"/>
      <c r="AE14" s="51" t="s">
        <v>105</v>
      </c>
      <c r="AF14" s="48"/>
      <c r="AG14" s="16" t="s">
        <v>105</v>
      </c>
      <c r="AH14" s="16"/>
      <c r="AI14" s="16"/>
      <c r="AJ14" s="16"/>
      <c r="AL14" s="23"/>
      <c r="AM14" s="32"/>
      <c r="AN14" s="32"/>
      <c r="AO14" s="32"/>
      <c r="AP14" s="32"/>
      <c r="AQ14" s="32"/>
      <c r="AR14" s="32"/>
    </row>
    <row r="15" spans="1:44" x14ac:dyDescent="0.25">
      <c r="A15" s="30" t="s">
        <v>226</v>
      </c>
      <c r="B15" s="16"/>
      <c r="C15" s="16"/>
      <c r="D15" s="16"/>
      <c r="E15" s="16"/>
      <c r="F15" s="26"/>
      <c r="G15" s="16"/>
      <c r="H15" s="27"/>
      <c r="I15" s="27"/>
      <c r="J15" s="27"/>
      <c r="K15" s="27"/>
      <c r="M15" s="16" t="s">
        <v>233</v>
      </c>
      <c r="N15" s="152" t="s">
        <v>545</v>
      </c>
      <c r="O15" s="33"/>
      <c r="P15" s="33"/>
      <c r="Q15" s="33"/>
      <c r="R15" s="34"/>
      <c r="S15" s="34"/>
      <c r="T15" s="89"/>
      <c r="AA15" s="16"/>
      <c r="AB15" s="35" t="s">
        <v>206</v>
      </c>
      <c r="AC15" s="16"/>
      <c r="AD15" s="51"/>
      <c r="AE15" s="51" t="s">
        <v>105</v>
      </c>
      <c r="AF15" s="48"/>
      <c r="AG15" s="16" t="s">
        <v>105</v>
      </c>
      <c r="AH15" s="16"/>
      <c r="AI15" s="16"/>
      <c r="AJ15" s="16"/>
      <c r="AL15" s="23"/>
      <c r="AM15" s="32"/>
      <c r="AN15" s="32"/>
      <c r="AO15" s="32"/>
      <c r="AP15" s="32"/>
      <c r="AQ15" s="32"/>
      <c r="AR15" s="32"/>
    </row>
    <row r="16" spans="1:44" x14ac:dyDescent="0.25">
      <c r="A16" s="30" t="s">
        <v>228</v>
      </c>
      <c r="B16" s="16"/>
      <c r="C16" s="16"/>
      <c r="D16" s="16"/>
      <c r="E16" s="16"/>
      <c r="F16" s="26"/>
      <c r="G16" s="16"/>
      <c r="H16" s="27"/>
      <c r="I16" s="27"/>
      <c r="J16" s="27"/>
      <c r="K16" s="27"/>
      <c r="M16" s="16" t="s">
        <v>238</v>
      </c>
      <c r="N16" s="16" t="s">
        <v>546</v>
      </c>
      <c r="O16" s="33"/>
      <c r="P16" s="33"/>
      <c r="Q16" s="33"/>
      <c r="R16" s="34"/>
      <c r="S16" s="34"/>
      <c r="T16" s="89"/>
      <c r="AA16" s="40"/>
      <c r="AB16" s="35" t="s">
        <v>198</v>
      </c>
      <c r="AC16" s="16"/>
      <c r="AD16" s="48"/>
      <c r="AE16" s="51" t="s">
        <v>105</v>
      </c>
      <c r="AF16" s="51"/>
      <c r="AG16" s="16" t="s">
        <v>105</v>
      </c>
      <c r="AH16" s="16"/>
      <c r="AI16" s="16"/>
      <c r="AJ16" s="16"/>
      <c r="AL16" s="23"/>
      <c r="AM16" s="32"/>
      <c r="AN16" s="32"/>
      <c r="AO16" s="32"/>
      <c r="AP16" s="32"/>
      <c r="AQ16" s="32"/>
      <c r="AR16" s="32"/>
    </row>
    <row r="17" spans="1:44" x14ac:dyDescent="0.25">
      <c r="A17" s="30" t="s">
        <v>232</v>
      </c>
      <c r="B17" s="16"/>
      <c r="C17" s="16"/>
      <c r="D17" s="16"/>
      <c r="E17" s="16"/>
      <c r="F17" s="26"/>
      <c r="G17" s="16"/>
      <c r="H17" s="27"/>
      <c r="I17" s="27"/>
      <c r="J17" s="27"/>
      <c r="K17" s="27"/>
      <c r="M17" s="16" t="s">
        <v>243</v>
      </c>
      <c r="N17" s="179" t="s">
        <v>767</v>
      </c>
      <c r="O17" s="33"/>
      <c r="P17" s="33"/>
      <c r="Q17" s="33"/>
      <c r="R17" s="34"/>
      <c r="S17" s="34"/>
      <c r="T17" s="89"/>
      <c r="AA17" s="16"/>
      <c r="AB17" s="18" t="s">
        <v>190</v>
      </c>
      <c r="AC17" s="16"/>
      <c r="AD17" s="36"/>
      <c r="AE17" s="16" t="s">
        <v>105</v>
      </c>
      <c r="AF17" s="36"/>
      <c r="AG17" s="16" t="s">
        <v>105</v>
      </c>
      <c r="AH17" s="16"/>
      <c r="AI17" s="16"/>
      <c r="AJ17" s="16"/>
      <c r="AL17" s="23"/>
      <c r="AM17" s="32"/>
      <c r="AN17" s="32"/>
      <c r="AO17" s="32"/>
      <c r="AP17" s="32"/>
      <c r="AQ17" s="32"/>
      <c r="AR17" s="32"/>
    </row>
    <row r="18" spans="1:44" x14ac:dyDescent="0.25">
      <c r="A18" s="30" t="s">
        <v>235</v>
      </c>
      <c r="B18" s="16"/>
      <c r="C18" s="16"/>
      <c r="D18" s="16"/>
      <c r="E18" s="16"/>
      <c r="F18" s="26"/>
      <c r="G18" s="16"/>
      <c r="H18" s="52"/>
      <c r="I18" s="52"/>
      <c r="J18" s="53"/>
      <c r="K18" s="53"/>
      <c r="M18" s="16" t="s">
        <v>250</v>
      </c>
      <c r="O18" s="33"/>
      <c r="P18" s="33"/>
      <c r="Q18" s="33"/>
      <c r="R18" s="34"/>
      <c r="S18" s="34"/>
      <c r="T18" s="89"/>
      <c r="AA18" s="16"/>
      <c r="AB18" s="18" t="s">
        <v>190</v>
      </c>
      <c r="AC18" s="16"/>
      <c r="AD18" s="36"/>
      <c r="AE18" s="16" t="s">
        <v>105</v>
      </c>
      <c r="AF18" s="36"/>
      <c r="AG18" s="16" t="s">
        <v>105</v>
      </c>
      <c r="AH18" s="16"/>
      <c r="AI18" s="16"/>
      <c r="AJ18" s="16"/>
      <c r="AL18" s="23"/>
      <c r="AM18" s="32"/>
      <c r="AN18" s="32"/>
      <c r="AO18" s="32"/>
      <c r="AP18" s="32"/>
      <c r="AQ18" s="32"/>
      <c r="AR18" s="32"/>
    </row>
    <row r="19" spans="1:44" x14ac:dyDescent="0.25">
      <c r="A19" s="30" t="s">
        <v>237</v>
      </c>
      <c r="B19" s="16"/>
      <c r="C19" s="16"/>
      <c r="D19" s="16"/>
      <c r="E19" s="16"/>
      <c r="F19" s="26"/>
      <c r="G19" s="16"/>
      <c r="H19" s="27"/>
      <c r="I19" s="27"/>
      <c r="J19" s="27"/>
      <c r="K19" s="27"/>
      <c r="M19" s="16" t="s">
        <v>257</v>
      </c>
      <c r="O19" s="33"/>
      <c r="P19" s="33"/>
      <c r="Q19" s="33"/>
      <c r="R19" s="34"/>
      <c r="S19" s="34"/>
      <c r="T19" s="89"/>
      <c r="AA19" s="16"/>
      <c r="AB19" s="18" t="s">
        <v>190</v>
      </c>
      <c r="AC19" s="16"/>
      <c r="AD19" s="36"/>
      <c r="AE19" s="16" t="s">
        <v>105</v>
      </c>
      <c r="AF19" s="36"/>
      <c r="AG19" s="16" t="s">
        <v>105</v>
      </c>
      <c r="AH19" s="16"/>
      <c r="AI19" s="16"/>
      <c r="AJ19" s="16"/>
      <c r="AL19" s="23"/>
      <c r="AM19" s="32"/>
      <c r="AN19" s="32"/>
      <c r="AO19" s="32"/>
      <c r="AP19" s="32"/>
      <c r="AQ19" s="32"/>
      <c r="AR19" s="32"/>
    </row>
    <row r="20" spans="1:44" x14ac:dyDescent="0.25">
      <c r="A20" s="30" t="s">
        <v>240</v>
      </c>
      <c r="B20" s="16"/>
      <c r="C20" s="16"/>
      <c r="D20" s="16"/>
      <c r="E20" s="16"/>
      <c r="F20" s="26"/>
      <c r="G20" s="16"/>
      <c r="H20" s="27"/>
      <c r="I20" s="27"/>
      <c r="J20" s="27"/>
      <c r="K20" s="27"/>
      <c r="M20" s="16" t="s">
        <v>229</v>
      </c>
      <c r="O20" s="33"/>
      <c r="P20" s="33"/>
      <c r="Q20" s="33"/>
      <c r="R20" s="34"/>
      <c r="S20" s="34"/>
      <c r="T20" s="89"/>
      <c r="AA20" s="16"/>
      <c r="AB20" s="35" t="s">
        <v>206</v>
      </c>
      <c r="AC20" s="16"/>
      <c r="AD20" s="36"/>
      <c r="AE20" s="16" t="s">
        <v>105</v>
      </c>
      <c r="AF20" s="36"/>
      <c r="AG20" s="16" t="s">
        <v>105</v>
      </c>
      <c r="AH20" s="16"/>
      <c r="AI20" s="16"/>
      <c r="AJ20" s="16"/>
      <c r="AL20" s="23"/>
      <c r="AM20" s="32"/>
      <c r="AN20" s="32"/>
      <c r="AO20" s="32"/>
      <c r="AP20" s="32"/>
      <c r="AQ20" s="32"/>
      <c r="AR20" s="32"/>
    </row>
    <row r="21" spans="1:44" x14ac:dyDescent="0.25">
      <c r="A21" s="30" t="s">
        <v>241</v>
      </c>
      <c r="B21" s="16"/>
      <c r="C21" s="16"/>
      <c r="D21" s="16"/>
      <c r="E21" s="16"/>
      <c r="F21" s="26"/>
      <c r="G21" s="16"/>
      <c r="H21" s="27"/>
      <c r="I21" s="27"/>
      <c r="J21" s="27"/>
      <c r="K21" s="27"/>
      <c r="M21" s="16" t="s">
        <v>270</v>
      </c>
      <c r="O21" s="33"/>
      <c r="P21" s="33"/>
      <c r="Q21" s="33"/>
      <c r="R21" s="34"/>
      <c r="S21" s="34"/>
      <c r="T21" s="89"/>
      <c r="AA21" s="16"/>
      <c r="AB21" s="35" t="s">
        <v>206</v>
      </c>
      <c r="AC21" s="16"/>
      <c r="AD21" s="36"/>
      <c r="AE21" s="16" t="s">
        <v>105</v>
      </c>
      <c r="AF21" s="36"/>
      <c r="AG21" s="16" t="s">
        <v>105</v>
      </c>
      <c r="AH21" s="16"/>
      <c r="AI21" s="16"/>
      <c r="AJ21" s="16"/>
      <c r="AL21" s="23"/>
      <c r="AM21" s="32"/>
      <c r="AN21" s="32"/>
      <c r="AO21" s="32"/>
      <c r="AP21" s="32"/>
      <c r="AQ21" s="32"/>
      <c r="AR21" s="32"/>
    </row>
    <row r="22" spans="1:44" x14ac:dyDescent="0.25">
      <c r="A22" s="30" t="s">
        <v>242</v>
      </c>
      <c r="B22" s="16"/>
      <c r="C22" s="16"/>
      <c r="D22" s="16"/>
      <c r="E22" s="16"/>
      <c r="F22" s="26"/>
      <c r="G22" s="16"/>
      <c r="H22" s="27"/>
      <c r="I22" s="27"/>
      <c r="J22" s="27"/>
      <c r="K22" s="27"/>
      <c r="M22" s="16" t="s">
        <v>285</v>
      </c>
      <c r="O22" s="33"/>
      <c r="P22" s="33"/>
      <c r="Q22" s="33"/>
      <c r="R22" s="34"/>
      <c r="S22" s="34"/>
      <c r="T22" s="89"/>
      <c r="AA22" s="16"/>
      <c r="AB22" s="16" t="s">
        <v>245</v>
      </c>
      <c r="AC22" s="16"/>
      <c r="AD22" s="36"/>
      <c r="AE22" s="16" t="s">
        <v>105</v>
      </c>
      <c r="AF22" s="36"/>
      <c r="AG22" s="16" t="s">
        <v>105</v>
      </c>
      <c r="AH22" s="16"/>
      <c r="AI22" s="16"/>
      <c r="AJ22" s="16"/>
      <c r="AL22" s="23"/>
      <c r="AM22" s="32"/>
      <c r="AN22" s="32"/>
      <c r="AO22" s="32"/>
      <c r="AP22" s="32"/>
      <c r="AQ22" s="32"/>
      <c r="AR22" s="32"/>
    </row>
    <row r="23" spans="1:44" x14ac:dyDescent="0.25">
      <c r="A23" s="30" t="s">
        <v>246</v>
      </c>
      <c r="B23" s="16"/>
      <c r="C23" s="16"/>
      <c r="D23" s="16"/>
      <c r="E23" s="16"/>
      <c r="F23" s="26"/>
      <c r="G23" s="16"/>
      <c r="H23" s="27"/>
      <c r="I23" s="27"/>
      <c r="J23" s="27"/>
      <c r="K23" s="27"/>
      <c r="M23" s="16" t="s">
        <v>290</v>
      </c>
      <c r="O23" s="33"/>
      <c r="P23" s="33"/>
      <c r="Q23" s="33"/>
      <c r="R23" s="34"/>
      <c r="S23" s="34"/>
      <c r="T23" s="89"/>
      <c r="AA23" s="16"/>
      <c r="AB23" s="16" t="s">
        <v>245</v>
      </c>
      <c r="AC23" s="16"/>
      <c r="AD23" s="36"/>
      <c r="AE23" s="16" t="s">
        <v>105</v>
      </c>
      <c r="AF23" s="36"/>
      <c r="AG23" s="16" t="s">
        <v>105</v>
      </c>
      <c r="AH23" s="16"/>
      <c r="AI23" s="16"/>
      <c r="AJ23" s="16"/>
      <c r="AL23" s="23"/>
      <c r="AM23" s="32"/>
      <c r="AN23" s="32"/>
      <c r="AO23" s="32"/>
      <c r="AP23" s="32"/>
      <c r="AQ23" s="32"/>
      <c r="AR23" s="32"/>
    </row>
    <row r="24" spans="1:44" x14ac:dyDescent="0.25">
      <c r="A24" s="30" t="s">
        <v>247</v>
      </c>
      <c r="B24" s="16"/>
      <c r="C24" s="16"/>
      <c r="D24" s="16"/>
      <c r="E24" s="16"/>
      <c r="F24" s="26"/>
      <c r="G24" s="16"/>
      <c r="H24" s="52"/>
      <c r="I24" s="52"/>
      <c r="J24" s="52"/>
      <c r="K24" s="27"/>
      <c r="M24" s="16" t="s">
        <v>313</v>
      </c>
      <c r="O24" s="33"/>
      <c r="P24" s="33"/>
      <c r="Q24" s="33"/>
      <c r="R24" s="34"/>
      <c r="S24" s="34"/>
      <c r="T24" s="89"/>
      <c r="AA24" s="16"/>
      <c r="AB24" s="35" t="s">
        <v>206</v>
      </c>
      <c r="AC24" s="16"/>
      <c r="AD24" s="36"/>
      <c r="AE24" s="16" t="s">
        <v>105</v>
      </c>
      <c r="AF24" s="36"/>
      <c r="AG24" s="16" t="s">
        <v>105</v>
      </c>
      <c r="AH24" s="16"/>
      <c r="AI24" s="16"/>
      <c r="AJ24" s="16"/>
      <c r="AL24" s="23"/>
      <c r="AM24" s="32"/>
      <c r="AN24" s="32"/>
      <c r="AO24" s="32"/>
      <c r="AP24" s="32"/>
      <c r="AQ24" s="32"/>
      <c r="AR24" s="32"/>
    </row>
    <row r="25" spans="1:44" x14ac:dyDescent="0.25">
      <c r="A25" s="30" t="s">
        <v>249</v>
      </c>
      <c r="B25" s="16"/>
      <c r="C25" s="16"/>
      <c r="D25" s="16"/>
      <c r="E25" s="16"/>
      <c r="F25" s="26"/>
      <c r="G25" s="16"/>
      <c r="H25" s="52"/>
      <c r="I25" s="52"/>
      <c r="J25" s="52"/>
      <c r="K25" s="52"/>
      <c r="M25" s="55" t="s">
        <v>213</v>
      </c>
      <c r="O25" s="33"/>
      <c r="P25" s="33"/>
      <c r="Q25" s="33"/>
      <c r="R25" s="34"/>
      <c r="S25" s="34"/>
      <c r="T25" s="89"/>
      <c r="AA25" s="16"/>
      <c r="AB25" s="35" t="s">
        <v>206</v>
      </c>
      <c r="AC25" s="16"/>
      <c r="AD25" s="36"/>
      <c r="AE25" s="16" t="s">
        <v>105</v>
      </c>
      <c r="AF25" s="36"/>
      <c r="AG25" s="16" t="s">
        <v>105</v>
      </c>
      <c r="AH25" s="16"/>
      <c r="AI25" s="16"/>
      <c r="AJ25" s="16"/>
      <c r="AL25" s="23"/>
      <c r="AM25" s="32"/>
      <c r="AN25" s="32"/>
      <c r="AO25" s="32"/>
      <c r="AP25" s="32"/>
      <c r="AQ25" s="32"/>
      <c r="AR25" s="32"/>
    </row>
    <row r="26" spans="1:44" x14ac:dyDescent="0.25">
      <c r="A26" s="30" t="s">
        <v>251</v>
      </c>
      <c r="B26" s="41"/>
      <c r="C26" s="41"/>
      <c r="D26" s="41"/>
      <c r="E26" s="41"/>
      <c r="F26" s="42"/>
      <c r="G26" s="41"/>
      <c r="H26" s="43"/>
      <c r="I26" s="43"/>
      <c r="J26" s="43"/>
      <c r="K26" s="43"/>
      <c r="M26" s="16" t="s">
        <v>326</v>
      </c>
      <c r="O26" s="44"/>
      <c r="P26" s="44"/>
      <c r="Q26" s="44"/>
      <c r="R26" s="45"/>
      <c r="S26" s="45"/>
      <c r="T26" s="119"/>
      <c r="AA26" s="41"/>
      <c r="AB26" s="50" t="s">
        <v>206</v>
      </c>
      <c r="AC26" s="41"/>
      <c r="AD26" s="46"/>
      <c r="AE26" s="41" t="s">
        <v>105</v>
      </c>
      <c r="AF26" s="46"/>
      <c r="AG26" s="41" t="s">
        <v>105</v>
      </c>
      <c r="AH26" s="41"/>
      <c r="AI26" s="41"/>
      <c r="AJ26" s="41"/>
      <c r="AL26" s="47"/>
      <c r="AM26" s="4"/>
      <c r="AN26" s="4"/>
      <c r="AO26" s="4"/>
      <c r="AP26" s="4"/>
      <c r="AQ26" s="4"/>
      <c r="AR26" s="4"/>
    </row>
    <row r="27" spans="1:44" x14ac:dyDescent="0.25">
      <c r="A27" s="30" t="s">
        <v>252</v>
      </c>
      <c r="B27" s="16"/>
      <c r="C27" s="16"/>
      <c r="D27" s="16"/>
      <c r="E27" s="16"/>
      <c r="F27" s="26"/>
      <c r="G27" s="16"/>
      <c r="H27" s="52"/>
      <c r="I27" s="52"/>
      <c r="J27" s="52"/>
      <c r="K27" s="27"/>
      <c r="M27" s="16" t="s">
        <v>334</v>
      </c>
      <c r="O27" s="33"/>
      <c r="P27" s="33"/>
      <c r="Q27" s="33"/>
      <c r="R27" s="34"/>
      <c r="S27" s="34"/>
      <c r="T27" s="89"/>
      <c r="AA27" s="16"/>
      <c r="AB27" s="18" t="s">
        <v>206</v>
      </c>
      <c r="AC27" s="54"/>
      <c r="AD27" s="36"/>
      <c r="AE27" s="16" t="s">
        <v>105</v>
      </c>
      <c r="AF27" s="36"/>
      <c r="AG27" s="16" t="s">
        <v>105</v>
      </c>
      <c r="AH27" s="16"/>
      <c r="AI27" s="16"/>
      <c r="AJ27" s="16"/>
      <c r="AL27" s="23"/>
      <c r="AM27" s="32"/>
      <c r="AN27" s="32"/>
      <c r="AO27" s="32"/>
      <c r="AP27" s="32"/>
      <c r="AQ27" s="32"/>
      <c r="AR27" s="32"/>
    </row>
    <row r="28" spans="1:44" x14ac:dyDescent="0.25">
      <c r="A28" s="30" t="s">
        <v>253</v>
      </c>
      <c r="B28" s="41"/>
      <c r="C28" s="41"/>
      <c r="D28" s="41"/>
      <c r="E28" s="41"/>
      <c r="F28" s="42"/>
      <c r="G28" s="41"/>
      <c r="H28" s="43"/>
      <c r="I28" s="43"/>
      <c r="J28" s="43"/>
      <c r="K28" s="43"/>
      <c r="M28" s="53" t="s">
        <v>367</v>
      </c>
      <c r="O28" s="44"/>
      <c r="P28" s="44"/>
      <c r="Q28" s="44"/>
      <c r="R28" s="45"/>
      <c r="S28" s="45"/>
      <c r="T28" s="119"/>
      <c r="AA28" s="41"/>
      <c r="AB28" s="50" t="s">
        <v>206</v>
      </c>
      <c r="AC28" s="41"/>
      <c r="AD28" s="46"/>
      <c r="AE28" s="41" t="s">
        <v>105</v>
      </c>
      <c r="AF28" s="46"/>
      <c r="AG28" s="41" t="s">
        <v>105</v>
      </c>
      <c r="AH28" s="41"/>
      <c r="AI28" s="41"/>
      <c r="AJ28" s="41"/>
      <c r="AL28" s="47"/>
      <c r="AM28" s="4"/>
      <c r="AN28" s="4"/>
      <c r="AO28" s="4"/>
      <c r="AP28" s="4"/>
      <c r="AQ28" s="4"/>
      <c r="AR28" s="4"/>
    </row>
    <row r="29" spans="1:44" x14ac:dyDescent="0.25">
      <c r="A29" s="30" t="s">
        <v>254</v>
      </c>
      <c r="B29" s="16"/>
      <c r="C29" s="16"/>
      <c r="D29" s="16"/>
      <c r="E29" s="16"/>
      <c r="F29" s="26"/>
      <c r="G29" s="16"/>
      <c r="H29" s="27"/>
      <c r="I29" s="27"/>
      <c r="J29" s="27"/>
      <c r="K29" s="27"/>
      <c r="M29" s="53" t="s">
        <v>382</v>
      </c>
      <c r="O29" s="33"/>
      <c r="P29" s="33"/>
      <c r="Q29" s="33"/>
      <c r="R29" s="34"/>
      <c r="S29" s="34"/>
      <c r="T29" s="89"/>
      <c r="AA29" s="16"/>
      <c r="AB29" s="18" t="s">
        <v>206</v>
      </c>
      <c r="AC29" s="16"/>
      <c r="AD29" s="36"/>
      <c r="AE29" s="16" t="s">
        <v>105</v>
      </c>
      <c r="AF29" s="36"/>
      <c r="AG29" s="16" t="s">
        <v>105</v>
      </c>
      <c r="AH29" s="16"/>
      <c r="AI29" s="16"/>
      <c r="AJ29" s="16"/>
      <c r="AL29" s="23"/>
      <c r="AM29" s="32"/>
      <c r="AN29" s="32"/>
      <c r="AO29" s="32"/>
      <c r="AP29" s="32"/>
      <c r="AQ29" s="32"/>
      <c r="AR29" s="32"/>
    </row>
    <row r="30" spans="1:44" x14ac:dyDescent="0.25">
      <c r="A30" s="30" t="s">
        <v>256</v>
      </c>
      <c r="B30" s="16"/>
      <c r="C30" s="16"/>
      <c r="D30" s="16"/>
      <c r="E30" s="16"/>
      <c r="F30" s="26"/>
      <c r="G30" s="16"/>
      <c r="H30" s="27"/>
      <c r="I30" s="27"/>
      <c r="J30" s="27"/>
      <c r="K30" s="27"/>
      <c r="O30" s="33"/>
      <c r="P30" s="33"/>
      <c r="Q30" s="33"/>
      <c r="R30" s="34"/>
      <c r="S30" s="34"/>
      <c r="T30" s="89"/>
      <c r="AA30" s="16"/>
      <c r="AB30" s="18" t="s">
        <v>190</v>
      </c>
      <c r="AC30" s="16"/>
      <c r="AD30" s="36"/>
      <c r="AE30" s="16" t="s">
        <v>105</v>
      </c>
      <c r="AF30" s="36"/>
      <c r="AG30" s="16" t="s">
        <v>105</v>
      </c>
      <c r="AH30" s="16"/>
      <c r="AI30" s="16"/>
      <c r="AJ30" s="16"/>
      <c r="AL30" s="23"/>
      <c r="AM30" s="32"/>
      <c r="AN30" s="32"/>
      <c r="AO30" s="32"/>
      <c r="AP30" s="32"/>
      <c r="AQ30" s="32"/>
      <c r="AR30" s="32"/>
    </row>
    <row r="31" spans="1:44" x14ac:dyDescent="0.25">
      <c r="A31" s="30" t="s">
        <v>259</v>
      </c>
      <c r="B31" s="16"/>
      <c r="C31" s="16"/>
      <c r="D31" s="16"/>
      <c r="E31" s="16"/>
      <c r="F31" s="26"/>
      <c r="G31" s="16"/>
      <c r="H31" s="27"/>
      <c r="I31" s="27"/>
      <c r="J31" s="27"/>
      <c r="K31" s="27"/>
      <c r="O31" s="33"/>
      <c r="P31" s="33"/>
      <c r="Q31" s="33"/>
      <c r="R31" s="34"/>
      <c r="S31" s="34"/>
      <c r="T31" s="89"/>
      <c r="AA31" s="16"/>
      <c r="AB31" s="18" t="s">
        <v>206</v>
      </c>
      <c r="AC31" s="16"/>
      <c r="AD31" s="36"/>
      <c r="AE31" s="16" t="s">
        <v>105</v>
      </c>
      <c r="AF31" s="36"/>
      <c r="AG31" s="16" t="s">
        <v>105</v>
      </c>
      <c r="AH31" s="16"/>
      <c r="AI31" s="16"/>
      <c r="AJ31" s="16"/>
      <c r="AL31" s="23"/>
      <c r="AM31" s="32"/>
      <c r="AN31" s="32"/>
      <c r="AO31" s="32"/>
      <c r="AP31" s="32"/>
      <c r="AQ31" s="32"/>
      <c r="AR31" s="32"/>
    </row>
    <row r="32" spans="1:44" x14ac:dyDescent="0.25">
      <c r="A32" s="30" t="s">
        <v>261</v>
      </c>
      <c r="B32" s="16"/>
      <c r="C32" s="16"/>
      <c r="D32" s="16"/>
      <c r="E32" s="16"/>
      <c r="F32" s="26"/>
      <c r="G32" s="16"/>
      <c r="H32" s="27"/>
      <c r="I32" s="27"/>
      <c r="J32" s="27"/>
      <c r="K32" s="27"/>
      <c r="O32" s="33"/>
      <c r="P32" s="33"/>
      <c r="Q32" s="33"/>
      <c r="R32" s="34"/>
      <c r="S32" s="34"/>
      <c r="T32" s="89"/>
      <c r="AA32" s="16"/>
      <c r="AB32" s="18" t="s">
        <v>206</v>
      </c>
      <c r="AC32" s="16"/>
      <c r="AD32" s="36"/>
      <c r="AE32" s="16" t="s">
        <v>105</v>
      </c>
      <c r="AF32" s="36"/>
      <c r="AG32" s="16" t="s">
        <v>105</v>
      </c>
      <c r="AH32" s="16"/>
      <c r="AI32" s="16"/>
      <c r="AJ32" s="16"/>
      <c r="AL32" s="23"/>
      <c r="AM32" s="32"/>
      <c r="AN32" s="32"/>
      <c r="AO32" s="32"/>
      <c r="AP32" s="32"/>
      <c r="AQ32" s="32"/>
      <c r="AR32" s="32"/>
    </row>
    <row r="33" spans="1:44" x14ac:dyDescent="0.25">
      <c r="A33" s="30" t="s">
        <v>263</v>
      </c>
      <c r="B33" s="16"/>
      <c r="C33" s="16"/>
      <c r="D33" s="16"/>
      <c r="E33" s="16"/>
      <c r="F33" s="26"/>
      <c r="G33" s="16"/>
      <c r="H33" s="27"/>
      <c r="I33" s="27"/>
      <c r="J33" s="27"/>
      <c r="K33" s="27"/>
      <c r="O33" s="33"/>
      <c r="P33" s="33"/>
      <c r="Q33" s="33"/>
      <c r="R33" s="34"/>
      <c r="S33" s="34"/>
      <c r="T33" s="89"/>
      <c r="AA33" s="16"/>
      <c r="AB33" s="18" t="s">
        <v>206</v>
      </c>
      <c r="AC33" s="16"/>
      <c r="AD33" s="36"/>
      <c r="AE33" s="16" t="s">
        <v>105</v>
      </c>
      <c r="AF33" s="48"/>
      <c r="AG33" s="16" t="s">
        <v>105</v>
      </c>
      <c r="AH33" s="16"/>
      <c r="AI33" s="16"/>
      <c r="AJ33" s="16"/>
      <c r="AL33" s="23"/>
      <c r="AM33" s="32"/>
      <c r="AN33" s="32"/>
      <c r="AO33" s="32"/>
      <c r="AP33" s="32"/>
      <c r="AQ33" s="32"/>
      <c r="AR33" s="32"/>
    </row>
    <row r="34" spans="1:44" x14ac:dyDescent="0.25">
      <c r="A34" s="30" t="s">
        <v>265</v>
      </c>
      <c r="B34" s="16"/>
      <c r="C34" s="16"/>
      <c r="D34" s="16"/>
      <c r="E34" s="16"/>
      <c r="F34" s="26"/>
      <c r="G34" s="16"/>
      <c r="H34" s="27"/>
      <c r="I34" s="27"/>
      <c r="J34" s="27"/>
      <c r="K34" s="27"/>
      <c r="O34" s="33"/>
      <c r="P34" s="33"/>
      <c r="Q34" s="33"/>
      <c r="R34" s="34"/>
      <c r="S34" s="34"/>
      <c r="T34" s="89"/>
      <c r="AA34" s="16"/>
      <c r="AB34" s="35" t="s">
        <v>198</v>
      </c>
      <c r="AC34" s="16"/>
      <c r="AD34" s="36"/>
      <c r="AE34" s="16" t="s">
        <v>105</v>
      </c>
      <c r="AF34" s="36"/>
      <c r="AG34" s="16" t="s">
        <v>105</v>
      </c>
      <c r="AH34" s="16"/>
      <c r="AI34" s="16"/>
      <c r="AJ34" s="16"/>
      <c r="AL34" s="23"/>
      <c r="AM34" s="32"/>
      <c r="AN34" s="32"/>
      <c r="AO34" s="32"/>
      <c r="AP34" s="32"/>
      <c r="AQ34" s="32"/>
      <c r="AR34" s="32"/>
    </row>
    <row r="35" spans="1:44" x14ac:dyDescent="0.25">
      <c r="A35" s="30" t="s">
        <v>267</v>
      </c>
      <c r="B35" s="16"/>
      <c r="C35" s="16"/>
      <c r="D35" s="16"/>
      <c r="E35" s="16"/>
      <c r="F35" s="26"/>
      <c r="G35" s="16"/>
      <c r="H35" s="27"/>
      <c r="I35" s="27"/>
      <c r="J35" s="27"/>
      <c r="K35" s="27"/>
      <c r="O35" s="33"/>
      <c r="P35" s="33"/>
      <c r="Q35" s="33"/>
      <c r="R35" s="34"/>
      <c r="S35" s="34"/>
      <c r="T35" s="89"/>
      <c r="AA35" s="16"/>
      <c r="AB35" s="18" t="s">
        <v>206</v>
      </c>
      <c r="AC35" s="16"/>
      <c r="AD35" s="36"/>
      <c r="AE35" s="16" t="s">
        <v>105</v>
      </c>
      <c r="AF35" s="36"/>
      <c r="AG35" s="16" t="s">
        <v>105</v>
      </c>
      <c r="AH35" s="16"/>
      <c r="AI35" s="16"/>
      <c r="AJ35" s="16"/>
      <c r="AL35" s="23"/>
      <c r="AM35" s="32"/>
      <c r="AN35" s="32"/>
      <c r="AO35" s="32"/>
      <c r="AP35" s="32"/>
      <c r="AQ35" s="32"/>
      <c r="AR35" s="32"/>
    </row>
    <row r="36" spans="1:44" x14ac:dyDescent="0.25">
      <c r="A36" s="30" t="s">
        <v>269</v>
      </c>
      <c r="B36" s="16"/>
      <c r="C36" s="16"/>
      <c r="D36" s="16"/>
      <c r="E36" s="16"/>
      <c r="F36" s="26"/>
      <c r="G36" s="16"/>
      <c r="H36" s="27"/>
      <c r="I36" s="27"/>
      <c r="J36" s="27"/>
      <c r="K36" s="27"/>
      <c r="O36" s="33"/>
      <c r="P36" s="33"/>
      <c r="Q36" s="33"/>
      <c r="R36" s="34"/>
      <c r="S36" s="34"/>
      <c r="T36" s="89"/>
      <c r="AA36" s="16"/>
      <c r="AB36" s="18" t="s">
        <v>206</v>
      </c>
      <c r="AC36" s="16"/>
      <c r="AD36" s="36"/>
      <c r="AE36" s="16" t="s">
        <v>105</v>
      </c>
      <c r="AF36" s="36"/>
      <c r="AG36" s="16" t="s">
        <v>105</v>
      </c>
      <c r="AH36" s="16"/>
      <c r="AI36" s="16"/>
      <c r="AJ36" s="16"/>
      <c r="AL36" s="23"/>
      <c r="AM36" s="32"/>
      <c r="AN36" s="32"/>
      <c r="AO36" s="32"/>
      <c r="AP36" s="32"/>
      <c r="AQ36" s="32"/>
      <c r="AR36" s="32"/>
    </row>
    <row r="37" spans="1:44" x14ac:dyDescent="0.25">
      <c r="A37" s="30" t="s">
        <v>272</v>
      </c>
      <c r="B37" s="16"/>
      <c r="C37" s="16"/>
      <c r="D37" s="16"/>
      <c r="E37" s="16"/>
      <c r="F37" s="26"/>
      <c r="G37" s="16"/>
      <c r="H37" s="27"/>
      <c r="I37" s="27"/>
      <c r="J37" s="27"/>
      <c r="K37" s="27"/>
      <c r="O37" s="33"/>
      <c r="P37" s="33"/>
      <c r="Q37" s="33"/>
      <c r="R37" s="34"/>
      <c r="S37" s="34"/>
      <c r="T37" s="89"/>
      <c r="AA37" s="16"/>
      <c r="AB37" s="18" t="s">
        <v>206</v>
      </c>
      <c r="AC37" s="16"/>
      <c r="AD37" s="36"/>
      <c r="AE37" s="16" t="s">
        <v>105</v>
      </c>
      <c r="AF37" s="36"/>
      <c r="AG37" s="16" t="s">
        <v>105</v>
      </c>
      <c r="AH37" s="16"/>
      <c r="AI37" s="16"/>
      <c r="AJ37" s="16"/>
      <c r="AL37" s="23"/>
      <c r="AM37" s="32"/>
      <c r="AN37" s="32"/>
      <c r="AO37" s="32"/>
      <c r="AP37" s="32"/>
      <c r="AQ37" s="32"/>
      <c r="AR37" s="32"/>
    </row>
    <row r="38" spans="1:44" x14ac:dyDescent="0.25">
      <c r="A38" s="30" t="s">
        <v>274</v>
      </c>
      <c r="B38" s="16"/>
      <c r="C38" s="16"/>
      <c r="D38" s="16"/>
      <c r="E38" s="16"/>
      <c r="F38" s="26"/>
      <c r="G38" s="16"/>
      <c r="H38" s="52"/>
      <c r="I38" s="52"/>
      <c r="J38" s="52"/>
      <c r="K38" s="27"/>
      <c r="O38" s="33"/>
      <c r="P38" s="33"/>
      <c r="Q38" s="33"/>
      <c r="R38" s="34"/>
      <c r="S38" s="34"/>
      <c r="T38" s="89"/>
      <c r="AA38" s="16"/>
      <c r="AB38" s="18" t="s">
        <v>190</v>
      </c>
      <c r="AC38" s="54"/>
      <c r="AD38" s="36"/>
      <c r="AE38" s="16" t="s">
        <v>105</v>
      </c>
      <c r="AF38" s="36"/>
      <c r="AG38" s="16" t="s">
        <v>105</v>
      </c>
      <c r="AH38" s="16"/>
      <c r="AI38" s="16"/>
      <c r="AJ38" s="16"/>
      <c r="AL38" s="23"/>
      <c r="AM38" s="32"/>
      <c r="AN38" s="32"/>
      <c r="AO38" s="32"/>
      <c r="AP38" s="32"/>
      <c r="AQ38" s="32"/>
      <c r="AR38" s="32"/>
    </row>
    <row r="39" spans="1:44" x14ac:dyDescent="0.25">
      <c r="A39" s="30" t="s">
        <v>276</v>
      </c>
      <c r="B39" s="16"/>
      <c r="C39" s="16"/>
      <c r="D39" s="16"/>
      <c r="E39" s="16"/>
      <c r="F39" s="26"/>
      <c r="G39" s="16"/>
      <c r="H39" s="27"/>
      <c r="I39" s="27"/>
      <c r="J39" s="27"/>
      <c r="K39" s="27"/>
      <c r="O39" s="33"/>
      <c r="P39" s="33"/>
      <c r="Q39" s="33"/>
      <c r="R39" s="34"/>
      <c r="S39" s="34"/>
      <c r="T39" s="89"/>
      <c r="AA39" s="16"/>
      <c r="AB39" s="18" t="s">
        <v>206</v>
      </c>
      <c r="AC39" s="16"/>
      <c r="AD39" s="36"/>
      <c r="AE39" s="16" t="s">
        <v>105</v>
      </c>
      <c r="AF39" s="36"/>
      <c r="AG39" s="16" t="s">
        <v>105</v>
      </c>
      <c r="AH39" s="16"/>
      <c r="AI39" s="16"/>
      <c r="AJ39" s="16"/>
      <c r="AL39" s="23"/>
      <c r="AM39" s="32"/>
      <c r="AN39" s="32"/>
      <c r="AO39" s="32"/>
      <c r="AP39" s="32"/>
      <c r="AQ39" s="32"/>
      <c r="AR39" s="32"/>
    </row>
    <row r="40" spans="1:44" x14ac:dyDescent="0.25">
      <c r="A40" s="30" t="s">
        <v>278</v>
      </c>
      <c r="B40" s="16"/>
      <c r="C40" s="16"/>
      <c r="D40" s="16"/>
      <c r="E40" s="16"/>
      <c r="F40" s="26"/>
      <c r="G40" s="16"/>
      <c r="H40" s="27"/>
      <c r="I40" s="27"/>
      <c r="J40" s="27"/>
      <c r="K40" s="27"/>
      <c r="O40" s="33"/>
      <c r="P40" s="33"/>
      <c r="Q40" s="33"/>
      <c r="R40" s="34"/>
      <c r="S40" s="34"/>
      <c r="T40" s="89"/>
      <c r="AA40" s="16"/>
      <c r="AB40" s="18" t="s">
        <v>245</v>
      </c>
      <c r="AC40" s="16"/>
      <c r="AD40" s="36"/>
      <c r="AE40" s="16" t="s">
        <v>105</v>
      </c>
      <c r="AF40" s="36"/>
      <c r="AG40" s="16" t="s">
        <v>105</v>
      </c>
      <c r="AH40" s="16"/>
      <c r="AI40" s="16"/>
      <c r="AJ40" s="16"/>
      <c r="AL40" s="23"/>
      <c r="AM40" s="32"/>
      <c r="AN40" s="32"/>
      <c r="AO40" s="32"/>
      <c r="AP40" s="32"/>
      <c r="AQ40" s="32"/>
      <c r="AR40" s="32"/>
    </row>
    <row r="41" spans="1:44" x14ac:dyDescent="0.25">
      <c r="A41" s="30" t="s">
        <v>280</v>
      </c>
      <c r="B41" s="16"/>
      <c r="C41" s="16"/>
      <c r="D41" s="16"/>
      <c r="E41" s="16"/>
      <c r="F41" s="26"/>
      <c r="G41" s="16"/>
      <c r="H41" s="27"/>
      <c r="I41" s="27"/>
      <c r="J41" s="27"/>
      <c r="K41" s="27"/>
      <c r="O41" s="33"/>
      <c r="P41" s="33"/>
      <c r="Q41" s="33"/>
      <c r="R41" s="34"/>
      <c r="S41" s="34"/>
      <c r="T41" s="89"/>
      <c r="AA41" s="16"/>
      <c r="AB41" s="18" t="s">
        <v>190</v>
      </c>
      <c r="AC41" s="16"/>
      <c r="AD41" s="36"/>
      <c r="AE41" s="16" t="s">
        <v>105</v>
      </c>
      <c r="AF41" s="36"/>
      <c r="AG41" s="16" t="s">
        <v>105</v>
      </c>
      <c r="AH41" s="16"/>
      <c r="AI41" s="16"/>
      <c r="AJ41" s="16"/>
      <c r="AL41" s="23"/>
      <c r="AM41" s="32"/>
      <c r="AN41" s="32"/>
      <c r="AO41" s="32"/>
      <c r="AP41" s="32"/>
      <c r="AQ41" s="32"/>
      <c r="AR41" s="32"/>
    </row>
    <row r="42" spans="1:44" x14ac:dyDescent="0.25">
      <c r="A42" s="30" t="s">
        <v>282</v>
      </c>
      <c r="B42" s="16"/>
      <c r="C42" s="16"/>
      <c r="D42" s="16"/>
      <c r="E42" s="16"/>
      <c r="F42" s="26"/>
      <c r="G42" s="16"/>
      <c r="H42" s="27"/>
      <c r="I42" s="27"/>
      <c r="J42" s="27"/>
      <c r="K42" s="27"/>
      <c r="O42" s="33"/>
      <c r="P42" s="33"/>
      <c r="Q42" s="33"/>
      <c r="R42" s="34"/>
      <c r="S42" s="34"/>
      <c r="T42" s="89"/>
      <c r="AA42" s="16"/>
      <c r="AB42" s="16" t="s">
        <v>190</v>
      </c>
      <c r="AC42" s="16"/>
      <c r="AD42" s="36"/>
      <c r="AE42" s="16" t="s">
        <v>105</v>
      </c>
      <c r="AF42" s="36"/>
      <c r="AG42" s="16" t="s">
        <v>105</v>
      </c>
      <c r="AH42" s="16"/>
      <c r="AI42" s="16"/>
      <c r="AJ42" s="16"/>
      <c r="AL42" s="23"/>
      <c r="AM42" s="32"/>
      <c r="AN42" s="32"/>
      <c r="AO42" s="32"/>
      <c r="AP42" s="32"/>
      <c r="AQ42" s="32"/>
      <c r="AR42" s="32"/>
    </row>
    <row r="43" spans="1:44" x14ac:dyDescent="0.25">
      <c r="A43" s="30" t="s">
        <v>284</v>
      </c>
      <c r="B43" s="16"/>
      <c r="C43" s="16"/>
      <c r="D43" s="16"/>
      <c r="E43" s="16"/>
      <c r="F43" s="26"/>
      <c r="G43" s="16"/>
      <c r="H43" s="27"/>
      <c r="I43" s="27"/>
      <c r="J43" s="27"/>
      <c r="K43" s="27"/>
      <c r="O43" s="33"/>
      <c r="P43" s="33"/>
      <c r="Q43" s="33"/>
      <c r="R43" s="34"/>
      <c r="S43" s="34"/>
      <c r="T43" s="89"/>
      <c r="AA43" s="16"/>
      <c r="AB43" s="18" t="s">
        <v>190</v>
      </c>
      <c r="AC43" s="16"/>
      <c r="AD43" s="36"/>
      <c r="AE43" s="16" t="s">
        <v>105</v>
      </c>
      <c r="AF43" s="36"/>
      <c r="AG43" s="16" t="s">
        <v>105</v>
      </c>
      <c r="AH43" s="16"/>
      <c r="AI43" s="16"/>
      <c r="AJ43" s="16"/>
      <c r="AL43" s="23"/>
      <c r="AM43" s="32"/>
      <c r="AN43" s="32"/>
      <c r="AO43" s="32"/>
      <c r="AP43" s="32"/>
      <c r="AQ43" s="32"/>
      <c r="AR43" s="32"/>
    </row>
    <row r="44" spans="1:44" x14ac:dyDescent="0.25">
      <c r="A44" s="30" t="s">
        <v>287</v>
      </c>
      <c r="B44" s="16"/>
      <c r="C44" s="16"/>
      <c r="D44" s="16"/>
      <c r="E44" s="16"/>
      <c r="F44" s="26"/>
      <c r="G44" s="16"/>
      <c r="H44" s="27"/>
      <c r="I44" s="27"/>
      <c r="J44" s="27"/>
      <c r="K44" s="27"/>
      <c r="O44" s="33"/>
      <c r="P44" s="33"/>
      <c r="Q44" s="33"/>
      <c r="R44" s="34"/>
      <c r="S44" s="34"/>
      <c r="T44" s="89"/>
      <c r="AA44" s="16"/>
      <c r="AB44" s="18" t="s">
        <v>206</v>
      </c>
      <c r="AC44" s="16"/>
      <c r="AD44" s="36"/>
      <c r="AE44" s="16" t="s">
        <v>105</v>
      </c>
      <c r="AF44" s="36"/>
      <c r="AG44" s="16" t="s">
        <v>105</v>
      </c>
      <c r="AH44" s="16"/>
      <c r="AI44" s="16"/>
      <c r="AJ44" s="16"/>
      <c r="AL44" s="23"/>
      <c r="AM44" s="32"/>
      <c r="AN44" s="32"/>
      <c r="AO44" s="32"/>
      <c r="AP44" s="32"/>
      <c r="AQ44" s="32"/>
      <c r="AR44" s="32"/>
    </row>
    <row r="45" spans="1:44" x14ac:dyDescent="0.25">
      <c r="A45" s="30" t="s">
        <v>288</v>
      </c>
      <c r="B45" s="41"/>
      <c r="C45" s="41"/>
      <c r="D45" s="41"/>
      <c r="E45" s="41"/>
      <c r="F45" s="42"/>
      <c r="G45" s="41"/>
      <c r="H45" s="43"/>
      <c r="I45" s="43"/>
      <c r="J45" s="43"/>
      <c r="K45" s="43"/>
      <c r="O45" s="44"/>
      <c r="P45" s="44"/>
      <c r="Q45" s="44"/>
      <c r="R45" s="45"/>
      <c r="S45" s="45"/>
      <c r="T45" s="119"/>
      <c r="AA45" s="41"/>
      <c r="AB45" s="50" t="s">
        <v>206</v>
      </c>
      <c r="AC45" s="41"/>
      <c r="AD45" s="46"/>
      <c r="AE45" s="41" t="s">
        <v>105</v>
      </c>
      <c r="AF45" s="46"/>
      <c r="AG45" s="41" t="s">
        <v>105</v>
      </c>
      <c r="AH45" s="41"/>
      <c r="AI45" s="41"/>
      <c r="AJ45" s="41"/>
      <c r="AL45" s="47"/>
      <c r="AM45" s="4"/>
      <c r="AN45" s="4"/>
      <c r="AO45" s="4"/>
      <c r="AP45" s="4"/>
      <c r="AQ45" s="4"/>
      <c r="AR45" s="4"/>
    </row>
    <row r="46" spans="1:44" x14ac:dyDescent="0.25">
      <c r="A46" s="30" t="s">
        <v>289</v>
      </c>
      <c r="B46" s="16"/>
      <c r="C46" s="16"/>
      <c r="D46" s="16"/>
      <c r="E46" s="16"/>
      <c r="F46" s="26"/>
      <c r="G46" s="16"/>
      <c r="H46" s="27"/>
      <c r="I46" s="27"/>
      <c r="J46" s="27"/>
      <c r="K46" s="27"/>
      <c r="O46" s="33"/>
      <c r="P46" s="33"/>
      <c r="Q46" s="33"/>
      <c r="R46" s="34"/>
      <c r="S46" s="34"/>
      <c r="T46" s="89"/>
      <c r="AA46" s="16"/>
      <c r="AB46" s="16" t="s">
        <v>198</v>
      </c>
      <c r="AC46" s="16"/>
      <c r="AD46" s="36"/>
      <c r="AE46" s="16" t="s">
        <v>105</v>
      </c>
      <c r="AF46" s="36"/>
      <c r="AG46" s="16" t="s">
        <v>105</v>
      </c>
      <c r="AH46" s="16"/>
      <c r="AI46" s="16"/>
      <c r="AJ46" s="16"/>
      <c r="AL46" s="23"/>
      <c r="AM46" s="32"/>
      <c r="AN46" s="32"/>
      <c r="AO46" s="32"/>
      <c r="AP46" s="32"/>
      <c r="AQ46" s="32"/>
      <c r="AR46" s="32"/>
    </row>
    <row r="47" spans="1:44" x14ac:dyDescent="0.25">
      <c r="A47" s="30" t="s">
        <v>292</v>
      </c>
      <c r="B47" s="16"/>
      <c r="C47" s="16"/>
      <c r="D47" s="16"/>
      <c r="E47" s="16"/>
      <c r="F47" s="26"/>
      <c r="G47" s="16"/>
      <c r="H47" s="27"/>
      <c r="I47" s="27"/>
      <c r="J47" s="27"/>
      <c r="K47" s="27"/>
      <c r="O47" s="33"/>
      <c r="P47" s="33"/>
      <c r="Q47" s="33"/>
      <c r="R47" s="34"/>
      <c r="S47" s="34"/>
      <c r="T47" s="89"/>
      <c r="AA47" s="16"/>
      <c r="AB47" s="18" t="s">
        <v>190</v>
      </c>
      <c r="AC47" s="16"/>
      <c r="AD47" s="36"/>
      <c r="AE47" s="16" t="s">
        <v>105</v>
      </c>
      <c r="AF47" s="36"/>
      <c r="AG47" s="16" t="s">
        <v>105</v>
      </c>
      <c r="AH47" s="16"/>
      <c r="AI47" s="16"/>
      <c r="AJ47" s="16"/>
      <c r="AL47" s="23"/>
      <c r="AM47" s="32"/>
      <c r="AN47" s="32"/>
      <c r="AO47" s="32"/>
      <c r="AP47" s="32"/>
      <c r="AQ47" s="32"/>
      <c r="AR47" s="32"/>
    </row>
    <row r="48" spans="1:44" x14ac:dyDescent="0.25">
      <c r="A48" s="30" t="s">
        <v>293</v>
      </c>
      <c r="B48" s="16"/>
      <c r="C48" s="16"/>
      <c r="D48" s="16"/>
      <c r="E48" s="16"/>
      <c r="F48" s="26"/>
      <c r="G48" s="16"/>
      <c r="H48" s="27"/>
      <c r="I48" s="27"/>
      <c r="J48" s="27"/>
      <c r="K48" s="27"/>
      <c r="O48" s="33"/>
      <c r="P48" s="33"/>
      <c r="Q48" s="33"/>
      <c r="R48" s="34"/>
      <c r="S48" s="34"/>
      <c r="T48" s="89"/>
      <c r="AA48" s="16"/>
      <c r="AB48" s="16" t="s">
        <v>206</v>
      </c>
      <c r="AC48" s="16"/>
      <c r="AD48" s="36"/>
      <c r="AE48" s="16" t="s">
        <v>105</v>
      </c>
      <c r="AF48" s="36"/>
      <c r="AG48" s="16" t="s">
        <v>105</v>
      </c>
      <c r="AH48" s="16"/>
      <c r="AI48" s="16"/>
      <c r="AJ48" s="16"/>
      <c r="AL48" s="23"/>
      <c r="AM48" s="32"/>
      <c r="AN48" s="32"/>
      <c r="AO48" s="32"/>
      <c r="AP48" s="32"/>
      <c r="AQ48" s="32"/>
      <c r="AR48" s="32"/>
    </row>
    <row r="49" spans="1:44" x14ac:dyDescent="0.25">
      <c r="A49" s="30" t="s">
        <v>294</v>
      </c>
      <c r="B49" s="16"/>
      <c r="C49" s="16"/>
      <c r="D49" s="16"/>
      <c r="E49" s="16"/>
      <c r="F49" s="26"/>
      <c r="G49" s="16"/>
      <c r="H49" s="27"/>
      <c r="I49" s="27"/>
      <c r="J49" s="27"/>
      <c r="K49" s="27"/>
      <c r="O49" s="33"/>
      <c r="P49" s="33"/>
      <c r="Q49" s="33"/>
      <c r="R49" s="34"/>
      <c r="S49" s="34"/>
      <c r="T49" s="89"/>
      <c r="AA49" s="16"/>
      <c r="AB49" s="16" t="s">
        <v>206</v>
      </c>
      <c r="AC49" s="16"/>
      <c r="AD49" s="36"/>
      <c r="AE49" s="16" t="s">
        <v>105</v>
      </c>
      <c r="AF49" s="36"/>
      <c r="AG49" s="16" t="s">
        <v>105</v>
      </c>
      <c r="AH49" s="16"/>
      <c r="AI49" s="16"/>
      <c r="AJ49" s="16"/>
      <c r="AL49" s="23"/>
      <c r="AM49" s="32"/>
      <c r="AN49" s="32"/>
      <c r="AO49" s="32"/>
      <c r="AP49" s="32"/>
      <c r="AQ49" s="32"/>
      <c r="AR49" s="32"/>
    </row>
    <row r="50" spans="1:44" x14ac:dyDescent="0.25">
      <c r="A50" s="30" t="s">
        <v>295</v>
      </c>
      <c r="B50" s="41"/>
      <c r="C50" s="41"/>
      <c r="D50" s="41"/>
      <c r="E50" s="41"/>
      <c r="F50" s="42"/>
      <c r="G50" s="41"/>
      <c r="H50" s="43"/>
      <c r="I50" s="43"/>
      <c r="J50" s="43"/>
      <c r="K50" s="43"/>
      <c r="O50" s="44"/>
      <c r="P50" s="44"/>
      <c r="Q50" s="44"/>
      <c r="R50" s="45"/>
      <c r="S50" s="45"/>
      <c r="T50" s="119"/>
      <c r="AA50" s="41"/>
      <c r="AB50" s="50" t="s">
        <v>206</v>
      </c>
      <c r="AC50" s="41"/>
      <c r="AD50" s="46"/>
      <c r="AE50" s="41" t="s">
        <v>105</v>
      </c>
      <c r="AF50" s="46"/>
      <c r="AG50" s="41" t="s">
        <v>105</v>
      </c>
      <c r="AH50" s="41"/>
      <c r="AI50" s="41"/>
      <c r="AJ50" s="41"/>
      <c r="AL50" s="47"/>
      <c r="AM50" s="4"/>
      <c r="AN50" s="4"/>
      <c r="AO50" s="4"/>
      <c r="AP50" s="4"/>
      <c r="AQ50" s="4"/>
      <c r="AR50" s="4"/>
    </row>
    <row r="51" spans="1:44" x14ac:dyDescent="0.25">
      <c r="A51" s="30" t="s">
        <v>296</v>
      </c>
      <c r="B51" s="16"/>
      <c r="C51" s="16"/>
      <c r="D51" s="16"/>
      <c r="E51" s="16"/>
      <c r="F51" s="26"/>
      <c r="G51" s="16"/>
      <c r="H51" s="27"/>
      <c r="I51" s="27"/>
      <c r="J51" s="27"/>
      <c r="K51" s="27"/>
      <c r="O51" s="33"/>
      <c r="P51" s="33"/>
      <c r="Q51" s="33"/>
      <c r="R51" s="34"/>
      <c r="S51" s="34"/>
      <c r="T51" s="89"/>
      <c r="AA51" s="16"/>
      <c r="AB51" s="18" t="s">
        <v>190</v>
      </c>
      <c r="AC51" s="16"/>
      <c r="AD51" s="36"/>
      <c r="AE51" s="16" t="s">
        <v>105</v>
      </c>
      <c r="AF51" s="36"/>
      <c r="AG51" s="16" t="s">
        <v>105</v>
      </c>
      <c r="AH51" s="16"/>
      <c r="AI51" s="16"/>
      <c r="AJ51" s="16"/>
      <c r="AL51" s="23"/>
      <c r="AM51" s="32"/>
      <c r="AN51" s="32"/>
      <c r="AO51" s="32"/>
      <c r="AP51" s="32"/>
      <c r="AQ51" s="32"/>
      <c r="AR51" s="32"/>
    </row>
    <row r="52" spans="1:44" x14ac:dyDescent="0.25">
      <c r="A52" s="30" t="s">
        <v>297</v>
      </c>
      <c r="B52" s="16"/>
      <c r="C52" s="16"/>
      <c r="D52" s="16"/>
      <c r="E52" s="16"/>
      <c r="F52" s="26"/>
      <c r="G52" s="16"/>
      <c r="H52" s="52"/>
      <c r="I52" s="52"/>
      <c r="J52" s="52"/>
      <c r="K52" s="27"/>
      <c r="O52" s="33"/>
      <c r="P52" s="33"/>
      <c r="Q52" s="33"/>
      <c r="R52" s="34"/>
      <c r="S52" s="34"/>
      <c r="T52" s="89"/>
      <c r="AA52" s="16"/>
      <c r="AB52" s="16" t="s">
        <v>206</v>
      </c>
      <c r="AC52" s="16"/>
      <c r="AD52" s="36"/>
      <c r="AE52" s="16" t="s">
        <v>105</v>
      </c>
      <c r="AF52" s="36"/>
      <c r="AG52" s="16" t="s">
        <v>105</v>
      </c>
      <c r="AH52" s="16"/>
      <c r="AI52" s="16"/>
      <c r="AJ52" s="16"/>
      <c r="AL52" s="23"/>
      <c r="AM52" s="32"/>
      <c r="AN52" s="32"/>
      <c r="AO52" s="32"/>
      <c r="AP52" s="32"/>
      <c r="AQ52" s="32"/>
      <c r="AR52" s="32"/>
    </row>
    <row r="53" spans="1:44" x14ac:dyDescent="0.25">
      <c r="A53" s="30" t="s">
        <v>298</v>
      </c>
      <c r="B53" s="41"/>
      <c r="C53" s="41"/>
      <c r="D53" s="41"/>
      <c r="E53" s="41"/>
      <c r="F53" s="42"/>
      <c r="G53" s="41"/>
      <c r="H53" s="43"/>
      <c r="I53" s="43"/>
      <c r="J53" s="43"/>
      <c r="K53" s="43"/>
      <c r="O53" s="44"/>
      <c r="P53" s="44"/>
      <c r="Q53" s="44"/>
      <c r="R53" s="45"/>
      <c r="S53" s="45"/>
      <c r="T53" s="119"/>
      <c r="AA53" s="41"/>
      <c r="AB53" s="50" t="s">
        <v>206</v>
      </c>
      <c r="AC53" s="41"/>
      <c r="AD53" s="46"/>
      <c r="AE53" s="41" t="s">
        <v>105</v>
      </c>
      <c r="AF53" s="46"/>
      <c r="AG53" s="41" t="s">
        <v>105</v>
      </c>
      <c r="AH53" s="41"/>
      <c r="AI53" s="41"/>
      <c r="AJ53" s="41"/>
      <c r="AL53" s="47"/>
      <c r="AM53" s="4"/>
      <c r="AN53" s="4"/>
      <c r="AO53" s="4"/>
      <c r="AP53" s="4"/>
      <c r="AQ53" s="4"/>
      <c r="AR53" s="4"/>
    </row>
    <row r="54" spans="1:44" x14ac:dyDescent="0.25">
      <c r="A54" s="30" t="s">
        <v>299</v>
      </c>
      <c r="B54" s="16"/>
      <c r="C54" s="16"/>
      <c r="D54" s="16"/>
      <c r="E54" s="16"/>
      <c r="F54" s="26"/>
      <c r="G54" s="16"/>
      <c r="H54" s="27"/>
      <c r="I54" s="27"/>
      <c r="J54" s="27"/>
      <c r="K54" s="27"/>
      <c r="O54" s="33"/>
      <c r="P54" s="33"/>
      <c r="Q54" s="33"/>
      <c r="R54" s="34"/>
      <c r="S54" s="34"/>
      <c r="T54" s="89"/>
      <c r="AA54" s="16"/>
      <c r="AB54" s="16" t="s">
        <v>206</v>
      </c>
      <c r="AC54" s="16"/>
      <c r="AD54" s="36"/>
      <c r="AE54" s="16" t="s">
        <v>105</v>
      </c>
      <c r="AF54" s="36"/>
      <c r="AG54" s="16" t="s">
        <v>105</v>
      </c>
      <c r="AH54" s="16"/>
      <c r="AI54" s="16"/>
      <c r="AJ54" s="16"/>
      <c r="AL54" s="23"/>
      <c r="AM54" s="32"/>
      <c r="AN54" s="32"/>
      <c r="AO54" s="32"/>
      <c r="AP54" s="32"/>
      <c r="AQ54" s="32"/>
      <c r="AR54" s="32"/>
    </row>
    <row r="55" spans="1:44" x14ac:dyDescent="0.25">
      <c r="A55" s="30" t="s">
        <v>300</v>
      </c>
      <c r="B55" s="16"/>
      <c r="C55" s="16"/>
      <c r="D55" s="16"/>
      <c r="E55" s="16"/>
      <c r="F55" s="26"/>
      <c r="G55" s="16"/>
      <c r="H55" s="27"/>
      <c r="I55" s="27"/>
      <c r="J55" s="27"/>
      <c r="K55" s="27"/>
      <c r="O55" s="33"/>
      <c r="P55" s="33"/>
      <c r="Q55" s="33"/>
      <c r="R55" s="34"/>
      <c r="S55" s="34"/>
      <c r="T55" s="89"/>
      <c r="AA55" s="16"/>
      <c r="AB55" s="16" t="s">
        <v>206</v>
      </c>
      <c r="AC55" s="16"/>
      <c r="AD55" s="36"/>
      <c r="AE55" s="16" t="s">
        <v>105</v>
      </c>
      <c r="AF55" s="36"/>
      <c r="AG55" s="16" t="s">
        <v>105</v>
      </c>
      <c r="AH55" s="16"/>
      <c r="AI55" s="16"/>
      <c r="AJ55" s="16"/>
      <c r="AL55" s="23"/>
      <c r="AM55" s="32"/>
      <c r="AN55" s="32"/>
      <c r="AO55" s="32"/>
      <c r="AP55" s="32"/>
      <c r="AQ55" s="32"/>
      <c r="AR55" s="32"/>
    </row>
    <row r="56" spans="1:44" x14ac:dyDescent="0.25">
      <c r="A56" s="30" t="s">
        <v>301</v>
      </c>
      <c r="B56" s="16"/>
      <c r="C56" s="16"/>
      <c r="D56" s="16"/>
      <c r="E56" s="16"/>
      <c r="F56" s="26"/>
      <c r="G56" s="16"/>
      <c r="H56" s="27"/>
      <c r="I56" s="27"/>
      <c r="J56" s="27"/>
      <c r="K56" s="27"/>
      <c r="O56" s="33"/>
      <c r="P56" s="33"/>
      <c r="Q56" s="33"/>
      <c r="R56" s="34"/>
      <c r="S56" s="34"/>
      <c r="T56" s="89"/>
      <c r="AA56" s="16"/>
      <c r="AB56" s="18" t="s">
        <v>245</v>
      </c>
      <c r="AC56" s="16"/>
      <c r="AD56" s="36"/>
      <c r="AE56" s="16" t="s">
        <v>105</v>
      </c>
      <c r="AF56" s="36"/>
      <c r="AG56" s="16" t="s">
        <v>105</v>
      </c>
      <c r="AH56" s="16"/>
      <c r="AI56" s="16"/>
      <c r="AJ56" s="16"/>
      <c r="AL56" s="23"/>
      <c r="AM56" s="32"/>
      <c r="AN56" s="32"/>
      <c r="AO56" s="32"/>
      <c r="AP56" s="32"/>
      <c r="AQ56" s="32"/>
      <c r="AR56" s="32"/>
    </row>
    <row r="57" spans="1:44" x14ac:dyDescent="0.25">
      <c r="A57" s="30" t="s">
        <v>302</v>
      </c>
      <c r="B57" s="16"/>
      <c r="C57" s="16"/>
      <c r="D57" s="16"/>
      <c r="E57" s="16"/>
      <c r="F57" s="26"/>
      <c r="G57" s="16"/>
      <c r="H57" s="27"/>
      <c r="I57" s="27"/>
      <c r="J57" s="27"/>
      <c r="K57" s="27"/>
      <c r="O57" s="33"/>
      <c r="P57" s="33"/>
      <c r="Q57" s="33"/>
      <c r="R57" s="34"/>
      <c r="S57" s="34"/>
      <c r="T57" s="89"/>
      <c r="AA57" s="16"/>
      <c r="AB57" s="18" t="s">
        <v>206</v>
      </c>
      <c r="AC57" s="16"/>
      <c r="AD57" s="36"/>
      <c r="AE57" s="16" t="s">
        <v>105</v>
      </c>
      <c r="AF57" s="36"/>
      <c r="AG57" s="16" t="s">
        <v>105</v>
      </c>
      <c r="AH57" s="16"/>
      <c r="AI57" s="16"/>
      <c r="AJ57" s="16"/>
      <c r="AL57" s="23"/>
      <c r="AM57" s="32"/>
      <c r="AN57" s="32"/>
      <c r="AO57" s="32"/>
      <c r="AP57" s="32"/>
      <c r="AQ57" s="32"/>
      <c r="AR57" s="32"/>
    </row>
    <row r="58" spans="1:44" x14ac:dyDescent="0.25">
      <c r="A58" s="30" t="s">
        <v>303</v>
      </c>
      <c r="B58" s="41"/>
      <c r="C58" s="41"/>
      <c r="D58" s="41"/>
      <c r="E58" s="41"/>
      <c r="F58" s="42"/>
      <c r="G58" s="41"/>
      <c r="H58" s="43"/>
      <c r="I58" s="43"/>
      <c r="J58" s="43"/>
      <c r="K58" s="43"/>
      <c r="O58" s="44"/>
      <c r="P58" s="44"/>
      <c r="Q58" s="44"/>
      <c r="R58" s="45"/>
      <c r="S58" s="45"/>
      <c r="T58" s="119"/>
      <c r="AA58" s="41"/>
      <c r="AB58" s="50" t="s">
        <v>206</v>
      </c>
      <c r="AC58" s="41"/>
      <c r="AD58" s="46"/>
      <c r="AE58" s="41" t="s">
        <v>105</v>
      </c>
      <c r="AF58" s="46"/>
      <c r="AG58" s="41" t="s">
        <v>105</v>
      </c>
      <c r="AH58" s="41"/>
      <c r="AI58" s="41"/>
      <c r="AJ58" s="41"/>
      <c r="AL58" s="47"/>
      <c r="AM58" s="4"/>
      <c r="AN58" s="4"/>
      <c r="AO58" s="4"/>
      <c r="AP58" s="4"/>
      <c r="AQ58" s="4"/>
      <c r="AR58" s="4"/>
    </row>
    <row r="59" spans="1:44" x14ac:dyDescent="0.25">
      <c r="A59" s="30" t="s">
        <v>304</v>
      </c>
      <c r="B59" s="16"/>
      <c r="C59" s="16"/>
      <c r="D59" s="16"/>
      <c r="E59" s="16"/>
      <c r="F59" s="26"/>
      <c r="G59" s="16"/>
      <c r="H59" s="27"/>
      <c r="I59" s="27"/>
      <c r="J59" s="27"/>
      <c r="K59" s="27"/>
      <c r="O59" s="33"/>
      <c r="P59" s="33"/>
      <c r="Q59" s="33"/>
      <c r="R59" s="34"/>
      <c r="S59" s="34"/>
      <c r="T59" s="89"/>
      <c r="AA59" s="16"/>
      <c r="AB59" s="16" t="s">
        <v>206</v>
      </c>
      <c r="AC59" s="16"/>
      <c r="AD59" s="36"/>
      <c r="AE59" s="16" t="s">
        <v>105</v>
      </c>
      <c r="AF59" s="36"/>
      <c r="AG59" s="16" t="s">
        <v>105</v>
      </c>
      <c r="AH59" s="16"/>
      <c r="AI59" s="16"/>
      <c r="AJ59" s="16"/>
      <c r="AL59" s="23"/>
      <c r="AM59" s="32"/>
      <c r="AN59" s="32"/>
      <c r="AO59" s="32"/>
      <c r="AP59" s="32"/>
      <c r="AQ59" s="32"/>
      <c r="AR59" s="32"/>
    </row>
    <row r="60" spans="1:44" x14ac:dyDescent="0.25">
      <c r="A60" s="30" t="s">
        <v>305</v>
      </c>
      <c r="B60" s="55"/>
      <c r="C60" s="55"/>
      <c r="D60" s="55"/>
      <c r="E60" s="55"/>
      <c r="F60" s="56"/>
      <c r="G60" s="55"/>
      <c r="H60" s="57"/>
      <c r="I60" s="57"/>
      <c r="J60" s="57"/>
      <c r="K60" s="57"/>
      <c r="O60" s="58"/>
      <c r="P60" s="58"/>
      <c r="Q60" s="58"/>
      <c r="R60" s="59"/>
      <c r="S60" s="59"/>
      <c r="T60" s="120"/>
      <c r="AA60" s="55"/>
      <c r="AB60" s="55"/>
      <c r="AC60" s="55"/>
      <c r="AD60" s="60"/>
      <c r="AE60" s="55" t="s">
        <v>105</v>
      </c>
      <c r="AF60" s="60"/>
      <c r="AG60" s="55" t="s">
        <v>105</v>
      </c>
      <c r="AH60" s="55"/>
      <c r="AI60" s="55"/>
      <c r="AJ60" s="61"/>
      <c r="AL60" s="62"/>
      <c r="AM60" s="63"/>
      <c r="AN60" s="63"/>
      <c r="AO60" s="63"/>
      <c r="AP60" s="63"/>
      <c r="AQ60" s="63"/>
      <c r="AR60" s="63"/>
    </row>
    <row r="61" spans="1:44" x14ac:dyDescent="0.25">
      <c r="A61" s="30" t="s">
        <v>306</v>
      </c>
      <c r="B61" s="16"/>
      <c r="C61" s="16"/>
      <c r="D61" s="16"/>
      <c r="E61" s="16"/>
      <c r="F61" s="26"/>
      <c r="G61" s="16"/>
      <c r="H61" s="27"/>
      <c r="I61" s="27"/>
      <c r="J61" s="27"/>
      <c r="K61" s="27"/>
      <c r="O61" s="33"/>
      <c r="P61" s="33"/>
      <c r="Q61" s="33"/>
      <c r="R61" s="34"/>
      <c r="S61" s="34"/>
      <c r="T61" s="89"/>
      <c r="AA61" s="16"/>
      <c r="AB61" s="16" t="s">
        <v>206</v>
      </c>
      <c r="AC61" s="16"/>
      <c r="AD61" s="36"/>
      <c r="AE61" s="16" t="s">
        <v>105</v>
      </c>
      <c r="AF61" s="51"/>
      <c r="AG61" s="16" t="s">
        <v>105</v>
      </c>
      <c r="AH61" s="16"/>
      <c r="AI61" s="16"/>
      <c r="AJ61" s="16"/>
      <c r="AL61" s="23"/>
      <c r="AM61" s="32"/>
      <c r="AN61" s="32"/>
      <c r="AO61" s="32"/>
      <c r="AP61" s="32"/>
      <c r="AQ61" s="32"/>
      <c r="AR61" s="32"/>
    </row>
    <row r="62" spans="1:44" x14ac:dyDescent="0.25">
      <c r="A62" s="30" t="s">
        <v>307</v>
      </c>
      <c r="B62" s="41"/>
      <c r="C62" s="41"/>
      <c r="D62" s="41"/>
      <c r="E62" s="41"/>
      <c r="F62" s="42"/>
      <c r="G62" s="41"/>
      <c r="H62" s="43"/>
      <c r="I62" s="43"/>
      <c r="J62" s="43"/>
      <c r="K62" s="43"/>
      <c r="O62" s="44"/>
      <c r="P62" s="44"/>
      <c r="Q62" s="44"/>
      <c r="R62" s="45"/>
      <c r="S62" s="45"/>
      <c r="T62" s="119"/>
      <c r="AA62" s="41"/>
      <c r="AB62" s="50" t="s">
        <v>206</v>
      </c>
      <c r="AC62" s="41"/>
      <c r="AD62" s="46"/>
      <c r="AE62" s="41" t="s">
        <v>105</v>
      </c>
      <c r="AF62" s="46"/>
      <c r="AG62" s="41" t="s">
        <v>105</v>
      </c>
      <c r="AH62" s="41"/>
      <c r="AI62" s="41"/>
      <c r="AJ62" s="41"/>
      <c r="AL62" s="47"/>
      <c r="AM62" s="4"/>
      <c r="AN62" s="4"/>
      <c r="AO62" s="4"/>
      <c r="AP62" s="4"/>
      <c r="AQ62" s="4"/>
      <c r="AR62" s="4"/>
    </row>
    <row r="63" spans="1:44" x14ac:dyDescent="0.25">
      <c r="A63" s="30" t="s">
        <v>308</v>
      </c>
      <c r="B63" s="16"/>
      <c r="C63" s="16"/>
      <c r="D63" s="16"/>
      <c r="E63" s="16"/>
      <c r="F63" s="26"/>
      <c r="G63" s="16"/>
      <c r="H63" s="27"/>
      <c r="I63" s="27"/>
      <c r="J63" s="27"/>
      <c r="K63" s="27"/>
      <c r="O63" s="33"/>
      <c r="P63" s="33"/>
      <c r="Q63" s="33"/>
      <c r="R63" s="34"/>
      <c r="S63" s="34"/>
      <c r="T63" s="89"/>
      <c r="AA63" s="16"/>
      <c r="AB63" s="18" t="s">
        <v>206</v>
      </c>
      <c r="AC63" s="16"/>
      <c r="AD63" s="36"/>
      <c r="AE63" s="16" t="s">
        <v>105</v>
      </c>
      <c r="AF63" s="36"/>
      <c r="AG63" s="16" t="s">
        <v>105</v>
      </c>
      <c r="AH63" s="16"/>
      <c r="AI63" s="16"/>
      <c r="AJ63" s="16"/>
      <c r="AL63" s="23"/>
      <c r="AM63" s="32"/>
      <c r="AN63" s="32"/>
      <c r="AO63" s="32"/>
      <c r="AP63" s="32"/>
      <c r="AQ63" s="32"/>
      <c r="AR63" s="32"/>
    </row>
    <row r="64" spans="1:44" x14ac:dyDescent="0.25">
      <c r="A64" s="30" t="s">
        <v>309</v>
      </c>
      <c r="B64" s="16"/>
      <c r="C64" s="16"/>
      <c r="D64" s="16"/>
      <c r="E64" s="16"/>
      <c r="F64" s="26"/>
      <c r="G64" s="16"/>
      <c r="H64" s="27"/>
      <c r="I64" s="27"/>
      <c r="J64" s="27"/>
      <c r="K64" s="27"/>
      <c r="O64" s="33"/>
      <c r="P64" s="33"/>
      <c r="Q64" s="33"/>
      <c r="R64" s="34"/>
      <c r="S64" s="34"/>
      <c r="T64" s="89"/>
      <c r="AA64" s="16"/>
      <c r="AB64" s="18" t="s">
        <v>206</v>
      </c>
      <c r="AC64" s="16"/>
      <c r="AD64" s="36"/>
      <c r="AE64" s="16" t="s">
        <v>105</v>
      </c>
      <c r="AF64" s="36"/>
      <c r="AG64" s="16" t="s">
        <v>105</v>
      </c>
      <c r="AH64" s="16"/>
      <c r="AI64" s="16"/>
      <c r="AJ64" s="16"/>
      <c r="AL64" s="23"/>
      <c r="AM64" s="32"/>
      <c r="AN64" s="32"/>
      <c r="AO64" s="32"/>
      <c r="AP64" s="32"/>
      <c r="AQ64" s="32"/>
      <c r="AR64" s="32"/>
    </row>
    <row r="65" spans="1:44" x14ac:dyDescent="0.25">
      <c r="A65" s="30" t="s">
        <v>310</v>
      </c>
      <c r="B65" s="16"/>
      <c r="C65" s="16"/>
      <c r="D65" s="16"/>
      <c r="E65" s="16"/>
      <c r="F65" s="26"/>
      <c r="G65" s="16"/>
      <c r="H65" s="27"/>
      <c r="I65" s="27"/>
      <c r="J65" s="27"/>
      <c r="K65" s="27"/>
      <c r="O65" s="33"/>
      <c r="P65" s="33"/>
      <c r="Q65" s="33"/>
      <c r="R65" s="34"/>
      <c r="S65" s="34"/>
      <c r="T65" s="89"/>
      <c r="AA65" s="16"/>
      <c r="AB65" s="18" t="s">
        <v>206</v>
      </c>
      <c r="AC65" s="16"/>
      <c r="AD65" s="36"/>
      <c r="AE65" s="16" t="s">
        <v>105</v>
      </c>
      <c r="AF65" s="36"/>
      <c r="AG65" s="16" t="s">
        <v>105</v>
      </c>
      <c r="AH65" s="16"/>
      <c r="AI65" s="16"/>
      <c r="AJ65" s="16"/>
      <c r="AL65" s="23"/>
      <c r="AM65" s="32"/>
      <c r="AN65" s="32"/>
      <c r="AO65" s="32"/>
      <c r="AP65" s="32"/>
      <c r="AQ65" s="32"/>
      <c r="AR65" s="32"/>
    </row>
    <row r="66" spans="1:44" x14ac:dyDescent="0.25">
      <c r="A66" s="30" t="s">
        <v>311</v>
      </c>
      <c r="B66" s="41"/>
      <c r="C66" s="41"/>
      <c r="D66" s="41"/>
      <c r="E66" s="41"/>
      <c r="F66" s="42"/>
      <c r="G66" s="41"/>
      <c r="H66" s="43"/>
      <c r="I66" s="43"/>
      <c r="J66" s="43"/>
      <c r="K66" s="43"/>
      <c r="O66" s="44"/>
      <c r="P66" s="44"/>
      <c r="Q66" s="44"/>
      <c r="R66" s="45"/>
      <c r="S66" s="45"/>
      <c r="T66" s="119"/>
      <c r="AA66" s="41"/>
      <c r="AB66" s="50" t="s">
        <v>206</v>
      </c>
      <c r="AC66" s="41"/>
      <c r="AD66" s="46"/>
      <c r="AE66" s="41" t="s">
        <v>105</v>
      </c>
      <c r="AF66" s="46"/>
      <c r="AG66" s="41" t="s">
        <v>105</v>
      </c>
      <c r="AH66" s="41"/>
      <c r="AI66" s="41"/>
      <c r="AJ66" s="41"/>
      <c r="AL66" s="47"/>
      <c r="AM66" s="4"/>
      <c r="AN66" s="4"/>
      <c r="AO66" s="4"/>
      <c r="AP66" s="4"/>
      <c r="AQ66" s="4"/>
      <c r="AR66" s="4"/>
    </row>
    <row r="67" spans="1:44" x14ac:dyDescent="0.25">
      <c r="A67" s="30" t="s">
        <v>312</v>
      </c>
      <c r="B67" s="16"/>
      <c r="C67" s="16"/>
      <c r="D67" s="16"/>
      <c r="E67" s="16"/>
      <c r="F67" s="26"/>
      <c r="G67" s="16"/>
      <c r="H67" s="27"/>
      <c r="I67" s="27"/>
      <c r="J67" s="27"/>
      <c r="K67" s="27"/>
      <c r="O67" s="33"/>
      <c r="P67" s="33"/>
      <c r="Q67" s="33"/>
      <c r="R67" s="34"/>
      <c r="S67" s="34"/>
      <c r="T67" s="89"/>
      <c r="AA67" s="16"/>
      <c r="AB67" s="16" t="s">
        <v>198</v>
      </c>
      <c r="AC67" s="16"/>
      <c r="AD67" s="51"/>
      <c r="AE67" s="51" t="s">
        <v>105</v>
      </c>
      <c r="AF67" s="51"/>
      <c r="AG67" s="16" t="s">
        <v>105</v>
      </c>
      <c r="AH67" s="16"/>
      <c r="AI67" s="16"/>
      <c r="AJ67" s="16"/>
      <c r="AL67" s="23"/>
      <c r="AM67" s="32"/>
      <c r="AN67" s="32"/>
      <c r="AO67" s="32"/>
      <c r="AP67" s="32"/>
      <c r="AQ67" s="32"/>
      <c r="AR67" s="32"/>
    </row>
    <row r="68" spans="1:44" x14ac:dyDescent="0.25">
      <c r="A68" s="30" t="s">
        <v>314</v>
      </c>
      <c r="B68" s="16"/>
      <c r="C68" s="16"/>
      <c r="D68" s="16"/>
      <c r="E68" s="16"/>
      <c r="F68" s="26"/>
      <c r="G68" s="16"/>
      <c r="H68" s="27"/>
      <c r="I68" s="27"/>
      <c r="J68" s="27"/>
      <c r="K68" s="27"/>
      <c r="O68" s="33"/>
      <c r="P68" s="33"/>
      <c r="Q68" s="33"/>
      <c r="R68" s="34"/>
      <c r="S68" s="34"/>
      <c r="T68" s="89"/>
      <c r="AA68" s="16"/>
      <c r="AB68" s="18" t="s">
        <v>206</v>
      </c>
      <c r="AC68" s="16"/>
      <c r="AD68" s="36"/>
      <c r="AE68" s="16" t="s">
        <v>105</v>
      </c>
      <c r="AF68" s="36"/>
      <c r="AG68" s="16" t="s">
        <v>105</v>
      </c>
      <c r="AH68" s="16"/>
      <c r="AI68" s="16"/>
      <c r="AJ68" s="16"/>
      <c r="AL68" s="23"/>
      <c r="AM68" s="32"/>
      <c r="AN68" s="32"/>
      <c r="AO68" s="32"/>
      <c r="AP68" s="32"/>
      <c r="AQ68" s="32"/>
      <c r="AR68" s="32"/>
    </row>
    <row r="69" spans="1:44" x14ac:dyDescent="0.25">
      <c r="A69" s="30" t="s">
        <v>315</v>
      </c>
      <c r="B69" s="41"/>
      <c r="C69" s="41"/>
      <c r="D69" s="41"/>
      <c r="E69" s="41"/>
      <c r="F69" s="42"/>
      <c r="G69" s="41"/>
      <c r="H69" s="43"/>
      <c r="I69" s="43"/>
      <c r="J69" s="43"/>
      <c r="K69" s="43"/>
      <c r="O69" s="44"/>
      <c r="P69" s="44"/>
      <c r="Q69" s="44"/>
      <c r="R69" s="45"/>
      <c r="S69" s="45"/>
      <c r="T69" s="119"/>
      <c r="AA69" s="41"/>
      <c r="AB69" s="50" t="s">
        <v>206</v>
      </c>
      <c r="AC69" s="41"/>
      <c r="AD69" s="46"/>
      <c r="AE69" s="41" t="s">
        <v>105</v>
      </c>
      <c r="AF69" s="64"/>
      <c r="AG69" s="41" t="s">
        <v>105</v>
      </c>
      <c r="AH69" s="41"/>
      <c r="AI69" s="41"/>
      <c r="AJ69" s="41"/>
      <c r="AL69" s="47"/>
      <c r="AM69" s="4"/>
      <c r="AN69" s="4"/>
      <c r="AO69" s="4"/>
      <c r="AP69" s="4"/>
      <c r="AQ69" s="4"/>
      <c r="AR69" s="4"/>
    </row>
    <row r="70" spans="1:44" x14ac:dyDescent="0.25">
      <c r="A70" s="30" t="s">
        <v>316</v>
      </c>
      <c r="B70" s="16"/>
      <c r="C70" s="16"/>
      <c r="D70" s="16"/>
      <c r="E70" s="16"/>
      <c r="F70" s="26"/>
      <c r="G70" s="16"/>
      <c r="H70" s="27"/>
      <c r="I70" s="27"/>
      <c r="J70" s="27"/>
      <c r="K70" s="27"/>
      <c r="O70" s="33"/>
      <c r="P70" s="33"/>
      <c r="Q70" s="33"/>
      <c r="R70" s="34"/>
      <c r="S70" s="34"/>
      <c r="T70" s="89"/>
      <c r="AA70" s="16"/>
      <c r="AB70" s="18" t="s">
        <v>206</v>
      </c>
      <c r="AC70" s="16"/>
      <c r="AD70" s="36"/>
      <c r="AE70" s="16" t="s">
        <v>105</v>
      </c>
      <c r="AF70" s="36"/>
      <c r="AG70" s="16" t="s">
        <v>105</v>
      </c>
      <c r="AH70" s="16"/>
      <c r="AI70" s="16"/>
      <c r="AJ70" s="16"/>
      <c r="AL70" s="23"/>
      <c r="AM70" s="32"/>
      <c r="AN70" s="32"/>
      <c r="AO70" s="32"/>
      <c r="AP70" s="32"/>
      <c r="AQ70" s="32"/>
      <c r="AR70" s="32"/>
    </row>
    <row r="71" spans="1:44" x14ac:dyDescent="0.25">
      <c r="A71" s="30" t="s">
        <v>317</v>
      </c>
      <c r="B71" s="16"/>
      <c r="C71" s="16"/>
      <c r="D71" s="16"/>
      <c r="E71" s="16"/>
      <c r="F71" s="26"/>
      <c r="G71" s="16"/>
      <c r="H71" s="27"/>
      <c r="I71" s="27"/>
      <c r="J71" s="27"/>
      <c r="K71" s="27"/>
      <c r="O71" s="33"/>
      <c r="P71" s="33"/>
      <c r="Q71" s="33"/>
      <c r="R71" s="34"/>
      <c r="S71" s="34"/>
      <c r="T71" s="89"/>
      <c r="AA71" s="16"/>
      <c r="AB71" s="18" t="s">
        <v>198</v>
      </c>
      <c r="AC71" s="16"/>
      <c r="AD71" s="36"/>
      <c r="AE71" s="16" t="s">
        <v>105</v>
      </c>
      <c r="AF71" s="36"/>
      <c r="AG71" s="16" t="s">
        <v>105</v>
      </c>
      <c r="AH71" s="16"/>
      <c r="AI71" s="16"/>
      <c r="AJ71" s="16"/>
      <c r="AL71" s="23"/>
      <c r="AM71" s="32"/>
      <c r="AN71" s="32"/>
      <c r="AO71" s="32"/>
      <c r="AP71" s="32"/>
      <c r="AQ71" s="32"/>
      <c r="AR71" s="32"/>
    </row>
    <row r="72" spans="1:44" x14ac:dyDescent="0.25">
      <c r="A72" s="30" t="s">
        <v>318</v>
      </c>
      <c r="B72" s="41"/>
      <c r="C72" s="41"/>
      <c r="D72" s="41"/>
      <c r="E72" s="41"/>
      <c r="F72" s="42"/>
      <c r="G72" s="41"/>
      <c r="H72" s="43"/>
      <c r="I72" s="43"/>
      <c r="J72" s="43"/>
      <c r="K72" s="43"/>
      <c r="O72" s="44"/>
      <c r="P72" s="44"/>
      <c r="Q72" s="44"/>
      <c r="R72" s="45"/>
      <c r="S72" s="45"/>
      <c r="T72" s="119"/>
      <c r="AA72" s="41"/>
      <c r="AB72" s="50" t="s">
        <v>206</v>
      </c>
      <c r="AC72" s="41"/>
      <c r="AD72" s="46"/>
      <c r="AE72" s="41" t="s">
        <v>105</v>
      </c>
      <c r="AF72" s="46"/>
      <c r="AG72" s="41" t="s">
        <v>105</v>
      </c>
      <c r="AH72" s="41"/>
      <c r="AI72" s="41"/>
      <c r="AJ72" s="41"/>
      <c r="AL72" s="47"/>
      <c r="AM72" s="4"/>
      <c r="AN72" s="4"/>
      <c r="AO72" s="4"/>
      <c r="AP72" s="4"/>
      <c r="AQ72" s="4"/>
      <c r="AR72" s="4"/>
    </row>
    <row r="73" spans="1:44" x14ac:dyDescent="0.25">
      <c r="A73" s="30" t="s">
        <v>319</v>
      </c>
      <c r="B73" s="16"/>
      <c r="C73" s="16"/>
      <c r="D73" s="16"/>
      <c r="E73" s="16"/>
      <c r="F73" s="26"/>
      <c r="G73" s="16"/>
      <c r="H73" s="27"/>
      <c r="I73" s="27"/>
      <c r="J73" s="27"/>
      <c r="K73" s="27"/>
      <c r="O73" s="33"/>
      <c r="P73" s="33"/>
      <c r="Q73" s="33"/>
      <c r="R73" s="34"/>
      <c r="S73" s="34"/>
      <c r="T73" s="89"/>
      <c r="AA73" s="16"/>
      <c r="AB73" s="18" t="s">
        <v>206</v>
      </c>
      <c r="AC73" s="16"/>
      <c r="AD73" s="36"/>
      <c r="AE73" s="16" t="s">
        <v>105</v>
      </c>
      <c r="AF73" s="36"/>
      <c r="AG73" s="16" t="s">
        <v>105</v>
      </c>
      <c r="AH73" s="16"/>
      <c r="AI73" s="16"/>
      <c r="AJ73" s="16"/>
      <c r="AL73" s="23"/>
      <c r="AM73" s="32"/>
      <c r="AN73" s="32"/>
      <c r="AO73" s="32"/>
      <c r="AP73" s="32"/>
      <c r="AQ73" s="32"/>
      <c r="AR73" s="32"/>
    </row>
    <row r="74" spans="1:44" x14ac:dyDescent="0.25">
      <c r="A74" s="30" t="s">
        <v>320</v>
      </c>
      <c r="B74" s="16"/>
      <c r="C74" s="16"/>
      <c r="D74" s="16"/>
      <c r="E74" s="16"/>
      <c r="F74" s="26"/>
      <c r="G74" s="16"/>
      <c r="H74" s="27"/>
      <c r="I74" s="27"/>
      <c r="J74" s="27"/>
      <c r="K74" s="27"/>
      <c r="O74" s="33"/>
      <c r="P74" s="33"/>
      <c r="Q74" s="33"/>
      <c r="R74" s="34"/>
      <c r="S74" s="34"/>
      <c r="T74" s="89"/>
      <c r="AA74" s="16"/>
      <c r="AB74" s="18" t="s">
        <v>190</v>
      </c>
      <c r="AC74" s="16"/>
      <c r="AD74" s="36"/>
      <c r="AE74" s="16" t="s">
        <v>105</v>
      </c>
      <c r="AF74" s="36"/>
      <c r="AG74" s="16" t="s">
        <v>105</v>
      </c>
      <c r="AH74" s="16"/>
      <c r="AI74" s="16"/>
      <c r="AJ74" s="16"/>
      <c r="AL74" s="23"/>
      <c r="AM74" s="32"/>
      <c r="AN74" s="32"/>
      <c r="AO74" s="32"/>
      <c r="AP74" s="32"/>
      <c r="AQ74" s="32"/>
      <c r="AR74" s="32"/>
    </row>
    <row r="75" spans="1:44" x14ac:dyDescent="0.25">
      <c r="A75" s="30" t="s">
        <v>321</v>
      </c>
      <c r="B75" s="55"/>
      <c r="C75" s="55"/>
      <c r="D75" s="55"/>
      <c r="E75" s="55"/>
      <c r="F75" s="56"/>
      <c r="G75" s="55"/>
      <c r="H75" s="57"/>
      <c r="I75" s="57"/>
      <c r="J75" s="57"/>
      <c r="K75" s="57"/>
      <c r="O75" s="58"/>
      <c r="P75" s="58"/>
      <c r="Q75" s="58"/>
      <c r="R75" s="59"/>
      <c r="S75" s="59"/>
      <c r="T75" s="120"/>
      <c r="AA75" s="55"/>
      <c r="AB75" s="55" t="s">
        <v>322</v>
      </c>
      <c r="AC75" s="55"/>
      <c r="AD75" s="60"/>
      <c r="AE75" s="55" t="s">
        <v>105</v>
      </c>
      <c r="AF75" s="65"/>
      <c r="AG75" s="55" t="s">
        <v>105</v>
      </c>
      <c r="AH75" s="55"/>
      <c r="AI75" s="55"/>
      <c r="AJ75" s="55"/>
      <c r="AL75" s="62"/>
      <c r="AM75" s="63"/>
      <c r="AN75" s="63"/>
      <c r="AO75" s="63"/>
      <c r="AP75" s="63"/>
      <c r="AQ75" s="63"/>
      <c r="AR75" s="63"/>
    </row>
    <row r="76" spans="1:44" x14ac:dyDescent="0.25">
      <c r="A76" s="30" t="s">
        <v>323</v>
      </c>
      <c r="B76" s="16"/>
      <c r="C76" s="16"/>
      <c r="D76" s="16"/>
      <c r="E76" s="16"/>
      <c r="F76" s="26"/>
      <c r="G76" s="16"/>
      <c r="H76" s="52"/>
      <c r="I76" s="52"/>
      <c r="J76" s="52"/>
      <c r="K76" s="27"/>
      <c r="O76" s="33"/>
      <c r="P76" s="33"/>
      <c r="Q76" s="33"/>
      <c r="R76" s="34"/>
      <c r="S76" s="34"/>
      <c r="T76" s="89"/>
      <c r="AA76" s="16"/>
      <c r="AB76" s="18" t="s">
        <v>206</v>
      </c>
      <c r="AC76" s="16"/>
      <c r="AD76" s="36"/>
      <c r="AE76" s="16" t="s">
        <v>105</v>
      </c>
      <c r="AF76" s="36"/>
      <c r="AG76" s="16" t="s">
        <v>105</v>
      </c>
      <c r="AH76" s="16"/>
      <c r="AI76" s="16"/>
      <c r="AJ76" s="16"/>
      <c r="AL76" s="23"/>
      <c r="AM76" s="32"/>
      <c r="AN76" s="32"/>
      <c r="AO76" s="32"/>
      <c r="AP76" s="32"/>
      <c r="AQ76" s="32"/>
      <c r="AR76" s="32"/>
    </row>
    <row r="77" spans="1:44" x14ac:dyDescent="0.25">
      <c r="A77" s="30" t="s">
        <v>324</v>
      </c>
      <c r="B77" s="16"/>
      <c r="C77" s="16"/>
      <c r="D77" s="16"/>
      <c r="E77" s="16"/>
      <c r="F77" s="26"/>
      <c r="G77" s="16"/>
      <c r="H77" s="27"/>
      <c r="I77" s="27"/>
      <c r="J77" s="27"/>
      <c r="K77" s="27"/>
      <c r="O77" s="33"/>
      <c r="P77" s="33"/>
      <c r="Q77" s="33"/>
      <c r="R77" s="34"/>
      <c r="S77" s="34"/>
      <c r="T77" s="89"/>
      <c r="AA77" s="16"/>
      <c r="AB77" s="18" t="s">
        <v>206</v>
      </c>
      <c r="AC77" s="16"/>
      <c r="AD77" s="36"/>
      <c r="AE77" s="16" t="s">
        <v>105</v>
      </c>
      <c r="AF77" s="36"/>
      <c r="AG77" s="16" t="s">
        <v>105</v>
      </c>
      <c r="AH77" s="16"/>
      <c r="AI77" s="16"/>
      <c r="AJ77" s="16"/>
      <c r="AL77" s="23"/>
      <c r="AM77" s="32"/>
      <c r="AN77" s="32"/>
      <c r="AO77" s="32"/>
      <c r="AP77" s="32"/>
      <c r="AQ77" s="32"/>
      <c r="AR77" s="32"/>
    </row>
    <row r="78" spans="1:44" x14ac:dyDescent="0.25">
      <c r="A78" s="30" t="s">
        <v>327</v>
      </c>
      <c r="B78" s="16"/>
      <c r="C78" s="16"/>
      <c r="D78" s="16"/>
      <c r="E78" s="16"/>
      <c r="F78" s="26"/>
      <c r="G78" s="16"/>
      <c r="H78" s="27"/>
      <c r="I78" s="27"/>
      <c r="J78" s="27"/>
      <c r="K78" s="27"/>
      <c r="O78" s="33"/>
      <c r="P78" s="33"/>
      <c r="Q78" s="33"/>
      <c r="R78" s="34"/>
      <c r="S78" s="34"/>
      <c r="T78" s="89"/>
      <c r="AA78" s="16"/>
      <c r="AB78" s="18" t="s">
        <v>206</v>
      </c>
      <c r="AC78" s="16"/>
      <c r="AD78" s="36"/>
      <c r="AE78" s="16" t="s">
        <v>105</v>
      </c>
      <c r="AF78" s="36"/>
      <c r="AG78" s="16" t="s">
        <v>105</v>
      </c>
      <c r="AH78" s="16"/>
      <c r="AI78" s="16"/>
      <c r="AJ78" s="16"/>
      <c r="AL78" s="23"/>
      <c r="AM78" s="32"/>
      <c r="AN78" s="32"/>
      <c r="AO78" s="32"/>
      <c r="AP78" s="32"/>
      <c r="AQ78" s="32"/>
      <c r="AR78" s="32"/>
    </row>
    <row r="79" spans="1:44" x14ac:dyDescent="0.25">
      <c r="A79" s="30" t="s">
        <v>328</v>
      </c>
      <c r="B79" s="41"/>
      <c r="C79" s="41"/>
      <c r="D79" s="41"/>
      <c r="E79" s="41"/>
      <c r="F79" s="42"/>
      <c r="G79" s="41"/>
      <c r="H79" s="43"/>
      <c r="I79" s="43"/>
      <c r="J79" s="43"/>
      <c r="K79" s="43"/>
      <c r="O79" s="44"/>
      <c r="P79" s="44"/>
      <c r="Q79" s="44"/>
      <c r="R79" s="45"/>
      <c r="S79" s="45"/>
      <c r="T79" s="119"/>
      <c r="AA79" s="41"/>
      <c r="AB79" s="50" t="s">
        <v>206</v>
      </c>
      <c r="AC79" s="41"/>
      <c r="AD79" s="64"/>
      <c r="AE79" s="64" t="s">
        <v>105</v>
      </c>
      <c r="AF79" s="64"/>
      <c r="AG79" s="41" t="s">
        <v>105</v>
      </c>
      <c r="AH79" s="41"/>
      <c r="AI79" s="41"/>
      <c r="AJ79" s="41"/>
      <c r="AL79" s="47"/>
      <c r="AM79" s="4"/>
      <c r="AN79" s="4"/>
      <c r="AO79" s="4"/>
      <c r="AP79" s="4"/>
      <c r="AQ79" s="4"/>
      <c r="AR79" s="4"/>
    </row>
    <row r="80" spans="1:44" x14ac:dyDescent="0.25">
      <c r="A80" s="30" t="s">
        <v>329</v>
      </c>
      <c r="B80" s="16"/>
      <c r="C80" s="16"/>
      <c r="D80" s="16"/>
      <c r="E80" s="16"/>
      <c r="F80" s="26"/>
      <c r="G80" s="16"/>
      <c r="H80" s="27"/>
      <c r="I80" s="27"/>
      <c r="J80" s="27"/>
      <c r="K80" s="27"/>
      <c r="O80" s="33"/>
      <c r="P80" s="33"/>
      <c r="Q80" s="33"/>
      <c r="R80" s="34"/>
      <c r="S80" s="34"/>
      <c r="T80" s="89"/>
      <c r="AA80" s="16"/>
      <c r="AB80" s="16" t="s">
        <v>245</v>
      </c>
      <c r="AC80" s="16"/>
      <c r="AD80" s="51"/>
      <c r="AE80" s="51" t="s">
        <v>105</v>
      </c>
      <c r="AF80" s="51"/>
      <c r="AG80" s="16" t="s">
        <v>105</v>
      </c>
      <c r="AH80" s="16"/>
      <c r="AI80" s="16"/>
      <c r="AJ80" s="16"/>
      <c r="AL80" s="23"/>
      <c r="AM80" s="32"/>
      <c r="AN80" s="32"/>
      <c r="AO80" s="32"/>
      <c r="AP80" s="32"/>
      <c r="AQ80" s="32"/>
      <c r="AR80" s="32"/>
    </row>
    <row r="81" spans="1:44" x14ac:dyDescent="0.25">
      <c r="A81" s="30" t="s">
        <v>330</v>
      </c>
      <c r="B81" s="41"/>
      <c r="C81" s="41"/>
      <c r="D81" s="41"/>
      <c r="E81" s="41"/>
      <c r="F81" s="42"/>
      <c r="G81" s="41"/>
      <c r="H81" s="43"/>
      <c r="I81" s="43"/>
      <c r="J81" s="43"/>
      <c r="K81" s="43"/>
      <c r="O81" s="44"/>
      <c r="P81" s="44"/>
      <c r="Q81" s="44"/>
      <c r="R81" s="45"/>
      <c r="S81" s="45"/>
      <c r="T81" s="119"/>
      <c r="AA81" s="41"/>
      <c r="AB81" s="50" t="s">
        <v>206</v>
      </c>
      <c r="AC81" s="41"/>
      <c r="AD81" s="46"/>
      <c r="AE81" s="41" t="s">
        <v>105</v>
      </c>
      <c r="AF81" s="46"/>
      <c r="AG81" s="41" t="s">
        <v>105</v>
      </c>
      <c r="AH81" s="41"/>
      <c r="AI81" s="41"/>
      <c r="AJ81" s="41"/>
      <c r="AL81" s="47"/>
      <c r="AM81" s="4"/>
      <c r="AN81" s="4"/>
      <c r="AO81" s="4"/>
      <c r="AP81" s="4"/>
      <c r="AQ81" s="4"/>
      <c r="AR81" s="4"/>
    </row>
    <row r="82" spans="1:44" x14ac:dyDescent="0.25">
      <c r="A82" s="30" t="s">
        <v>331</v>
      </c>
      <c r="B82" s="16"/>
      <c r="C82" s="16"/>
      <c r="D82" s="16"/>
      <c r="E82" s="16"/>
      <c r="F82" s="26"/>
      <c r="G82" s="16"/>
      <c r="H82" s="27"/>
      <c r="I82" s="27"/>
      <c r="J82" s="27"/>
      <c r="K82" s="27"/>
      <c r="O82" s="33"/>
      <c r="P82" s="33"/>
      <c r="Q82" s="33"/>
      <c r="R82" s="34"/>
      <c r="S82" s="34"/>
      <c r="T82" s="89"/>
      <c r="AA82" s="16"/>
      <c r="AB82" s="18" t="s">
        <v>206</v>
      </c>
      <c r="AC82" s="16"/>
      <c r="AD82" s="36"/>
      <c r="AE82" s="16" t="s">
        <v>105</v>
      </c>
      <c r="AF82" s="36"/>
      <c r="AG82" s="16" t="s">
        <v>105</v>
      </c>
      <c r="AH82" s="16"/>
      <c r="AI82" s="16"/>
      <c r="AJ82" s="16"/>
      <c r="AL82" s="23"/>
      <c r="AM82" s="32"/>
      <c r="AN82" s="32"/>
      <c r="AO82" s="32"/>
      <c r="AP82" s="32"/>
      <c r="AQ82" s="32"/>
      <c r="AR82" s="32"/>
    </row>
    <row r="83" spans="1:44" x14ac:dyDescent="0.25">
      <c r="A83" s="30" t="s">
        <v>332</v>
      </c>
      <c r="B83" s="16"/>
      <c r="C83" s="16"/>
      <c r="D83" s="16"/>
      <c r="E83" s="16"/>
      <c r="F83" s="26"/>
      <c r="G83" s="16"/>
      <c r="H83" s="27"/>
      <c r="I83" s="27"/>
      <c r="J83" s="27"/>
      <c r="K83" s="27"/>
      <c r="O83" s="33"/>
      <c r="P83" s="33"/>
      <c r="Q83" s="33"/>
      <c r="R83" s="34"/>
      <c r="S83" s="34"/>
      <c r="T83" s="89"/>
      <c r="AA83" s="16"/>
      <c r="AB83" s="16" t="s">
        <v>198</v>
      </c>
      <c r="AC83" s="16"/>
      <c r="AD83" s="36"/>
      <c r="AE83" s="16" t="s">
        <v>105</v>
      </c>
      <c r="AF83" s="36"/>
      <c r="AG83" s="16" t="s">
        <v>105</v>
      </c>
      <c r="AH83" s="16"/>
      <c r="AI83" s="16"/>
      <c r="AJ83" s="16"/>
      <c r="AL83" s="23"/>
      <c r="AM83" s="32"/>
      <c r="AN83" s="32"/>
      <c r="AO83" s="32"/>
      <c r="AP83" s="32"/>
      <c r="AQ83" s="32"/>
      <c r="AR83" s="32"/>
    </row>
    <row r="84" spans="1:44" x14ac:dyDescent="0.25">
      <c r="A84" s="30" t="s">
        <v>333</v>
      </c>
      <c r="B84" s="16"/>
      <c r="C84" s="16"/>
      <c r="D84" s="16"/>
      <c r="E84" s="16"/>
      <c r="F84" s="26"/>
      <c r="G84" s="16"/>
      <c r="H84" s="27"/>
      <c r="I84" s="27"/>
      <c r="J84" s="27"/>
      <c r="K84" s="27"/>
      <c r="O84" s="33"/>
      <c r="P84" s="33"/>
      <c r="Q84" s="33"/>
      <c r="R84" s="34"/>
      <c r="S84" s="34"/>
      <c r="T84" s="89"/>
      <c r="AA84" s="16"/>
      <c r="AB84" s="18" t="s">
        <v>206</v>
      </c>
      <c r="AC84" s="16"/>
      <c r="AD84" s="36"/>
      <c r="AE84" s="16" t="s">
        <v>105</v>
      </c>
      <c r="AF84" s="36"/>
      <c r="AG84" s="16" t="s">
        <v>105</v>
      </c>
      <c r="AH84" s="16"/>
      <c r="AI84" s="16"/>
      <c r="AJ84" s="16"/>
      <c r="AL84" s="23"/>
      <c r="AM84" s="32"/>
      <c r="AN84" s="32"/>
      <c r="AO84" s="32"/>
      <c r="AP84" s="32"/>
      <c r="AQ84" s="32"/>
      <c r="AR84" s="32"/>
    </row>
    <row r="85" spans="1:44" x14ac:dyDescent="0.25">
      <c r="A85" s="30" t="s">
        <v>335</v>
      </c>
      <c r="B85" s="16"/>
      <c r="C85" s="16"/>
      <c r="D85" s="16"/>
      <c r="E85" s="16"/>
      <c r="F85" s="26"/>
      <c r="G85" s="16"/>
      <c r="H85" s="27"/>
      <c r="I85" s="27"/>
      <c r="J85" s="27"/>
      <c r="K85" s="27"/>
      <c r="O85" s="33"/>
      <c r="P85" s="33"/>
      <c r="Q85" s="33"/>
      <c r="R85" s="34"/>
      <c r="S85" s="34"/>
      <c r="T85" s="89"/>
      <c r="AA85" s="16"/>
      <c r="AB85" s="18" t="s">
        <v>206</v>
      </c>
      <c r="AC85" s="16"/>
      <c r="AD85" s="36"/>
      <c r="AE85" s="16" t="s">
        <v>105</v>
      </c>
      <c r="AF85" s="36"/>
      <c r="AG85" s="16" t="s">
        <v>105</v>
      </c>
      <c r="AH85" s="16"/>
      <c r="AI85" s="16"/>
      <c r="AJ85" s="16"/>
      <c r="AL85" s="23"/>
      <c r="AM85" s="32"/>
      <c r="AN85" s="32"/>
      <c r="AO85" s="32"/>
      <c r="AP85" s="32"/>
      <c r="AQ85" s="32"/>
      <c r="AR85" s="32"/>
    </row>
    <row r="86" spans="1:44" x14ac:dyDescent="0.25">
      <c r="A86" s="30" t="s">
        <v>336</v>
      </c>
      <c r="B86" s="41"/>
      <c r="C86" s="41"/>
      <c r="D86" s="41"/>
      <c r="E86" s="41"/>
      <c r="F86" s="42"/>
      <c r="G86" s="41"/>
      <c r="H86" s="43"/>
      <c r="I86" s="43"/>
      <c r="J86" s="43"/>
      <c r="K86" s="43"/>
      <c r="O86" s="44"/>
      <c r="P86" s="44"/>
      <c r="Q86" s="44"/>
      <c r="R86" s="45"/>
      <c r="S86" s="45"/>
      <c r="T86" s="119"/>
      <c r="AA86" s="41"/>
      <c r="AB86" s="50" t="s">
        <v>206</v>
      </c>
      <c r="AC86" s="41"/>
      <c r="AD86" s="64"/>
      <c r="AE86" s="64" t="s">
        <v>105</v>
      </c>
      <c r="AF86" s="64"/>
      <c r="AG86" s="41" t="s">
        <v>105</v>
      </c>
      <c r="AH86" s="41"/>
      <c r="AI86" s="41"/>
      <c r="AJ86" s="41"/>
      <c r="AL86" s="47"/>
      <c r="AM86" s="4"/>
      <c r="AN86" s="4"/>
      <c r="AO86" s="4"/>
      <c r="AP86" s="4"/>
      <c r="AQ86" s="4"/>
      <c r="AR86" s="4"/>
    </row>
    <row r="87" spans="1:44" x14ac:dyDescent="0.25">
      <c r="A87" s="30" t="s">
        <v>337</v>
      </c>
      <c r="B87" s="16"/>
      <c r="C87" s="16"/>
      <c r="D87" s="16"/>
      <c r="E87" s="16"/>
      <c r="F87" s="26"/>
      <c r="G87" s="16"/>
      <c r="H87" s="27"/>
      <c r="I87" s="27"/>
      <c r="J87" s="27"/>
      <c r="K87" s="27"/>
      <c r="O87" s="33"/>
      <c r="P87" s="33"/>
      <c r="Q87" s="33"/>
      <c r="R87" s="34"/>
      <c r="S87" s="34"/>
      <c r="T87" s="89"/>
      <c r="AA87" s="16"/>
      <c r="AB87" s="18" t="s">
        <v>206</v>
      </c>
      <c r="AC87" s="16"/>
      <c r="AD87" s="51"/>
      <c r="AE87" s="51" t="s">
        <v>105</v>
      </c>
      <c r="AF87" s="51"/>
      <c r="AG87" s="16" t="s">
        <v>105</v>
      </c>
      <c r="AH87" s="16"/>
      <c r="AI87" s="16"/>
      <c r="AJ87" s="16"/>
      <c r="AL87" s="23"/>
      <c r="AM87" s="32"/>
      <c r="AN87" s="32"/>
      <c r="AO87" s="32"/>
      <c r="AP87" s="32"/>
      <c r="AQ87" s="32"/>
      <c r="AR87" s="32"/>
    </row>
    <row r="88" spans="1:44" x14ac:dyDescent="0.25">
      <c r="A88" s="30" t="s">
        <v>338</v>
      </c>
      <c r="B88" s="16"/>
      <c r="C88" s="16"/>
      <c r="D88" s="16"/>
      <c r="E88" s="16"/>
      <c r="F88" s="26"/>
      <c r="G88" s="16"/>
      <c r="H88" s="27"/>
      <c r="I88" s="27"/>
      <c r="J88" s="27"/>
      <c r="K88" s="27"/>
      <c r="O88" s="33"/>
      <c r="P88" s="33"/>
      <c r="Q88" s="33"/>
      <c r="R88" s="34"/>
      <c r="S88" s="34"/>
      <c r="T88" s="89"/>
      <c r="AA88" s="16"/>
      <c r="AB88" s="18" t="s">
        <v>245</v>
      </c>
      <c r="AC88" s="54"/>
      <c r="AD88" s="51"/>
      <c r="AE88" s="51" t="s">
        <v>105</v>
      </c>
      <c r="AF88" s="51"/>
      <c r="AG88" s="16" t="s">
        <v>105</v>
      </c>
      <c r="AH88" s="16"/>
      <c r="AI88" s="16"/>
      <c r="AJ88" s="16"/>
      <c r="AL88" s="23"/>
      <c r="AM88" s="32"/>
      <c r="AN88" s="32"/>
      <c r="AO88" s="32"/>
      <c r="AP88" s="32"/>
      <c r="AQ88" s="32"/>
      <c r="AR88" s="32"/>
    </row>
    <row r="89" spans="1:44" x14ac:dyDescent="0.25">
      <c r="A89" s="30" t="s">
        <v>339</v>
      </c>
      <c r="B89" s="16"/>
      <c r="C89" s="16"/>
      <c r="D89" s="16"/>
      <c r="E89" s="16"/>
      <c r="F89" s="26"/>
      <c r="G89" s="16"/>
      <c r="H89" s="27"/>
      <c r="I89" s="27"/>
      <c r="J89" s="27"/>
      <c r="K89" s="27"/>
      <c r="O89" s="33"/>
      <c r="P89" s="33"/>
      <c r="Q89" s="33"/>
      <c r="R89" s="34"/>
      <c r="S89" s="34"/>
      <c r="T89" s="89"/>
      <c r="AA89" s="16"/>
      <c r="AB89" s="35" t="s">
        <v>198</v>
      </c>
      <c r="AC89" s="16"/>
      <c r="AD89" s="36"/>
      <c r="AE89" s="16" t="s">
        <v>105</v>
      </c>
      <c r="AF89" s="36"/>
      <c r="AG89" s="16" t="s">
        <v>105</v>
      </c>
      <c r="AH89" s="16"/>
      <c r="AI89" s="16"/>
      <c r="AJ89" s="16"/>
      <c r="AL89" s="23"/>
      <c r="AM89" s="32"/>
      <c r="AN89" s="32"/>
      <c r="AO89" s="32"/>
      <c r="AP89" s="32"/>
      <c r="AQ89" s="32"/>
      <c r="AR89" s="32"/>
    </row>
    <row r="90" spans="1:44" x14ac:dyDescent="0.25">
      <c r="A90" s="30" t="s">
        <v>340</v>
      </c>
      <c r="B90" s="41"/>
      <c r="C90" s="41"/>
      <c r="D90" s="41"/>
      <c r="E90" s="41"/>
      <c r="F90" s="42"/>
      <c r="G90" s="41"/>
      <c r="H90" s="43"/>
      <c r="I90" s="43"/>
      <c r="J90" s="43"/>
      <c r="K90" s="43"/>
      <c r="O90" s="44"/>
      <c r="P90" s="44"/>
      <c r="Q90" s="44"/>
      <c r="R90" s="45"/>
      <c r="S90" s="45"/>
      <c r="T90" s="119"/>
      <c r="AA90" s="41"/>
      <c r="AB90" s="50" t="s">
        <v>206</v>
      </c>
      <c r="AC90" s="41"/>
      <c r="AD90" s="46"/>
      <c r="AE90" s="41" t="s">
        <v>105</v>
      </c>
      <c r="AF90" s="46"/>
      <c r="AG90" s="41" t="s">
        <v>105</v>
      </c>
      <c r="AH90" s="41"/>
      <c r="AI90" s="41"/>
      <c r="AJ90" s="41"/>
      <c r="AL90" s="47"/>
      <c r="AM90" s="4"/>
      <c r="AN90" s="4"/>
      <c r="AO90" s="4"/>
      <c r="AP90" s="4"/>
      <c r="AQ90" s="4"/>
      <c r="AR90" s="4"/>
    </row>
    <row r="91" spans="1:44" x14ac:dyDescent="0.25">
      <c r="A91" s="30" t="s">
        <v>341</v>
      </c>
      <c r="B91" s="16"/>
      <c r="C91" s="16"/>
      <c r="D91" s="16"/>
      <c r="E91" s="16"/>
      <c r="F91" s="26"/>
      <c r="G91" s="16"/>
      <c r="H91" s="27"/>
      <c r="I91" s="27"/>
      <c r="J91" s="27"/>
      <c r="K91" s="27"/>
      <c r="O91" s="33"/>
      <c r="P91" s="33"/>
      <c r="Q91" s="33"/>
      <c r="R91" s="34"/>
      <c r="S91" s="34"/>
      <c r="T91" s="89"/>
      <c r="AA91" s="16"/>
      <c r="AB91" s="18" t="s">
        <v>206</v>
      </c>
      <c r="AC91" s="16"/>
      <c r="AD91" s="36"/>
      <c r="AE91" s="16" t="s">
        <v>105</v>
      </c>
      <c r="AF91" s="36"/>
      <c r="AG91" s="16" t="s">
        <v>105</v>
      </c>
      <c r="AH91" s="16"/>
      <c r="AI91" s="16"/>
      <c r="AJ91" s="16"/>
      <c r="AL91" s="23"/>
      <c r="AM91" s="32"/>
      <c r="AN91" s="32"/>
      <c r="AO91" s="32"/>
      <c r="AP91" s="32"/>
      <c r="AQ91" s="32"/>
      <c r="AR91" s="32"/>
    </row>
    <row r="92" spans="1:44" x14ac:dyDescent="0.25">
      <c r="A92" s="30" t="s">
        <v>342</v>
      </c>
      <c r="B92" s="16"/>
      <c r="C92" s="16"/>
      <c r="D92" s="16"/>
      <c r="E92" s="16"/>
      <c r="F92" s="26"/>
      <c r="G92" s="16"/>
      <c r="H92" s="52"/>
      <c r="I92" s="52"/>
      <c r="J92" s="52"/>
      <c r="K92" s="27"/>
      <c r="O92" s="33"/>
      <c r="P92" s="33"/>
      <c r="Q92" s="33"/>
      <c r="R92" s="34"/>
      <c r="S92" s="34"/>
      <c r="T92" s="89"/>
      <c r="AA92" s="16"/>
      <c r="AB92" s="18" t="s">
        <v>206</v>
      </c>
      <c r="AC92" s="16"/>
      <c r="AD92" s="36"/>
      <c r="AE92" s="16" t="s">
        <v>105</v>
      </c>
      <c r="AF92" s="36"/>
      <c r="AG92" s="16" t="s">
        <v>105</v>
      </c>
      <c r="AH92" s="16"/>
      <c r="AI92" s="16"/>
      <c r="AJ92" s="16"/>
      <c r="AL92" s="23"/>
      <c r="AM92" s="32"/>
      <c r="AN92" s="32"/>
      <c r="AO92" s="32"/>
      <c r="AP92" s="32"/>
      <c r="AQ92" s="32"/>
      <c r="AR92" s="32"/>
    </row>
    <row r="93" spans="1:44" x14ac:dyDescent="0.25">
      <c r="A93" s="30" t="s">
        <v>343</v>
      </c>
      <c r="B93" s="16"/>
      <c r="C93" s="16"/>
      <c r="D93" s="16"/>
      <c r="E93" s="16"/>
      <c r="F93" s="26"/>
      <c r="G93" s="16"/>
      <c r="H93" s="27"/>
      <c r="I93" s="27"/>
      <c r="J93" s="27"/>
      <c r="K93" s="27"/>
      <c r="O93" s="33"/>
      <c r="P93" s="33"/>
      <c r="Q93" s="33"/>
      <c r="R93" s="34"/>
      <c r="S93" s="34"/>
      <c r="T93" s="89"/>
      <c r="AA93" s="16"/>
      <c r="AB93" s="16" t="s">
        <v>190</v>
      </c>
      <c r="AC93" s="16"/>
      <c r="AD93" s="36"/>
      <c r="AE93" s="16" t="s">
        <v>105</v>
      </c>
      <c r="AF93" s="36"/>
      <c r="AG93" s="16" t="s">
        <v>105</v>
      </c>
      <c r="AH93" s="16"/>
      <c r="AI93" s="16"/>
      <c r="AJ93" s="16"/>
      <c r="AL93" s="23"/>
      <c r="AM93" s="32"/>
      <c r="AN93" s="32"/>
      <c r="AO93" s="32"/>
      <c r="AP93" s="32"/>
      <c r="AQ93" s="32"/>
      <c r="AR93" s="32"/>
    </row>
    <row r="94" spans="1:44" x14ac:dyDescent="0.25">
      <c r="A94" s="30" t="s">
        <v>344</v>
      </c>
      <c r="B94" s="16"/>
      <c r="C94" s="16"/>
      <c r="D94" s="16"/>
      <c r="E94" s="16"/>
      <c r="F94" s="26"/>
      <c r="G94" s="16"/>
      <c r="H94" s="27"/>
      <c r="I94" s="27"/>
      <c r="J94" s="27"/>
      <c r="K94" s="27"/>
      <c r="O94" s="33"/>
      <c r="P94" s="33"/>
      <c r="Q94" s="33"/>
      <c r="R94" s="34"/>
      <c r="S94" s="34"/>
      <c r="T94" s="89"/>
      <c r="AA94" s="16"/>
      <c r="AB94" s="18" t="s">
        <v>206</v>
      </c>
      <c r="AC94" s="16"/>
      <c r="AD94" s="36"/>
      <c r="AE94" s="16" t="s">
        <v>105</v>
      </c>
      <c r="AF94" s="36"/>
      <c r="AG94" s="16" t="s">
        <v>105</v>
      </c>
      <c r="AH94" s="16"/>
      <c r="AI94" s="16"/>
      <c r="AJ94" s="16"/>
      <c r="AL94" s="23"/>
      <c r="AM94" s="32"/>
      <c r="AN94" s="32"/>
      <c r="AO94" s="32"/>
      <c r="AP94" s="32"/>
      <c r="AQ94" s="32"/>
      <c r="AR94" s="32"/>
    </row>
    <row r="95" spans="1:44" x14ac:dyDescent="0.25">
      <c r="A95" s="30" t="s">
        <v>345</v>
      </c>
      <c r="B95" s="16"/>
      <c r="C95" s="16"/>
      <c r="D95" s="16"/>
      <c r="E95" s="16"/>
      <c r="F95" s="26"/>
      <c r="G95" s="16"/>
      <c r="H95" s="27"/>
      <c r="I95" s="27"/>
      <c r="J95" s="27"/>
      <c r="K95" s="27"/>
      <c r="O95" s="33"/>
      <c r="P95" s="33"/>
      <c r="Q95" s="33"/>
      <c r="R95" s="34"/>
      <c r="S95" s="34"/>
      <c r="T95" s="89"/>
      <c r="AA95" s="16"/>
      <c r="AB95" s="18" t="s">
        <v>206</v>
      </c>
      <c r="AC95" s="16"/>
      <c r="AD95" s="36"/>
      <c r="AE95" s="16" t="s">
        <v>105</v>
      </c>
      <c r="AF95" s="36"/>
      <c r="AG95" s="16" t="s">
        <v>105</v>
      </c>
      <c r="AH95" s="16"/>
      <c r="AI95" s="16"/>
      <c r="AJ95" s="16"/>
      <c r="AL95" s="23"/>
      <c r="AM95" s="32"/>
      <c r="AN95" s="32"/>
      <c r="AO95" s="32"/>
      <c r="AP95" s="32"/>
      <c r="AQ95" s="32"/>
      <c r="AR95" s="32"/>
    </row>
    <row r="96" spans="1:44" x14ac:dyDescent="0.25">
      <c r="A96" s="30" t="s">
        <v>346</v>
      </c>
      <c r="B96" s="16"/>
      <c r="C96" s="16"/>
      <c r="D96" s="16"/>
      <c r="E96" s="16"/>
      <c r="F96" s="26"/>
      <c r="G96" s="16"/>
      <c r="H96" s="27"/>
      <c r="I96" s="27"/>
      <c r="J96" s="27"/>
      <c r="K96" s="27"/>
      <c r="O96" s="33"/>
      <c r="P96" s="33"/>
      <c r="Q96" s="33"/>
      <c r="R96" s="34"/>
      <c r="S96" s="34"/>
      <c r="T96" s="89"/>
      <c r="AA96" s="16"/>
      <c r="AB96" s="18" t="s">
        <v>190</v>
      </c>
      <c r="AC96" s="16"/>
      <c r="AD96" s="36"/>
      <c r="AE96" s="16" t="s">
        <v>105</v>
      </c>
      <c r="AF96" s="36"/>
      <c r="AG96" s="16" t="s">
        <v>105</v>
      </c>
      <c r="AH96" s="16"/>
      <c r="AI96" s="16"/>
      <c r="AJ96" s="16"/>
      <c r="AL96" s="23"/>
      <c r="AM96" s="32"/>
      <c r="AN96" s="32"/>
      <c r="AO96" s="32"/>
      <c r="AP96" s="32"/>
      <c r="AQ96" s="32"/>
      <c r="AR96" s="32"/>
    </row>
    <row r="97" spans="1:44" x14ac:dyDescent="0.25">
      <c r="A97" s="30" t="s">
        <v>347</v>
      </c>
      <c r="B97" s="16"/>
      <c r="C97" s="16"/>
      <c r="D97" s="16"/>
      <c r="E97" s="16"/>
      <c r="F97" s="26"/>
      <c r="G97" s="16"/>
      <c r="H97" s="27"/>
      <c r="I97" s="66"/>
      <c r="J97" s="27"/>
      <c r="K97" s="27"/>
      <c r="O97" s="33"/>
      <c r="P97" s="33"/>
      <c r="Q97" s="33"/>
      <c r="R97" s="34"/>
      <c r="S97" s="34"/>
      <c r="T97" s="89"/>
      <c r="AA97" s="16"/>
      <c r="AB97" s="16" t="s">
        <v>206</v>
      </c>
      <c r="AC97" s="16"/>
      <c r="AD97" s="36"/>
      <c r="AE97" s="16" t="s">
        <v>105</v>
      </c>
      <c r="AF97" s="36"/>
      <c r="AG97" s="16" t="s">
        <v>105</v>
      </c>
      <c r="AH97" s="16"/>
      <c r="AI97" s="16"/>
      <c r="AJ97" s="16"/>
      <c r="AL97" s="23"/>
      <c r="AM97" s="32"/>
      <c r="AN97" s="32"/>
      <c r="AO97" s="32"/>
      <c r="AP97" s="32"/>
      <c r="AQ97" s="32"/>
      <c r="AR97" s="32"/>
    </row>
    <row r="98" spans="1:44" x14ac:dyDescent="0.25">
      <c r="A98" s="30" t="s">
        <v>348</v>
      </c>
      <c r="B98" s="16"/>
      <c r="C98" s="16"/>
      <c r="D98" s="16"/>
      <c r="E98" s="16"/>
      <c r="F98" s="26"/>
      <c r="G98" s="16"/>
      <c r="H98" s="27"/>
      <c r="I98" s="66"/>
      <c r="J98" s="27"/>
      <c r="K98" s="67"/>
      <c r="O98" s="33"/>
      <c r="P98" s="33"/>
      <c r="Q98" s="33"/>
      <c r="R98" s="34"/>
      <c r="S98" s="34"/>
      <c r="T98" s="89"/>
      <c r="AA98" s="16"/>
      <c r="AB98" s="16" t="s">
        <v>206</v>
      </c>
      <c r="AC98" s="16"/>
      <c r="AD98" s="36"/>
      <c r="AE98" s="16" t="s">
        <v>105</v>
      </c>
      <c r="AF98" s="36"/>
      <c r="AG98" s="16" t="s">
        <v>105</v>
      </c>
      <c r="AH98" s="16"/>
      <c r="AI98" s="16"/>
      <c r="AJ98" s="16"/>
      <c r="AL98" s="23"/>
      <c r="AM98" s="32"/>
      <c r="AN98" s="32"/>
      <c r="AO98" s="32"/>
      <c r="AP98" s="32"/>
      <c r="AQ98" s="32"/>
      <c r="AR98" s="32"/>
    </row>
    <row r="99" spans="1:44" ht="15.75" thickBot="1" x14ac:dyDescent="0.3">
      <c r="A99" s="30" t="s">
        <v>349</v>
      </c>
      <c r="B99" s="16"/>
      <c r="C99" s="16"/>
      <c r="D99" s="16"/>
      <c r="E99" s="16"/>
      <c r="F99" s="26"/>
      <c r="G99" s="16"/>
      <c r="H99" s="27"/>
      <c r="I99" s="27"/>
      <c r="J99" s="27"/>
      <c r="K99" s="67"/>
      <c r="O99" s="33"/>
      <c r="P99" s="33"/>
      <c r="Q99" s="33"/>
      <c r="R99" s="34"/>
      <c r="S99" s="34"/>
      <c r="T99" s="89"/>
      <c r="AA99" s="16"/>
      <c r="AB99" s="16" t="s">
        <v>206</v>
      </c>
      <c r="AC99" s="68"/>
      <c r="AD99" s="69"/>
      <c r="AE99" s="70" t="s">
        <v>105</v>
      </c>
      <c r="AF99" s="69"/>
      <c r="AG99" s="70" t="s">
        <v>105</v>
      </c>
      <c r="AH99" s="70"/>
      <c r="AI99" s="70"/>
      <c r="AJ99" s="70"/>
      <c r="AL99" s="23"/>
      <c r="AM99" s="32"/>
      <c r="AN99" s="32"/>
      <c r="AO99" s="32"/>
      <c r="AP99" s="32"/>
      <c r="AQ99" s="32"/>
      <c r="AR99" s="32"/>
    </row>
    <row r="100" spans="1:44" x14ac:dyDescent="0.25">
      <c r="A100" s="30" t="s">
        <v>350</v>
      </c>
      <c r="B100" s="71"/>
      <c r="C100" s="71"/>
      <c r="D100" s="53"/>
      <c r="E100" s="53"/>
      <c r="F100" s="26"/>
      <c r="G100" s="16"/>
      <c r="H100" s="72"/>
      <c r="I100" s="73"/>
      <c r="J100" s="74"/>
      <c r="K100" s="74"/>
      <c r="O100" s="33"/>
      <c r="P100" s="33"/>
      <c r="Q100" s="33"/>
      <c r="R100" s="34"/>
      <c r="S100" s="34"/>
      <c r="T100" s="89"/>
      <c r="AA100" s="53"/>
      <c r="AB100" s="16" t="s">
        <v>206</v>
      </c>
      <c r="AC100" s="75"/>
      <c r="AD100" s="36"/>
      <c r="AE100" s="16" t="s">
        <v>105</v>
      </c>
      <c r="AF100" s="36"/>
      <c r="AG100" s="16" t="s">
        <v>105</v>
      </c>
      <c r="AH100" s="16"/>
      <c r="AI100" s="16"/>
      <c r="AJ100" s="16"/>
      <c r="AL100" s="23"/>
      <c r="AM100" s="32"/>
      <c r="AN100" s="32"/>
      <c r="AO100" s="32"/>
      <c r="AP100" s="32"/>
      <c r="AQ100" s="32"/>
      <c r="AR100" s="32"/>
    </row>
    <row r="101" spans="1:44" x14ac:dyDescent="0.25">
      <c r="A101" s="30" t="s">
        <v>351</v>
      </c>
      <c r="B101" s="71"/>
      <c r="C101" s="71"/>
      <c r="D101" s="53"/>
      <c r="E101" s="53"/>
      <c r="F101" s="26"/>
      <c r="G101" s="16"/>
      <c r="H101" s="72"/>
      <c r="I101" s="73"/>
      <c r="J101" s="74"/>
      <c r="K101" s="74"/>
      <c r="O101" s="33"/>
      <c r="P101" s="33"/>
      <c r="Q101" s="33"/>
      <c r="R101" s="34"/>
      <c r="S101" s="34"/>
      <c r="T101" s="89"/>
      <c r="AA101" s="53"/>
      <c r="AB101" s="16" t="s">
        <v>206</v>
      </c>
      <c r="AC101" s="75"/>
      <c r="AD101" s="36"/>
      <c r="AE101" s="16" t="s">
        <v>105</v>
      </c>
      <c r="AF101" s="36"/>
      <c r="AG101" s="16" t="s">
        <v>105</v>
      </c>
      <c r="AH101" s="16"/>
      <c r="AI101" s="16"/>
      <c r="AJ101" s="16"/>
      <c r="AL101" s="23"/>
      <c r="AM101" s="32"/>
      <c r="AN101" s="32"/>
      <c r="AO101" s="32"/>
      <c r="AP101" s="32"/>
      <c r="AQ101" s="32"/>
      <c r="AR101" s="32"/>
    </row>
    <row r="102" spans="1:44" x14ac:dyDescent="0.25">
      <c r="A102" s="30" t="s">
        <v>352</v>
      </c>
      <c r="B102" s="71"/>
      <c r="C102" s="71"/>
      <c r="D102" s="53"/>
      <c r="E102" s="53"/>
      <c r="F102" s="26"/>
      <c r="G102" s="16"/>
      <c r="H102" s="72"/>
      <c r="I102" s="73"/>
      <c r="J102" s="74"/>
      <c r="K102" s="74"/>
      <c r="O102" s="33"/>
      <c r="P102" s="33"/>
      <c r="Q102" s="33"/>
      <c r="R102" s="34"/>
      <c r="S102" s="34"/>
      <c r="T102" s="89"/>
      <c r="AA102" s="53"/>
      <c r="AB102" s="16" t="s">
        <v>206</v>
      </c>
      <c r="AC102" s="75"/>
      <c r="AD102" s="16"/>
      <c r="AE102" s="16" t="s">
        <v>105</v>
      </c>
      <c r="AF102" s="36"/>
      <c r="AG102" s="16" t="s">
        <v>105</v>
      </c>
      <c r="AH102" s="16"/>
      <c r="AI102" s="16"/>
      <c r="AJ102" s="16"/>
      <c r="AL102" s="23"/>
      <c r="AM102" s="32"/>
      <c r="AN102" s="32"/>
      <c r="AO102" s="32"/>
      <c r="AP102" s="32"/>
      <c r="AQ102" s="32"/>
      <c r="AR102" s="32"/>
    </row>
    <row r="103" spans="1:44" x14ac:dyDescent="0.25">
      <c r="A103" s="30" t="s">
        <v>353</v>
      </c>
      <c r="B103" s="71"/>
      <c r="C103" s="71"/>
      <c r="D103" s="53"/>
      <c r="E103" s="53"/>
      <c r="F103" s="26"/>
      <c r="G103" s="16"/>
      <c r="H103" s="72"/>
      <c r="I103" s="73"/>
      <c r="J103" s="74"/>
      <c r="K103" s="74"/>
      <c r="O103" s="33"/>
      <c r="P103" s="33"/>
      <c r="Q103" s="33"/>
      <c r="R103" s="34"/>
      <c r="S103" s="34"/>
      <c r="T103" s="89"/>
      <c r="AA103" s="53"/>
      <c r="AB103" s="76" t="s">
        <v>245</v>
      </c>
      <c r="AC103" s="75"/>
      <c r="AD103" s="16"/>
      <c r="AE103" s="16" t="s">
        <v>105</v>
      </c>
      <c r="AF103" s="36"/>
      <c r="AG103" s="16" t="s">
        <v>105</v>
      </c>
      <c r="AH103" s="16"/>
      <c r="AI103" s="16"/>
      <c r="AJ103" s="16"/>
      <c r="AL103" s="23"/>
      <c r="AM103" s="32"/>
      <c r="AN103" s="32"/>
      <c r="AO103" s="32"/>
      <c r="AP103" s="32"/>
      <c r="AQ103" s="32"/>
      <c r="AR103" s="32"/>
    </row>
    <row r="104" spans="1:44" x14ac:dyDescent="0.25">
      <c r="A104" s="30" t="s">
        <v>354</v>
      </c>
      <c r="B104" s="71"/>
      <c r="C104" s="71"/>
      <c r="D104" s="53"/>
      <c r="E104" s="53"/>
      <c r="F104" s="26"/>
      <c r="G104" s="16"/>
      <c r="H104" s="72"/>
      <c r="I104" s="73"/>
      <c r="J104" s="74"/>
      <c r="K104" s="74"/>
      <c r="O104" s="33"/>
      <c r="P104" s="33"/>
      <c r="Q104" s="33"/>
      <c r="R104" s="34"/>
      <c r="S104" s="34"/>
      <c r="T104" s="89"/>
      <c r="AA104" s="53"/>
      <c r="AB104" s="16" t="s">
        <v>206</v>
      </c>
      <c r="AC104" s="75"/>
      <c r="AD104" s="36"/>
      <c r="AE104" s="16" t="s">
        <v>105</v>
      </c>
      <c r="AF104" s="36"/>
      <c r="AG104" s="16" t="s">
        <v>105</v>
      </c>
      <c r="AH104" s="16"/>
      <c r="AI104" s="16"/>
      <c r="AJ104" s="16"/>
      <c r="AL104" s="23"/>
      <c r="AM104" s="32"/>
      <c r="AN104" s="32"/>
      <c r="AO104" s="32"/>
      <c r="AP104" s="32"/>
      <c r="AQ104" s="32"/>
      <c r="AR104" s="32"/>
    </row>
    <row r="105" spans="1:44" x14ac:dyDescent="0.25">
      <c r="A105" s="30" t="s">
        <v>355</v>
      </c>
      <c r="B105" s="71"/>
      <c r="C105" s="71"/>
      <c r="D105" s="53"/>
      <c r="E105" s="53"/>
      <c r="F105" s="26"/>
      <c r="G105" s="16"/>
      <c r="H105" s="72"/>
      <c r="I105" s="73"/>
      <c r="J105" s="74"/>
      <c r="K105" s="74"/>
      <c r="O105" s="33"/>
      <c r="P105" s="33"/>
      <c r="Q105" s="33"/>
      <c r="R105" s="34"/>
      <c r="S105" s="34"/>
      <c r="T105" s="89"/>
      <c r="AA105" s="53"/>
      <c r="AB105" s="16" t="s">
        <v>206</v>
      </c>
      <c r="AC105" s="75"/>
      <c r="AD105" s="16"/>
      <c r="AE105" s="16" t="s">
        <v>105</v>
      </c>
      <c r="AF105" s="77"/>
      <c r="AG105" s="16" t="s">
        <v>105</v>
      </c>
      <c r="AH105" s="16"/>
      <c r="AI105" s="16"/>
      <c r="AJ105" s="16"/>
      <c r="AL105" s="23"/>
      <c r="AM105" s="32"/>
      <c r="AN105" s="32"/>
      <c r="AO105" s="32"/>
      <c r="AP105" s="32"/>
      <c r="AQ105" s="32"/>
      <c r="AR105" s="32"/>
    </row>
    <row r="106" spans="1:44" x14ac:dyDescent="0.25">
      <c r="A106" s="30" t="s">
        <v>356</v>
      </c>
      <c r="B106" s="71"/>
      <c r="C106" s="71"/>
      <c r="D106" s="53"/>
      <c r="E106" s="53"/>
      <c r="F106" s="26"/>
      <c r="G106" s="16"/>
      <c r="H106" s="72"/>
      <c r="I106" s="73"/>
      <c r="J106" s="74"/>
      <c r="K106" s="74"/>
      <c r="O106" s="33"/>
      <c r="P106" s="33"/>
      <c r="Q106" s="33"/>
      <c r="R106" s="34"/>
      <c r="S106" s="34"/>
      <c r="T106" s="89"/>
      <c r="AA106" s="53"/>
      <c r="AB106" s="16" t="s">
        <v>206</v>
      </c>
      <c r="AC106" s="75"/>
      <c r="AD106" s="36"/>
      <c r="AE106" s="16" t="s">
        <v>105</v>
      </c>
      <c r="AF106" s="77"/>
      <c r="AG106" s="16" t="s">
        <v>105</v>
      </c>
      <c r="AH106" s="16"/>
      <c r="AI106" s="16"/>
      <c r="AJ106" s="16"/>
      <c r="AL106" s="23"/>
      <c r="AM106" s="32"/>
      <c r="AN106" s="32"/>
      <c r="AO106" s="32"/>
      <c r="AP106" s="32"/>
      <c r="AQ106" s="32"/>
      <c r="AR106" s="32"/>
    </row>
    <row r="107" spans="1:44" x14ac:dyDescent="0.25">
      <c r="A107" s="30" t="s">
        <v>357</v>
      </c>
      <c r="B107" s="71"/>
      <c r="C107" s="71"/>
      <c r="D107" s="53"/>
      <c r="E107" s="53"/>
      <c r="F107" s="26"/>
      <c r="G107" s="16"/>
      <c r="H107" s="72"/>
      <c r="I107" s="73"/>
      <c r="J107" s="74"/>
      <c r="K107" s="74"/>
      <c r="O107" s="33"/>
      <c r="P107" s="33"/>
      <c r="Q107" s="33"/>
      <c r="R107" s="34"/>
      <c r="S107" s="34"/>
      <c r="T107" s="89"/>
      <c r="AA107" s="53"/>
      <c r="AB107" s="16" t="s">
        <v>206</v>
      </c>
      <c r="AC107" s="75"/>
      <c r="AD107" s="36"/>
      <c r="AE107" s="16" t="s">
        <v>105</v>
      </c>
      <c r="AF107" s="77"/>
      <c r="AG107" s="16" t="s">
        <v>105</v>
      </c>
      <c r="AH107" s="16"/>
      <c r="AI107" s="16"/>
      <c r="AJ107" s="16"/>
      <c r="AL107" s="23"/>
      <c r="AM107" s="32"/>
      <c r="AN107" s="32"/>
      <c r="AO107" s="32"/>
      <c r="AP107" s="32"/>
      <c r="AQ107" s="32"/>
      <c r="AR107" s="32"/>
    </row>
    <row r="108" spans="1:44" x14ac:dyDescent="0.25">
      <c r="A108" s="30" t="s">
        <v>358</v>
      </c>
      <c r="B108" s="71"/>
      <c r="C108" s="71"/>
      <c r="D108" s="53"/>
      <c r="E108" s="53"/>
      <c r="F108" s="26"/>
      <c r="G108" s="16"/>
      <c r="H108" s="72"/>
      <c r="I108" s="73"/>
      <c r="J108" s="74"/>
      <c r="K108" s="74"/>
      <c r="O108" s="33"/>
      <c r="P108" s="33"/>
      <c r="Q108" s="33"/>
      <c r="R108" s="34"/>
      <c r="S108" s="34"/>
      <c r="T108" s="89"/>
      <c r="AA108" s="53"/>
      <c r="AB108" s="16" t="s">
        <v>206</v>
      </c>
      <c r="AC108" s="75"/>
      <c r="AD108" s="36"/>
      <c r="AE108" s="16" t="s">
        <v>105</v>
      </c>
      <c r="AF108" s="77"/>
      <c r="AG108" s="16" t="s">
        <v>105</v>
      </c>
      <c r="AH108" s="16"/>
      <c r="AI108" s="16"/>
      <c r="AJ108" s="16"/>
      <c r="AL108" s="23"/>
      <c r="AM108" s="32"/>
      <c r="AN108" s="32"/>
      <c r="AO108" s="32"/>
      <c r="AP108" s="32"/>
      <c r="AQ108" s="32"/>
      <c r="AR108" s="32"/>
    </row>
    <row r="109" spans="1:44" x14ac:dyDescent="0.25">
      <c r="A109" s="30" t="s">
        <v>359</v>
      </c>
      <c r="B109" s="71"/>
      <c r="C109" s="71"/>
      <c r="D109" s="53"/>
      <c r="E109" s="53"/>
      <c r="F109" s="26"/>
      <c r="G109" s="16"/>
      <c r="H109" s="72"/>
      <c r="I109" s="73"/>
      <c r="J109" s="74"/>
      <c r="K109" s="74"/>
      <c r="O109" s="33"/>
      <c r="P109" s="33"/>
      <c r="Q109" s="33"/>
      <c r="R109" s="34"/>
      <c r="S109" s="34"/>
      <c r="T109" s="89"/>
      <c r="AA109" s="53"/>
      <c r="AB109" s="16" t="s">
        <v>206</v>
      </c>
      <c r="AC109" s="75"/>
      <c r="AD109" s="36"/>
      <c r="AE109" s="16" t="s">
        <v>105</v>
      </c>
      <c r="AF109" s="77"/>
      <c r="AG109" s="16" t="s">
        <v>105</v>
      </c>
      <c r="AH109" s="16"/>
      <c r="AI109" s="16"/>
      <c r="AJ109" s="16"/>
      <c r="AL109" s="23"/>
      <c r="AM109" s="32"/>
      <c r="AN109" s="32"/>
      <c r="AO109" s="32"/>
      <c r="AP109" s="32"/>
      <c r="AQ109" s="32"/>
      <c r="AR109" s="32"/>
    </row>
    <row r="110" spans="1:44" x14ac:dyDescent="0.25">
      <c r="A110" s="30" t="s">
        <v>360</v>
      </c>
      <c r="B110" s="71"/>
      <c r="C110" s="71"/>
      <c r="D110" s="53"/>
      <c r="E110" s="53"/>
      <c r="F110" s="26"/>
      <c r="G110" s="16"/>
      <c r="H110" s="72"/>
      <c r="I110" s="73"/>
      <c r="J110" s="74"/>
      <c r="K110" s="74"/>
      <c r="O110" s="33"/>
      <c r="P110" s="33"/>
      <c r="Q110" s="33"/>
      <c r="R110" s="34"/>
      <c r="S110" s="34"/>
      <c r="T110" s="89"/>
      <c r="AA110" s="53"/>
      <c r="AB110" s="16" t="s">
        <v>206</v>
      </c>
      <c r="AC110" s="75"/>
      <c r="AD110" s="16"/>
      <c r="AE110" s="16" t="s">
        <v>105</v>
      </c>
      <c r="AF110" s="77"/>
      <c r="AG110" s="16" t="s">
        <v>105</v>
      </c>
      <c r="AH110" s="16"/>
      <c r="AI110" s="16"/>
      <c r="AJ110" s="16"/>
      <c r="AL110" s="23"/>
      <c r="AM110" s="32"/>
      <c r="AN110" s="32"/>
      <c r="AO110" s="32"/>
      <c r="AP110" s="32"/>
      <c r="AQ110" s="32"/>
      <c r="AR110" s="32"/>
    </row>
    <row r="111" spans="1:44" x14ac:dyDescent="0.25">
      <c r="A111" s="30" t="s">
        <v>361</v>
      </c>
      <c r="B111" s="71"/>
      <c r="C111" s="71"/>
      <c r="D111" s="53"/>
      <c r="E111" s="53"/>
      <c r="F111" s="26"/>
      <c r="G111" s="16"/>
      <c r="H111" s="72"/>
      <c r="I111" s="73"/>
      <c r="J111" s="74"/>
      <c r="K111" s="74"/>
      <c r="O111" s="33"/>
      <c r="P111" s="33"/>
      <c r="Q111" s="33"/>
      <c r="R111" s="34"/>
      <c r="S111" s="34"/>
      <c r="T111" s="89"/>
      <c r="AA111" s="53"/>
      <c r="AB111" s="16" t="s">
        <v>206</v>
      </c>
      <c r="AC111" s="75"/>
      <c r="AD111" s="36"/>
      <c r="AE111" s="16" t="s">
        <v>105</v>
      </c>
      <c r="AF111" s="77"/>
      <c r="AG111" s="16" t="s">
        <v>105</v>
      </c>
      <c r="AH111" s="16"/>
      <c r="AI111" s="16"/>
      <c r="AJ111" s="16"/>
      <c r="AL111" s="23"/>
      <c r="AM111" s="32"/>
      <c r="AN111" s="32"/>
      <c r="AO111" s="32"/>
      <c r="AP111" s="32"/>
      <c r="AQ111" s="32"/>
      <c r="AR111" s="32"/>
    </row>
    <row r="112" spans="1:44" x14ac:dyDescent="0.25">
      <c r="A112" s="30" t="s">
        <v>362</v>
      </c>
      <c r="B112" s="71"/>
      <c r="C112" s="71"/>
      <c r="D112" s="53"/>
      <c r="E112" s="53"/>
      <c r="F112" s="26"/>
      <c r="G112" s="16"/>
      <c r="H112" s="78"/>
      <c r="I112" s="79"/>
      <c r="J112" s="80"/>
      <c r="K112" s="80"/>
      <c r="O112" s="81"/>
      <c r="P112" s="81"/>
      <c r="Q112" s="81"/>
      <c r="R112" s="82"/>
      <c r="S112" s="82"/>
      <c r="T112" s="89"/>
      <c r="AA112" s="84"/>
      <c r="AB112" s="16" t="s">
        <v>206</v>
      </c>
      <c r="AC112" s="85"/>
      <c r="AD112" s="70"/>
      <c r="AE112" s="70" t="s">
        <v>105</v>
      </c>
      <c r="AF112" s="86"/>
      <c r="AG112" s="70" t="s">
        <v>105</v>
      </c>
      <c r="AH112" s="70"/>
      <c r="AI112" s="70"/>
      <c r="AJ112" s="70"/>
      <c r="AL112" s="23"/>
      <c r="AM112" s="32"/>
      <c r="AN112" s="32"/>
      <c r="AO112" s="32"/>
      <c r="AP112" s="32"/>
      <c r="AQ112" s="32"/>
      <c r="AR112" s="32"/>
    </row>
    <row r="113" spans="1:44" x14ac:dyDescent="0.25">
      <c r="A113" s="30" t="s">
        <v>363</v>
      </c>
      <c r="B113" s="16"/>
      <c r="C113" s="16"/>
      <c r="D113" s="87"/>
      <c r="E113" s="87"/>
      <c r="F113" s="26"/>
      <c r="G113" s="16"/>
      <c r="H113" s="27"/>
      <c r="I113" s="73"/>
      <c r="J113" s="27"/>
      <c r="K113" s="27"/>
      <c r="O113" s="33"/>
      <c r="P113" s="33"/>
      <c r="Q113" s="33"/>
      <c r="R113" s="34"/>
      <c r="S113" s="34"/>
      <c r="T113" s="89"/>
      <c r="AA113" s="16"/>
      <c r="AB113" s="16"/>
      <c r="AC113" s="54"/>
      <c r="AD113" s="36"/>
      <c r="AE113" s="16" t="s">
        <v>105</v>
      </c>
      <c r="AF113" s="88"/>
      <c r="AG113" s="16" t="s">
        <v>105</v>
      </c>
      <c r="AH113" s="70"/>
      <c r="AI113" s="70"/>
      <c r="AJ113" s="70"/>
      <c r="AL113" s="26"/>
      <c r="AM113" s="32"/>
      <c r="AN113" s="32"/>
      <c r="AO113" s="32"/>
      <c r="AP113" s="32"/>
      <c r="AQ113" s="32"/>
      <c r="AR113" s="32"/>
    </row>
    <row r="114" spans="1:44" x14ac:dyDescent="0.25">
      <c r="A114" s="89" t="s">
        <v>364</v>
      </c>
      <c r="B114" s="53"/>
      <c r="C114" s="53"/>
      <c r="D114" s="53"/>
      <c r="E114" s="53"/>
      <c r="F114" s="53"/>
      <c r="G114" s="87"/>
      <c r="H114" s="87"/>
      <c r="I114" s="53"/>
      <c r="J114" s="53"/>
      <c r="K114" s="53"/>
      <c r="O114" s="32"/>
      <c r="P114" s="32"/>
      <c r="Q114" s="32"/>
      <c r="R114" s="87"/>
      <c r="S114" s="87"/>
      <c r="T114" s="121"/>
      <c r="V114" s="32"/>
      <c r="AA114" s="32"/>
      <c r="AB114" s="71"/>
      <c r="AC114" s="71"/>
      <c r="AD114" s="53"/>
      <c r="AE114" s="32"/>
      <c r="AF114" s="53"/>
      <c r="AG114" s="32"/>
      <c r="AH114" s="53"/>
      <c r="AI114" s="71"/>
      <c r="AJ114" s="71"/>
      <c r="AL114" s="23"/>
      <c r="AM114" s="32"/>
      <c r="AN114" s="32"/>
      <c r="AO114" s="32"/>
      <c r="AP114" s="32"/>
      <c r="AQ114" s="32"/>
      <c r="AR114" s="32"/>
    </row>
    <row r="115" spans="1:44" x14ac:dyDescent="0.25">
      <c r="A115" s="89" t="s">
        <v>368</v>
      </c>
      <c r="B115" s="71"/>
      <c r="C115" s="71"/>
      <c r="D115" s="53"/>
      <c r="E115" s="53"/>
      <c r="F115" s="53"/>
      <c r="G115" s="87"/>
      <c r="H115" s="87"/>
      <c r="I115" s="53"/>
      <c r="J115" s="53"/>
      <c r="K115" s="53"/>
      <c r="O115" s="32"/>
      <c r="P115" s="32"/>
      <c r="Q115" s="32"/>
      <c r="R115" s="87"/>
      <c r="S115" s="87"/>
      <c r="T115" s="121"/>
      <c r="V115" s="32"/>
      <c r="AA115" s="32"/>
      <c r="AB115" s="71"/>
      <c r="AC115" s="53"/>
      <c r="AD115" s="53"/>
      <c r="AE115" s="32"/>
      <c r="AF115" s="53"/>
      <c r="AG115" s="32"/>
      <c r="AH115" s="53"/>
      <c r="AI115" s="71"/>
      <c r="AJ115" s="71"/>
      <c r="AL115" s="23"/>
      <c r="AM115" s="32"/>
      <c r="AN115" s="32"/>
      <c r="AO115" s="32"/>
      <c r="AP115" s="32"/>
      <c r="AQ115" s="32"/>
      <c r="AR115" s="32"/>
    </row>
    <row r="116" spans="1:44" x14ac:dyDescent="0.25">
      <c r="A116" s="89" t="s">
        <v>369</v>
      </c>
      <c r="B116" s="71"/>
      <c r="C116" s="71"/>
      <c r="D116" s="53"/>
      <c r="E116" s="53"/>
      <c r="F116" s="53"/>
      <c r="G116" s="87"/>
      <c r="H116" s="87"/>
      <c r="I116" s="53"/>
      <c r="J116" s="53"/>
      <c r="K116" s="53"/>
      <c r="O116" s="32"/>
      <c r="P116" s="32"/>
      <c r="Q116" s="32"/>
      <c r="R116" s="87"/>
      <c r="S116" s="87"/>
      <c r="T116" s="121"/>
      <c r="V116" s="32"/>
      <c r="AA116" s="32"/>
      <c r="AB116" s="71"/>
      <c r="AC116" s="53"/>
      <c r="AD116" s="53"/>
      <c r="AE116" s="32"/>
      <c r="AF116" s="53"/>
      <c r="AG116" s="32"/>
      <c r="AH116" s="53"/>
      <c r="AI116" s="71"/>
      <c r="AJ116" s="71"/>
      <c r="AL116" s="23"/>
      <c r="AM116" s="32"/>
      <c r="AN116" s="32"/>
      <c r="AO116" s="32"/>
      <c r="AP116" s="32"/>
      <c r="AQ116" s="32"/>
      <c r="AR116" s="32"/>
    </row>
    <row r="117" spans="1:44" x14ac:dyDescent="0.25">
      <c r="A117" s="89" t="s">
        <v>371</v>
      </c>
      <c r="B117" s="71"/>
      <c r="C117" s="71"/>
      <c r="D117" s="53"/>
      <c r="E117" s="53"/>
      <c r="F117" s="53"/>
      <c r="G117" s="87"/>
      <c r="H117" s="87"/>
      <c r="I117" s="53"/>
      <c r="J117" s="53"/>
      <c r="K117" s="53"/>
      <c r="O117" s="90"/>
      <c r="P117" s="90"/>
      <c r="Q117" s="90"/>
      <c r="R117" s="87"/>
      <c r="S117" s="87"/>
      <c r="T117" s="121"/>
      <c r="V117" s="3"/>
      <c r="AA117" s="3"/>
      <c r="AB117" s="71"/>
      <c r="AC117" s="53"/>
      <c r="AD117" s="53"/>
      <c r="AE117" s="3"/>
      <c r="AF117" s="53"/>
      <c r="AG117" s="3"/>
      <c r="AH117" s="53"/>
      <c r="AI117" s="71"/>
      <c r="AJ117" s="71"/>
      <c r="AL117" s="3"/>
      <c r="AM117" s="3"/>
      <c r="AN117" s="3"/>
      <c r="AO117" s="3"/>
      <c r="AP117" s="3"/>
      <c r="AQ117" s="3"/>
      <c r="AR117" s="3"/>
    </row>
    <row r="118" spans="1:44" x14ac:dyDescent="0.25">
      <c r="A118" s="89" t="s">
        <v>372</v>
      </c>
      <c r="B118" s="71"/>
      <c r="C118" s="71"/>
      <c r="D118" s="53"/>
      <c r="E118" s="53"/>
      <c r="F118" s="53"/>
      <c r="G118" s="87"/>
      <c r="H118" s="87"/>
      <c r="I118" s="53"/>
      <c r="J118" s="53"/>
      <c r="K118" s="53"/>
      <c r="O118" s="90"/>
      <c r="P118" s="90"/>
      <c r="Q118" s="90"/>
      <c r="R118" s="87"/>
      <c r="S118" s="87"/>
      <c r="T118" s="121"/>
      <c r="V118" s="3"/>
      <c r="AA118" s="3"/>
      <c r="AB118" s="71"/>
      <c r="AC118" s="53"/>
      <c r="AD118" s="53"/>
      <c r="AE118" s="3"/>
      <c r="AF118" s="53"/>
      <c r="AG118" s="3"/>
      <c r="AH118" s="53"/>
      <c r="AI118" s="71"/>
      <c r="AJ118" s="71"/>
      <c r="AL118" s="3"/>
      <c r="AM118" s="3"/>
      <c r="AN118" s="3"/>
      <c r="AO118" s="3"/>
      <c r="AP118" s="3"/>
      <c r="AQ118" s="3"/>
      <c r="AR118" s="3"/>
    </row>
    <row r="119" spans="1:44" x14ac:dyDescent="0.25">
      <c r="A119" s="89" t="s">
        <v>373</v>
      </c>
      <c r="B119" s="71"/>
      <c r="C119" s="71"/>
      <c r="D119" s="53"/>
      <c r="E119" s="53"/>
      <c r="F119" s="53"/>
      <c r="G119" s="87"/>
      <c r="H119" s="87"/>
      <c r="I119" s="53"/>
      <c r="J119" s="53"/>
      <c r="K119" s="53"/>
      <c r="O119" s="90"/>
      <c r="P119" s="90"/>
      <c r="Q119" s="90"/>
      <c r="R119" s="87"/>
      <c r="S119" s="87"/>
      <c r="T119" s="121"/>
      <c r="V119" s="3"/>
      <c r="AA119" s="3"/>
      <c r="AB119" s="71"/>
      <c r="AC119" s="53"/>
      <c r="AD119" s="53"/>
      <c r="AE119" s="3"/>
      <c r="AF119" s="53"/>
      <c r="AG119" s="3"/>
      <c r="AH119" s="53"/>
      <c r="AI119" s="71"/>
      <c r="AJ119" s="71"/>
      <c r="AL119" s="3"/>
      <c r="AM119" s="3"/>
      <c r="AN119" s="3"/>
      <c r="AO119" s="3"/>
      <c r="AP119" s="3"/>
      <c r="AQ119" s="3"/>
      <c r="AR119" s="3"/>
    </row>
    <row r="120" spans="1:44" x14ac:dyDescent="0.25">
      <c r="A120" s="89" t="s">
        <v>374</v>
      </c>
      <c r="B120" s="71"/>
      <c r="C120" s="71"/>
      <c r="D120" s="53"/>
      <c r="E120" s="53"/>
      <c r="F120" s="53"/>
      <c r="G120" s="87"/>
      <c r="H120" s="87"/>
      <c r="I120" s="53"/>
      <c r="J120" s="53"/>
      <c r="K120" s="53"/>
      <c r="O120" s="90"/>
      <c r="P120" s="90"/>
      <c r="Q120" s="90"/>
      <c r="R120" s="87"/>
      <c r="S120" s="87"/>
      <c r="T120" s="121"/>
      <c r="V120" s="3"/>
      <c r="AA120" s="3"/>
      <c r="AB120" s="71"/>
      <c r="AC120" s="53"/>
      <c r="AD120" s="53"/>
      <c r="AE120" s="3"/>
      <c r="AF120" s="53"/>
      <c r="AG120" s="3"/>
      <c r="AH120" s="53"/>
      <c r="AI120" s="71"/>
      <c r="AJ120" s="71"/>
      <c r="AL120" s="3"/>
      <c r="AM120" s="3"/>
      <c r="AN120" s="3"/>
      <c r="AO120" s="3"/>
      <c r="AP120" s="3"/>
      <c r="AQ120" s="3"/>
      <c r="AR120" s="3"/>
    </row>
    <row r="121" spans="1:44" x14ac:dyDescent="0.25">
      <c r="A121" s="89" t="s">
        <v>375</v>
      </c>
      <c r="B121" s="71"/>
      <c r="C121" s="71"/>
      <c r="D121" s="53"/>
      <c r="E121" s="53"/>
      <c r="F121" s="53"/>
      <c r="G121" s="87"/>
      <c r="H121" s="87"/>
      <c r="I121" s="53"/>
      <c r="J121" s="53"/>
      <c r="K121" s="53"/>
      <c r="O121" s="90"/>
      <c r="P121" s="90"/>
      <c r="Q121" s="90"/>
      <c r="R121" s="87"/>
      <c r="S121" s="87"/>
      <c r="T121" s="121"/>
      <c r="V121" s="3"/>
      <c r="AA121" s="3"/>
      <c r="AB121" s="71"/>
      <c r="AC121" s="53"/>
      <c r="AD121" s="53"/>
      <c r="AE121" s="3"/>
      <c r="AF121" s="53"/>
      <c r="AG121" s="3"/>
      <c r="AH121" s="53"/>
      <c r="AI121" s="71"/>
      <c r="AJ121" s="71"/>
      <c r="AL121" s="3"/>
      <c r="AM121" s="3"/>
      <c r="AN121" s="3"/>
      <c r="AO121" s="3"/>
      <c r="AP121" s="3"/>
      <c r="AQ121" s="3"/>
      <c r="AR121" s="3"/>
    </row>
    <row r="122" spans="1:44" x14ac:dyDescent="0.25">
      <c r="A122" s="89" t="s">
        <v>376</v>
      </c>
      <c r="B122" s="71"/>
      <c r="C122" s="71"/>
      <c r="D122" s="53"/>
      <c r="E122" s="53"/>
      <c r="F122" s="53"/>
      <c r="G122" s="87"/>
      <c r="H122" s="87"/>
      <c r="I122" s="53"/>
      <c r="J122" s="53"/>
      <c r="K122" s="53"/>
      <c r="O122" s="90"/>
      <c r="P122" s="90"/>
      <c r="Q122" s="90"/>
      <c r="R122" s="87"/>
      <c r="S122" s="87"/>
      <c r="T122" s="121"/>
      <c r="V122" s="3"/>
      <c r="AA122" s="3"/>
      <c r="AB122" s="71"/>
      <c r="AC122" s="53"/>
      <c r="AD122" s="53"/>
      <c r="AE122" s="3"/>
      <c r="AF122" s="53"/>
      <c r="AG122" s="3"/>
      <c r="AH122" s="53"/>
      <c r="AI122" s="71"/>
      <c r="AJ122" s="71"/>
      <c r="AL122" s="3"/>
      <c r="AM122" s="3"/>
      <c r="AN122" s="3"/>
      <c r="AO122" s="3"/>
      <c r="AP122" s="3"/>
      <c r="AQ122" s="3"/>
      <c r="AR122" s="3"/>
    </row>
    <row r="123" spans="1:44" x14ac:dyDescent="0.25">
      <c r="A123" s="89" t="s">
        <v>377</v>
      </c>
      <c r="B123" s="71"/>
      <c r="C123" s="71"/>
      <c r="D123" s="53"/>
      <c r="E123" s="53"/>
      <c r="F123" s="53"/>
      <c r="G123" s="87"/>
      <c r="H123" s="87"/>
      <c r="I123" s="53"/>
      <c r="J123" s="53"/>
      <c r="K123" s="53"/>
      <c r="O123" s="90"/>
      <c r="P123" s="90"/>
      <c r="Q123" s="90"/>
      <c r="R123" s="87"/>
      <c r="S123" s="87"/>
      <c r="T123" s="121"/>
      <c r="V123" s="3"/>
      <c r="AA123" s="3"/>
      <c r="AB123" s="71"/>
      <c r="AC123" s="53"/>
      <c r="AD123" s="53"/>
      <c r="AE123" s="3"/>
      <c r="AF123" s="53"/>
      <c r="AG123" s="3"/>
      <c r="AH123" s="53"/>
      <c r="AI123" s="71"/>
      <c r="AJ123" s="71"/>
      <c r="AL123" s="3"/>
      <c r="AM123" s="3"/>
      <c r="AN123" s="3"/>
      <c r="AO123" s="3"/>
      <c r="AP123" s="3"/>
      <c r="AQ123" s="3"/>
      <c r="AR123" s="3"/>
    </row>
    <row r="124" spans="1:44" x14ac:dyDescent="0.25">
      <c r="A124" s="89" t="s">
        <v>378</v>
      </c>
      <c r="B124" s="71"/>
      <c r="C124" s="71"/>
      <c r="D124" s="53"/>
      <c r="E124" s="53"/>
      <c r="F124" s="53"/>
      <c r="G124" s="87"/>
      <c r="H124" s="87"/>
      <c r="I124" s="53"/>
      <c r="J124" s="53"/>
      <c r="K124" s="53"/>
      <c r="O124" s="90"/>
      <c r="P124" s="90"/>
      <c r="Q124" s="90"/>
      <c r="R124" s="87"/>
      <c r="S124" s="87"/>
      <c r="T124" s="121"/>
      <c r="V124" s="3"/>
      <c r="AA124" s="3"/>
      <c r="AB124" s="71"/>
      <c r="AC124" s="71"/>
      <c r="AD124" s="53"/>
      <c r="AE124" s="3"/>
      <c r="AF124" s="53"/>
      <c r="AG124" s="3"/>
      <c r="AH124" s="53"/>
      <c r="AI124" s="71"/>
      <c r="AJ124" s="71"/>
      <c r="AL124" s="3"/>
      <c r="AM124" s="3"/>
      <c r="AN124" s="3"/>
      <c r="AO124" s="3"/>
      <c r="AP124" s="3"/>
      <c r="AQ124" s="3"/>
      <c r="AR124" s="3"/>
    </row>
    <row r="125" spans="1:44" x14ac:dyDescent="0.25">
      <c r="A125" s="89" t="s">
        <v>379</v>
      </c>
      <c r="B125" s="71"/>
      <c r="C125" s="71"/>
      <c r="D125" s="53"/>
      <c r="E125" s="53"/>
      <c r="F125" s="53"/>
      <c r="G125" s="87"/>
      <c r="H125" s="87"/>
      <c r="I125" s="53"/>
      <c r="J125" s="53"/>
      <c r="K125" s="53"/>
      <c r="O125" s="90"/>
      <c r="P125" s="90"/>
      <c r="Q125" s="90"/>
      <c r="R125" s="87"/>
      <c r="S125" s="87"/>
      <c r="T125" s="121"/>
      <c r="V125" s="3"/>
      <c r="AA125" s="3"/>
      <c r="AB125" s="71"/>
      <c r="AC125" s="53"/>
      <c r="AD125" s="53"/>
      <c r="AE125" s="3"/>
      <c r="AF125" s="53"/>
      <c r="AG125" s="3"/>
      <c r="AH125" s="53"/>
      <c r="AI125" s="71"/>
      <c r="AJ125" s="71"/>
      <c r="AL125" s="3"/>
      <c r="AM125" s="3"/>
      <c r="AN125" s="3"/>
      <c r="AO125" s="3"/>
      <c r="AP125" s="3"/>
      <c r="AQ125" s="3"/>
      <c r="AR125" s="3"/>
    </row>
    <row r="126" spans="1:44" x14ac:dyDescent="0.25">
      <c r="A126" s="89" t="s">
        <v>380</v>
      </c>
      <c r="B126" s="71"/>
      <c r="C126" s="71"/>
      <c r="D126" s="53"/>
      <c r="E126" s="53"/>
      <c r="F126" s="53"/>
      <c r="G126" s="87"/>
      <c r="H126" s="87"/>
      <c r="I126" s="53"/>
      <c r="J126" s="53"/>
      <c r="K126" s="53"/>
      <c r="O126" s="90"/>
      <c r="P126" s="90"/>
      <c r="Q126" s="90"/>
      <c r="R126" s="87"/>
      <c r="S126" s="87"/>
      <c r="T126" s="121"/>
      <c r="V126" s="3"/>
      <c r="AA126" s="3"/>
      <c r="AB126" s="71"/>
      <c r="AC126" s="53"/>
      <c r="AD126" s="53"/>
      <c r="AE126" s="3"/>
      <c r="AF126" s="53"/>
      <c r="AG126" s="3"/>
      <c r="AH126" s="53"/>
      <c r="AI126" s="71"/>
      <c r="AJ126" s="71"/>
      <c r="AL126" s="3"/>
      <c r="AM126" s="3"/>
      <c r="AN126" s="3"/>
      <c r="AO126" s="3"/>
      <c r="AP126" s="3"/>
      <c r="AQ126" s="3"/>
      <c r="AR126" s="3"/>
    </row>
    <row r="127" spans="1:44" x14ac:dyDescent="0.25">
      <c r="A127" s="89" t="s">
        <v>383</v>
      </c>
      <c r="B127" s="71"/>
      <c r="C127" s="71"/>
      <c r="D127" s="53"/>
      <c r="E127" s="53"/>
      <c r="F127" s="53"/>
      <c r="G127" s="87"/>
      <c r="H127" s="87"/>
      <c r="I127" s="53"/>
      <c r="J127" s="53"/>
      <c r="K127" s="53"/>
      <c r="O127" s="90"/>
      <c r="P127" s="90"/>
      <c r="Q127" s="90"/>
      <c r="R127" s="87"/>
      <c r="S127" s="87"/>
      <c r="T127" s="121"/>
      <c r="V127" s="3"/>
      <c r="AA127" s="3"/>
      <c r="AB127" s="71"/>
      <c r="AC127" s="53"/>
      <c r="AD127" s="53"/>
      <c r="AE127" s="3"/>
      <c r="AF127" s="53"/>
      <c r="AG127" s="3"/>
      <c r="AH127" s="53"/>
      <c r="AI127" s="71"/>
      <c r="AJ127" s="71"/>
      <c r="AL127" s="3"/>
      <c r="AM127" s="3"/>
      <c r="AN127" s="3"/>
      <c r="AO127" s="3"/>
      <c r="AP127" s="3"/>
      <c r="AQ127" s="3"/>
      <c r="AR127" s="3"/>
    </row>
    <row r="128" spans="1:44" x14ac:dyDescent="0.25">
      <c r="A128" s="89" t="s">
        <v>384</v>
      </c>
      <c r="B128" s="71"/>
      <c r="C128" s="71"/>
      <c r="D128" s="53"/>
      <c r="E128" s="53"/>
      <c r="F128" s="53"/>
      <c r="G128" s="87"/>
      <c r="H128" s="87"/>
      <c r="I128" s="53"/>
      <c r="J128" s="53"/>
      <c r="K128" s="53"/>
      <c r="O128" s="90"/>
      <c r="P128" s="90"/>
      <c r="Q128" s="90"/>
      <c r="R128" s="87"/>
      <c r="S128" s="87"/>
      <c r="T128" s="121"/>
      <c r="V128" s="3"/>
      <c r="AA128" s="3"/>
      <c r="AB128" s="71"/>
      <c r="AC128" s="53"/>
      <c r="AD128" s="53"/>
      <c r="AE128" s="3"/>
      <c r="AF128" s="53"/>
      <c r="AG128" s="3"/>
      <c r="AH128" s="53"/>
      <c r="AI128" s="71"/>
      <c r="AJ128" s="71"/>
      <c r="AL128" s="3"/>
      <c r="AM128" s="3"/>
      <c r="AN128" s="3"/>
      <c r="AO128" s="3"/>
      <c r="AP128" s="3"/>
      <c r="AQ128" s="3"/>
      <c r="AR128" s="3"/>
    </row>
    <row r="129" spans="1:44" x14ac:dyDescent="0.25">
      <c r="A129" s="89" t="s">
        <v>385</v>
      </c>
      <c r="B129" s="71"/>
      <c r="C129" s="71"/>
      <c r="D129" s="53"/>
      <c r="E129" s="53"/>
      <c r="F129" s="53"/>
      <c r="G129" s="87"/>
      <c r="H129" s="87"/>
      <c r="I129" s="53"/>
      <c r="J129" s="53"/>
      <c r="K129" s="53"/>
      <c r="O129" s="90"/>
      <c r="P129" s="90"/>
      <c r="Q129" s="90"/>
      <c r="R129" s="87"/>
      <c r="S129" s="87"/>
      <c r="T129" s="121"/>
      <c r="V129" s="3"/>
      <c r="AA129" s="3"/>
      <c r="AB129" s="71"/>
      <c r="AC129" s="53"/>
      <c r="AD129" s="53"/>
      <c r="AE129" s="3"/>
      <c r="AF129" s="53"/>
      <c r="AG129" s="3"/>
      <c r="AH129" s="53"/>
      <c r="AI129" s="71"/>
      <c r="AJ129" s="71"/>
      <c r="AL129" s="3"/>
      <c r="AM129" s="3"/>
      <c r="AN129" s="3"/>
      <c r="AO129" s="3"/>
      <c r="AP129" s="3"/>
      <c r="AQ129" s="3"/>
      <c r="AR129" s="3"/>
    </row>
    <row r="130" spans="1:44" x14ac:dyDescent="0.25">
      <c r="A130" s="89" t="s">
        <v>386</v>
      </c>
      <c r="B130" s="71"/>
      <c r="C130" s="71"/>
      <c r="D130" s="53"/>
      <c r="E130" s="53"/>
      <c r="F130" s="53"/>
      <c r="G130" s="87"/>
      <c r="H130" s="87"/>
      <c r="I130" s="53"/>
      <c r="J130" s="53"/>
      <c r="K130" s="53"/>
      <c r="O130" s="90"/>
      <c r="P130" s="90"/>
      <c r="Q130" s="90"/>
      <c r="R130" s="87"/>
      <c r="S130" s="87"/>
      <c r="T130" s="121"/>
      <c r="V130" s="3"/>
      <c r="AA130" s="3"/>
      <c r="AB130" s="71"/>
      <c r="AC130" s="53"/>
      <c r="AD130" s="53"/>
      <c r="AE130" s="3"/>
      <c r="AF130" s="53"/>
      <c r="AG130" s="3"/>
      <c r="AH130" s="53"/>
      <c r="AI130" s="71"/>
      <c r="AJ130" s="71"/>
      <c r="AL130" s="3"/>
      <c r="AM130" s="3"/>
      <c r="AN130" s="3"/>
      <c r="AO130" s="3"/>
      <c r="AP130" s="3"/>
      <c r="AQ130" s="3"/>
      <c r="AR130" s="3"/>
    </row>
    <row r="131" spans="1:44" x14ac:dyDescent="0.25">
      <c r="A131" s="89" t="s">
        <v>387</v>
      </c>
      <c r="B131" s="71"/>
      <c r="C131" s="71"/>
      <c r="D131" s="53"/>
      <c r="E131" s="53"/>
      <c r="F131" s="53"/>
      <c r="G131" s="87"/>
      <c r="H131" s="87"/>
      <c r="I131" s="53"/>
      <c r="J131" s="53"/>
      <c r="K131" s="53"/>
      <c r="O131" s="90"/>
      <c r="P131" s="90"/>
      <c r="Q131" s="90"/>
      <c r="R131" s="87"/>
      <c r="S131" s="87"/>
      <c r="T131" s="121"/>
      <c r="V131" s="3"/>
      <c r="AA131" s="3"/>
      <c r="AB131" s="71"/>
      <c r="AC131" s="53"/>
      <c r="AD131" s="53"/>
      <c r="AE131" s="3"/>
      <c r="AF131" s="53"/>
      <c r="AG131" s="3"/>
      <c r="AH131" s="53"/>
      <c r="AI131" s="71"/>
      <c r="AJ131" s="71"/>
      <c r="AL131" s="3"/>
      <c r="AM131" s="3"/>
      <c r="AN131" s="3"/>
      <c r="AO131" s="3"/>
      <c r="AP131" s="3"/>
      <c r="AQ131" s="3"/>
      <c r="AR131" s="3"/>
    </row>
    <row r="132" spans="1:44" x14ac:dyDescent="0.25">
      <c r="A132" s="89" t="s">
        <v>388</v>
      </c>
      <c r="B132" s="71"/>
      <c r="C132" s="71"/>
      <c r="D132" s="53"/>
      <c r="E132" s="53"/>
      <c r="F132" s="53"/>
      <c r="G132" s="87"/>
      <c r="H132" s="87"/>
      <c r="I132" s="53"/>
      <c r="J132" s="53"/>
      <c r="K132" s="53"/>
      <c r="O132" s="90"/>
      <c r="P132" s="90"/>
      <c r="Q132" s="90"/>
      <c r="R132" s="87"/>
      <c r="S132" s="87"/>
      <c r="T132" s="121"/>
      <c r="V132" s="3"/>
      <c r="AA132" s="3"/>
      <c r="AB132" s="71"/>
      <c r="AC132" s="53"/>
      <c r="AD132" s="53"/>
      <c r="AE132" s="3"/>
      <c r="AF132" s="53"/>
      <c r="AG132" s="3"/>
      <c r="AH132" s="53"/>
      <c r="AI132" s="71"/>
      <c r="AJ132" s="71"/>
      <c r="AL132" s="3"/>
      <c r="AM132" s="3"/>
      <c r="AN132" s="3"/>
      <c r="AO132" s="3"/>
      <c r="AP132" s="3"/>
      <c r="AQ132" s="3"/>
      <c r="AR132" s="3"/>
    </row>
    <row r="133" spans="1:44" x14ac:dyDescent="0.25">
      <c r="A133" s="89" t="s">
        <v>389</v>
      </c>
      <c r="B133" s="71"/>
      <c r="C133" s="71"/>
      <c r="D133" s="87"/>
      <c r="E133" s="87"/>
      <c r="F133" s="87"/>
      <c r="G133" s="87"/>
      <c r="H133" s="87"/>
      <c r="I133" s="53"/>
      <c r="J133" s="53"/>
      <c r="K133" s="53"/>
      <c r="O133" s="90"/>
      <c r="P133" s="90"/>
      <c r="Q133" s="90"/>
      <c r="R133" s="87"/>
      <c r="S133" s="87"/>
      <c r="T133" s="121"/>
      <c r="V133" s="3"/>
      <c r="AA133" s="3"/>
      <c r="AB133" s="71"/>
      <c r="AC133" s="71"/>
      <c r="AD133" s="91"/>
      <c r="AE133" s="3"/>
      <c r="AF133" s="53"/>
      <c r="AG133" s="3"/>
      <c r="AH133" s="53"/>
      <c r="AI133" s="71"/>
      <c r="AJ133" s="71"/>
      <c r="AL133" s="3"/>
      <c r="AM133" s="3"/>
      <c r="AN133" s="3"/>
      <c r="AO133" s="3"/>
      <c r="AP133" s="3"/>
      <c r="AQ133" s="3"/>
      <c r="AR133" s="3"/>
    </row>
    <row r="134" spans="1:44" x14ac:dyDescent="0.25">
      <c r="A134" s="89" t="s">
        <v>390</v>
      </c>
      <c r="B134" s="71"/>
      <c r="C134" s="71"/>
      <c r="D134" s="87"/>
      <c r="E134" s="87"/>
      <c r="F134" s="87"/>
      <c r="G134" s="87"/>
      <c r="H134" s="87"/>
      <c r="I134" s="92"/>
      <c r="J134" s="92"/>
      <c r="K134" s="53"/>
      <c r="O134" s="90"/>
      <c r="P134" s="90"/>
      <c r="Q134" s="90"/>
      <c r="R134" s="87"/>
      <c r="S134" s="87"/>
      <c r="T134" s="121"/>
      <c r="V134" s="3"/>
      <c r="AA134" s="3"/>
      <c r="AB134" s="71"/>
      <c r="AC134" s="71"/>
      <c r="AD134" s="71"/>
      <c r="AE134" s="3"/>
      <c r="AF134" s="53"/>
      <c r="AG134" s="3"/>
      <c r="AH134" s="53"/>
      <c r="AI134" s="71"/>
      <c r="AJ134" s="71"/>
      <c r="AL134" s="3"/>
      <c r="AM134" s="3"/>
      <c r="AN134" s="3"/>
      <c r="AO134" s="3"/>
      <c r="AP134" s="3"/>
      <c r="AQ134" s="3"/>
      <c r="AR134" s="3"/>
    </row>
    <row r="135" spans="1:44" x14ac:dyDescent="0.25">
      <c r="A135" s="89" t="s">
        <v>391</v>
      </c>
      <c r="B135" s="71"/>
      <c r="C135" s="71"/>
      <c r="D135" s="87"/>
      <c r="E135" s="87"/>
      <c r="F135" s="87"/>
      <c r="G135" s="87"/>
      <c r="H135" s="87"/>
      <c r="I135" s="71"/>
      <c r="J135" s="71"/>
      <c r="K135" s="53"/>
      <c r="O135" s="90"/>
      <c r="P135" s="90"/>
      <c r="Q135" s="90"/>
      <c r="R135" s="87"/>
      <c r="S135" s="87"/>
      <c r="T135" s="121"/>
      <c r="V135" s="3"/>
      <c r="AA135" s="3"/>
      <c r="AB135" s="71"/>
      <c r="AC135" s="71"/>
      <c r="AD135" s="71"/>
      <c r="AE135" s="3"/>
      <c r="AF135" s="53"/>
      <c r="AG135" s="3"/>
      <c r="AH135" s="53"/>
      <c r="AI135" s="71"/>
      <c r="AJ135" s="71"/>
      <c r="AL135" s="3"/>
      <c r="AM135" s="3"/>
      <c r="AN135" s="3"/>
      <c r="AO135" s="3"/>
      <c r="AP135" s="3"/>
      <c r="AQ135" s="3"/>
      <c r="AR135" s="3"/>
    </row>
  </sheetData>
  <dataValidations disablePrompts="1" count="1">
    <dataValidation type="list" allowBlank="1" showInputMessage="1" showErrorMessage="1" sqref="G2:G135" xr:uid="{00000000-0002-0000-0400-000000000000}">
      <formula1>$G$2:$G$3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400-000001000000}">
          <x14:formula1>
            <xm:f>'C:\Users\User\git\devops\operations\hc\us_east\issnetafim_bda8d2c70\[Users Net-10.05.2017.xlsx]_MasterData'!#REF!</xm:f>
          </x14:formula1>
          <xm:sqref>AK11</xm:sqref>
        </x14:dataValidation>
        <x14:dataValidation type="list" allowBlank="1" showInputMessage="1" showErrorMessage="1" xr:uid="{F725EA52-B366-4F22-8667-CE33B0D431F6}">
          <x14:formula1>
            <xm:f>'C:\Users\Nilar\Downloads\[Users Net-29.08.2017 (1).xlsx]_MasterData'!#REF!</xm:f>
          </x14:formula1>
          <xm:sqref>AK12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6"/>
  <sheetViews>
    <sheetView zoomScaleNormal="100" workbookViewId="0">
      <selection activeCell="C66" sqref="C66"/>
    </sheetView>
  </sheetViews>
  <sheetFormatPr defaultColWidth="8.85546875" defaultRowHeight="15" x14ac:dyDescent="0.25"/>
  <cols>
    <col min="1" max="1" width="30.85546875" bestFit="1" customWidth="1"/>
    <col min="2" max="2" width="22.5703125" bestFit="1" customWidth="1"/>
    <col min="3" max="3" width="26.140625" customWidth="1"/>
    <col min="4" max="4" width="27.42578125" customWidth="1"/>
    <col min="5" max="5" width="64.140625" bestFit="1" customWidth="1"/>
    <col min="6" max="6" width="34.140625" customWidth="1"/>
    <col min="7" max="7" width="15.85546875" bestFit="1" customWidth="1"/>
    <col min="8" max="8" width="27.5703125" bestFit="1" customWidth="1"/>
    <col min="9" max="9" width="23.5703125" bestFit="1" customWidth="1"/>
    <col min="10" max="10" width="24.140625" customWidth="1"/>
    <col min="11" max="11" width="22.42578125" bestFit="1" customWidth="1"/>
    <col min="12" max="12" width="23" customWidth="1"/>
    <col min="13" max="13" width="33" customWidth="1"/>
    <col min="14" max="14" width="33" style="3" customWidth="1"/>
    <col min="15" max="15" width="29.42578125" customWidth="1"/>
    <col min="16" max="16" width="8.5703125" customWidth="1"/>
    <col min="17" max="17" width="22" bestFit="1" customWidth="1"/>
    <col min="18" max="18" width="38.5703125" bestFit="1" customWidth="1"/>
  </cols>
  <sheetData>
    <row r="1" spans="1:18" x14ac:dyDescent="0.25">
      <c r="A1" t="s">
        <v>97</v>
      </c>
      <c r="B1" t="s">
        <v>86</v>
      </c>
      <c r="C1" t="s">
        <v>163</v>
      </c>
      <c r="D1" t="s">
        <v>164</v>
      </c>
      <c r="E1" t="s">
        <v>165</v>
      </c>
      <c r="F1" t="s">
        <v>109</v>
      </c>
      <c r="G1" t="s">
        <v>166</v>
      </c>
      <c r="H1" t="s">
        <v>167</v>
      </c>
      <c r="I1" t="s">
        <v>168</v>
      </c>
      <c r="J1" t="s">
        <v>39</v>
      </c>
      <c r="K1" t="s">
        <v>82</v>
      </c>
      <c r="L1" t="s">
        <v>37</v>
      </c>
      <c r="M1" t="s">
        <v>62</v>
      </c>
      <c r="N1" s="3" t="s">
        <v>35</v>
      </c>
      <c r="O1" t="s">
        <v>78</v>
      </c>
      <c r="P1" t="s">
        <v>98</v>
      </c>
      <c r="Q1" t="s">
        <v>98</v>
      </c>
      <c r="R1" t="s">
        <v>63</v>
      </c>
    </row>
    <row r="2" spans="1:18" x14ac:dyDescent="0.25">
      <c r="A2" s="3" t="str">
        <f>CONCATENATE("&amp;ai;",B2)</f>
        <v>&amp;ai;Admin.Ariel.Bashan@netafim.com</v>
      </c>
      <c r="B2" s="3" t="str">
        <f>Person!O2</f>
        <v>Admin.Ariel.Bashan@netafim.com</v>
      </c>
      <c r="C2" s="3" t="str">
        <f>VLOOKUP(_Input!W2,_MasterData!$Y$2:$Z$15,2,FALSE)</f>
        <v>&amp;ai;CompanyNetafim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_xlfn.CONCAT("&amp;ai;",_Input!N2)</f>
        <v>&amp;ai;ROLE_NETAFIM_ADMIN</v>
      </c>
      <c r="G2" s="2" t="str">
        <f>VLOOKUP(_Input!S2,_MasterData!$S$2:$T$3,2,FALSE)</f>
        <v>&amp;as;USERACTIVE</v>
      </c>
      <c r="H2" s="2" t="str">
        <f>CONCATENATE(A2,"-Person")</f>
        <v>&amp;ai;Admin.Ariel.Bashan@netafim.com-Person</v>
      </c>
      <c r="I2" s="2" t="str">
        <f>UserPassword!A2</f>
        <v>&amp;ai;Admin.Ariel.Bashan@netafim.com_Password</v>
      </c>
      <c r="J2" s="3" t="s">
        <v>106</v>
      </c>
      <c r="K2" s="3" t="s">
        <v>106</v>
      </c>
      <c r="L2" s="160" t="s">
        <v>106</v>
      </c>
      <c r="M2" s="160" t="s">
        <v>106</v>
      </c>
      <c r="N2" s="3">
        <f>_Input!J4</f>
        <v>0</v>
      </c>
      <c r="O2" s="3">
        <f>_Input!I2</f>
        <v>0</v>
      </c>
      <c r="P2" s="3" t="s">
        <v>170</v>
      </c>
      <c r="Q2" s="3" t="s">
        <v>99</v>
      </c>
      <c r="R2" s="3" t="str">
        <f>CONCATENATE(B2,"@en")</f>
        <v>Admin.Ariel.Bashan@netafim.com@en</v>
      </c>
    </row>
    <row r="3" spans="1:18" x14ac:dyDescent="0.25">
      <c r="A3" s="3" t="str">
        <f t="shared" ref="A3:A40" si="0">CONCATENATE("&amp;ai;",B3)</f>
        <v>&amp;ai;KitYee.Wong@ecenta.com</v>
      </c>
      <c r="B3" s="3" t="str">
        <f>Person!O3</f>
        <v>KitYee.Wong@ecenta.com</v>
      </c>
      <c r="C3" s="3" t="str">
        <f>VLOOKUP(_Input!W3,_MasterData!$Y$2:$Z$15,2,FALSE)</f>
        <v>&amp;ai;CompanyNetafim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_xlfn.CONCAT("&amp;ai;",_Input!N3)</f>
        <v>&amp;ai;ROLE_SALES_REP_EMEA</v>
      </c>
      <c r="G3" s="2" t="str">
        <f>VLOOKUP(_Input!S3,_MasterData!$S$2:$T$3,2,FALSE)</f>
        <v>&amp;as;USERACTIVE</v>
      </c>
      <c r="H3" s="2" t="str">
        <f t="shared" ref="H3:H40" si="1">CONCATENATE(A3,"-Person")</f>
        <v>&amp;ai;KitYee.Wong@ecenta.com-Person</v>
      </c>
      <c r="I3" s="2" t="str">
        <f>UserPassword!A3</f>
        <v>&amp;ai;KitYee.Wong@ecenta.com_Password</v>
      </c>
      <c r="J3" s="3" t="s">
        <v>106</v>
      </c>
      <c r="K3" s="3" t="s">
        <v>106</v>
      </c>
      <c r="L3" s="160" t="s">
        <v>106</v>
      </c>
      <c r="M3" s="160" t="s">
        <v>106</v>
      </c>
      <c r="N3" s="3">
        <f>_Input!J5</f>
        <v>0</v>
      </c>
      <c r="O3" s="3">
        <f>_Input!I3</f>
        <v>0</v>
      </c>
      <c r="P3" s="3" t="s">
        <v>170</v>
      </c>
      <c r="Q3" s="3" t="s">
        <v>99</v>
      </c>
      <c r="R3" s="3" t="str">
        <f t="shared" ref="R3:R40" si="2">CONCATENATE(B3,"@en")</f>
        <v>KitYee.Wong@ecenta.com@en</v>
      </c>
    </row>
    <row r="4" spans="1:18" x14ac:dyDescent="0.25">
      <c r="A4" s="3" t="str">
        <f t="shared" si="0"/>
        <v>&amp;ai;Yaron.Katina@netafim.com</v>
      </c>
      <c r="B4" s="3" t="str">
        <f>Person!O4</f>
        <v>Yaron.Katina@netafim.com</v>
      </c>
      <c r="C4" s="3" t="str">
        <f>VLOOKUP(_Input!W4,_MasterData!$Y$2:$Z$15,2,FALSE)</f>
        <v>&amp;ai;CompanyNetafim</v>
      </c>
      <c r="D4" s="2" t="str">
        <f>VLOOKUP(_Input!V4,_MasterData!$W$2:$X$7,2,FALSE)</f>
        <v>&amp;ai;Quote-PDF</v>
      </c>
      <c r="E4" s="3" t="str">
        <f>VLOOKUP(_Input!T4,_MasterData!$U$2:$V$14,2,FALSE)</f>
        <v>&amp;ai;English</v>
      </c>
      <c r="F4" s="3" t="str">
        <f>_xlfn.CONCAT("&amp;ai;",_Input!N4)</f>
        <v xml:space="preserve">&amp;ai;ROLE_SALES_MGR_EMEA </v>
      </c>
      <c r="G4" s="2" t="str">
        <f>VLOOKUP(_Input!S4,_MasterData!$S$2:$T$3,2,FALSE)</f>
        <v>&amp;as;USERACTIVE</v>
      </c>
      <c r="H4" s="2" t="str">
        <f t="shared" si="1"/>
        <v>&amp;ai;Yaron.Katina@netafim.com-Person</v>
      </c>
      <c r="I4" s="2" t="str">
        <f>UserPassword!A4</f>
        <v>&amp;ai;Yaron.Katina@netafim.com_Password</v>
      </c>
      <c r="J4" s="3" t="s">
        <v>106</v>
      </c>
      <c r="K4" s="3" t="s">
        <v>106</v>
      </c>
      <c r="L4" s="160" t="s">
        <v>106</v>
      </c>
      <c r="M4" s="160" t="s">
        <v>106</v>
      </c>
      <c r="N4" s="3">
        <f>_Input!J6</f>
        <v>0</v>
      </c>
      <c r="O4" s="3">
        <f>_Input!I4</f>
        <v>0</v>
      </c>
      <c r="P4" s="3" t="s">
        <v>170</v>
      </c>
      <c r="Q4" s="3" t="s">
        <v>99</v>
      </c>
      <c r="R4" s="3" t="str">
        <f t="shared" si="2"/>
        <v>Yaron.Katina@netafim.com@en</v>
      </c>
    </row>
    <row r="5" spans="1:18" x14ac:dyDescent="0.25">
      <c r="A5" s="3" t="str">
        <f t="shared" si="0"/>
        <v>&amp;ai;Shay.Haxter@netafim.com</v>
      </c>
      <c r="B5" s="3" t="str">
        <f>Person!O5</f>
        <v>Shay.Haxter@netafim.com</v>
      </c>
      <c r="C5" s="3" t="str">
        <f>VLOOKUP(_Input!W5,_MasterData!$Y$2:$Z$15,2,FALSE)</f>
        <v>&amp;ai;CompanyNetafim</v>
      </c>
      <c r="D5" s="2" t="str">
        <f>VLOOKUP(_Input!V5,_MasterData!$W$2:$X$7,2,FALSE)</f>
        <v>&amp;ai;Quote-PDF</v>
      </c>
      <c r="E5" s="3" t="str">
        <f>VLOOKUP(_Input!T5,_MasterData!$U$2:$V$14,2,FALSE)</f>
        <v>&amp;ai;English</v>
      </c>
      <c r="F5" s="3" t="str">
        <f>_xlfn.CONCAT("&amp;ai;",_Input!N5)</f>
        <v xml:space="preserve">&amp;ai;ROLE_SALES_MGR_EMEA </v>
      </c>
      <c r="G5" s="2" t="str">
        <f>VLOOKUP(_Input!S5,_MasterData!$S$2:$T$3,2,FALSE)</f>
        <v>&amp;as;USERACTIVE</v>
      </c>
      <c r="H5" s="2" t="str">
        <f t="shared" si="1"/>
        <v>&amp;ai;Shay.Haxter@netafim.com-Person</v>
      </c>
      <c r="I5" s="2" t="str">
        <f>UserPassword!A5</f>
        <v>&amp;ai;Shay.Haxter@netafim.com_Password</v>
      </c>
      <c r="J5" s="3" t="s">
        <v>106</v>
      </c>
      <c r="K5" s="3" t="s">
        <v>106</v>
      </c>
      <c r="L5" s="160" t="s">
        <v>106</v>
      </c>
      <c r="M5" s="160" t="s">
        <v>106</v>
      </c>
      <c r="N5" s="3">
        <f>_Input!J7</f>
        <v>0</v>
      </c>
      <c r="O5" s="3">
        <f>_Input!I5</f>
        <v>0</v>
      </c>
      <c r="P5" s="3" t="s">
        <v>170</v>
      </c>
      <c r="Q5" s="3" t="s">
        <v>99</v>
      </c>
      <c r="R5" s="3" t="str">
        <f t="shared" si="2"/>
        <v>Shay.Haxter@netafim.com@en</v>
      </c>
    </row>
    <row r="6" spans="1:18" x14ac:dyDescent="0.25">
      <c r="A6" s="3" t="str">
        <f t="shared" si="0"/>
        <v>&amp;ai;Sagi.Melnik@netafim.com</v>
      </c>
      <c r="B6" s="3" t="str">
        <f>Person!O6</f>
        <v>Sagi.Melnik@netafim.com</v>
      </c>
      <c r="C6" s="3" t="str">
        <f>VLOOKUP(_Input!W6,_MasterData!$Y$2:$Z$15,2,FALSE)</f>
        <v>&amp;ai;CompanyNetafim</v>
      </c>
      <c r="D6" s="2" t="str">
        <f>VLOOKUP(_Input!V6,_MasterData!$W$2:$X$7,2,FALSE)</f>
        <v>&amp;ai;Quote-PDF</v>
      </c>
      <c r="E6" s="3" t="str">
        <f>VLOOKUP(_Input!T6,_MasterData!$U$2:$V$14,2,FALSE)</f>
        <v>&amp;ai;English</v>
      </c>
      <c r="F6" s="3" t="str">
        <f>_xlfn.CONCAT("&amp;ai;",_Input!N6)</f>
        <v>&amp;ai;ROLE_SALES_REP_EMEA</v>
      </c>
      <c r="G6" s="2" t="str">
        <f>VLOOKUP(_Input!S6,_MasterData!$S$2:$T$3,2,FALSE)</f>
        <v>&amp;as;USERACTIVE</v>
      </c>
      <c r="H6" s="2" t="str">
        <f t="shared" si="1"/>
        <v>&amp;ai;Sagi.Melnik@netafim.com-Person</v>
      </c>
      <c r="I6" s="2" t="str">
        <f>UserPassword!A6</f>
        <v>&amp;ai;Sagi.Melnik@netafim.com_Password</v>
      </c>
      <c r="J6" s="3" t="s">
        <v>106</v>
      </c>
      <c r="K6" s="3" t="s">
        <v>106</v>
      </c>
      <c r="L6" s="160" t="s">
        <v>106</v>
      </c>
      <c r="M6" s="160" t="s">
        <v>106</v>
      </c>
      <c r="N6" s="3">
        <f>_Input!J8</f>
        <v>0</v>
      </c>
      <c r="O6" s="3">
        <f>_Input!I6</f>
        <v>0</v>
      </c>
      <c r="P6" s="3" t="s">
        <v>170</v>
      </c>
      <c r="Q6" s="3" t="s">
        <v>99</v>
      </c>
      <c r="R6" s="3" t="str">
        <f t="shared" si="2"/>
        <v>Sagi.Melnik@netafim.com@en</v>
      </c>
    </row>
    <row r="7" spans="1:18" x14ac:dyDescent="0.25">
      <c r="A7" s="3" t="str">
        <f t="shared" si="0"/>
        <v>&amp;ai;uri.tal@netafim.com</v>
      </c>
      <c r="B7" s="3" t="str">
        <f>Person!O7</f>
        <v>uri.tal@netafim.com</v>
      </c>
      <c r="C7" s="3" t="str">
        <f>VLOOKUP(_Input!W7,_MasterData!$Y$2:$Z$15,2,FALSE)</f>
        <v>&amp;ai;CompanyNetafim</v>
      </c>
      <c r="D7" s="2" t="str">
        <f>VLOOKUP(_Input!V7,_MasterData!$W$2:$X$7,2,FALSE)</f>
        <v>&amp;ai;Quote-PDF</v>
      </c>
      <c r="E7" s="3" t="str">
        <f>VLOOKUP(_Input!T7,_MasterData!$U$2:$V$14,2,FALSE)</f>
        <v>&amp;ai;English</v>
      </c>
      <c r="F7" s="3" t="str">
        <f>_xlfn.CONCAT("&amp;ai;",_Input!N7)</f>
        <v>&amp;ai;ROLE_SALES_REP_EMEA</v>
      </c>
      <c r="G7" s="2" t="str">
        <f>VLOOKUP(_Input!S7,_MasterData!$S$2:$T$3,2,FALSE)</f>
        <v>&amp;as;USERACTIVE</v>
      </c>
      <c r="H7" s="2" t="str">
        <f t="shared" si="1"/>
        <v>&amp;ai;uri.tal@netafim.com-Person</v>
      </c>
      <c r="I7" s="2" t="str">
        <f>UserPassword!A7</f>
        <v>&amp;ai;uri.tal@netafim.com_Password</v>
      </c>
      <c r="J7" s="3" t="s">
        <v>106</v>
      </c>
      <c r="K7" s="3" t="s">
        <v>106</v>
      </c>
      <c r="L7" s="160" t="s">
        <v>106</v>
      </c>
      <c r="M7" s="160" t="s">
        <v>106</v>
      </c>
      <c r="N7" s="3">
        <f>_Input!J9</f>
        <v>0</v>
      </c>
      <c r="O7" s="3">
        <f>_Input!I7</f>
        <v>0</v>
      </c>
      <c r="P7" s="3" t="s">
        <v>170</v>
      </c>
      <c r="Q7" s="3" t="s">
        <v>99</v>
      </c>
      <c r="R7" s="3" t="str">
        <f t="shared" si="2"/>
        <v>uri.tal@netafim.com@en</v>
      </c>
    </row>
    <row r="8" spans="1:18" x14ac:dyDescent="0.25">
      <c r="A8" s="3" t="str">
        <f t="shared" si="0"/>
        <v>&amp;ai;elad.l@netafim.com</v>
      </c>
      <c r="B8" s="3" t="str">
        <f>Person!O8</f>
        <v>elad.l@netafim.com</v>
      </c>
      <c r="C8" s="3" t="str">
        <f>VLOOKUP(_Input!W8,_MasterData!$Y$2:$Z$15,2,FALSE)</f>
        <v>&amp;ai;CompanyNetafim</v>
      </c>
      <c r="D8" s="2" t="str">
        <f>VLOOKUP(_Input!V8,_MasterData!$W$2:$X$7,2,FALSE)</f>
        <v>&amp;ai;Quote-PDF</v>
      </c>
      <c r="E8" s="3" t="str">
        <f>VLOOKUP(_Input!T8,_MasterData!$U$2:$V$14,2,FALSE)</f>
        <v>&amp;ai;English</v>
      </c>
      <c r="F8" s="3" t="str">
        <f>_xlfn.CONCAT("&amp;ai;",_Input!N8)</f>
        <v xml:space="preserve">&amp;ai;ROLE_SALES_MGR_EMEA </v>
      </c>
      <c r="G8" s="2" t="str">
        <f>VLOOKUP(_Input!S8,_MasterData!$S$2:$T$3,2,FALSE)</f>
        <v>&amp;as;USERACTIVE</v>
      </c>
      <c r="H8" s="2" t="str">
        <f t="shared" si="1"/>
        <v>&amp;ai;elad.l@netafim.com-Person</v>
      </c>
      <c r="I8" s="2" t="str">
        <f>UserPassword!A8</f>
        <v>&amp;ai;elad.l@netafim.com_Password</v>
      </c>
      <c r="J8" s="3" t="s">
        <v>106</v>
      </c>
      <c r="K8" s="3" t="s">
        <v>106</v>
      </c>
      <c r="L8" s="160" t="s">
        <v>106</v>
      </c>
      <c r="M8" s="160" t="s">
        <v>106</v>
      </c>
      <c r="N8" s="3">
        <f>_Input!J10</f>
        <v>0</v>
      </c>
      <c r="O8" s="3">
        <f>_Input!I8</f>
        <v>0</v>
      </c>
      <c r="P8" s="3" t="s">
        <v>170</v>
      </c>
      <c r="Q8" s="3" t="s">
        <v>99</v>
      </c>
      <c r="R8" s="3" t="str">
        <f t="shared" si="2"/>
        <v>elad.l@netafim.com@en</v>
      </c>
    </row>
    <row r="9" spans="1:18" x14ac:dyDescent="0.25">
      <c r="A9" s="3" t="str">
        <f t="shared" si="0"/>
        <v>&amp;ai;Cln.Rao@netafim.com</v>
      </c>
      <c r="B9" s="3" t="str">
        <f>Person!O9</f>
        <v>Cln.Rao@netafim.com</v>
      </c>
      <c r="C9" s="3" t="str">
        <f>VLOOKUP(_Input!W9,_MasterData!$Y$2:$Z$15,2,FALSE)</f>
        <v>&amp;ai;CompanyNetafim</v>
      </c>
      <c r="D9" s="2" t="str">
        <f>VLOOKUP(_Input!V9,_MasterData!$W$2:$X$7,2,FALSE)</f>
        <v>&amp;ai;Quote-PDF</v>
      </c>
      <c r="E9" s="3" t="str">
        <f>VLOOKUP(_Input!T9,_MasterData!$U$2:$V$14,2,FALSE)</f>
        <v>&amp;ai;English</v>
      </c>
      <c r="F9" s="3" t="str">
        <f>_xlfn.CONCAT("&amp;ai;",_Input!N9)</f>
        <v>&amp;ai;ROLE_SALES_REP_EMEA</v>
      </c>
      <c r="G9" s="2" t="str">
        <f>VLOOKUP(_Input!S9,_MasterData!$S$2:$T$3,2,FALSE)</f>
        <v>&amp;as;USERACTIVE</v>
      </c>
      <c r="H9" s="2" t="str">
        <f t="shared" si="1"/>
        <v>&amp;ai;Cln.Rao@netafim.com-Person</v>
      </c>
      <c r="I9" s="2" t="str">
        <f>UserPassword!A9</f>
        <v>&amp;ai;Cln.Rao@netafim.com_Password</v>
      </c>
      <c r="J9" s="3" t="s">
        <v>106</v>
      </c>
      <c r="K9" s="3" t="s">
        <v>106</v>
      </c>
      <c r="L9" s="160" t="s">
        <v>106</v>
      </c>
      <c r="M9" s="160" t="s">
        <v>106</v>
      </c>
      <c r="N9" s="3">
        <f>_Input!J11</f>
        <v>0</v>
      </c>
      <c r="O9" s="3">
        <f>_Input!I9</f>
        <v>0</v>
      </c>
      <c r="P9" s="3" t="s">
        <v>170</v>
      </c>
      <c r="Q9" s="3" t="s">
        <v>99</v>
      </c>
      <c r="R9" s="3" t="str">
        <f t="shared" si="2"/>
        <v>Cln.Rao@netafim.com@en</v>
      </c>
    </row>
    <row r="10" spans="1:18" x14ac:dyDescent="0.25">
      <c r="A10" s="3" t="str">
        <f t="shared" si="0"/>
        <v>&amp;ai;Wayne.Ingram@netafim.com</v>
      </c>
      <c r="B10" s="3" t="str">
        <f>Person!O10</f>
        <v>Wayne.Ingram@netafim.com</v>
      </c>
      <c r="C10" s="3" t="str">
        <f>VLOOKUP(_Input!W10,_MasterData!$Y$2:$Z$15,2,FALSE)</f>
        <v>&amp;ai;CompanyNetafim</v>
      </c>
      <c r="D10" s="2" t="str">
        <f>VLOOKUP(_Input!V10,_MasterData!$W$2:$X$7,2,FALSE)</f>
        <v>&amp;ai;Quote-PDF</v>
      </c>
      <c r="E10" s="3" t="str">
        <f>VLOOKUP(_Input!T10,_MasterData!$U$2:$V$14,2,FALSE)</f>
        <v>&amp;ai;English</v>
      </c>
      <c r="F10" s="3" t="str">
        <f>_xlfn.CONCAT("&amp;ai;",_Input!N10)</f>
        <v>&amp;ai;ROLE_SALES_REP_NO_PRICE</v>
      </c>
      <c r="G10" s="2" t="str">
        <f>VLOOKUP(_Input!S10,_MasterData!$S$2:$T$3,2,FALSE)</f>
        <v>&amp;as;USERACTIVE</v>
      </c>
      <c r="H10" s="2" t="str">
        <f t="shared" si="1"/>
        <v>&amp;ai;Wayne.Ingram@netafim.com-Person</v>
      </c>
      <c r="I10" s="2" t="str">
        <f>UserPassword!A10</f>
        <v>&amp;ai;Wayne.Ingram@netafim.com_Password</v>
      </c>
      <c r="J10" s="3" t="s">
        <v>106</v>
      </c>
      <c r="K10" s="3" t="s">
        <v>106</v>
      </c>
      <c r="L10" s="160" t="s">
        <v>106</v>
      </c>
      <c r="M10" s="160" t="s">
        <v>106</v>
      </c>
      <c r="N10" s="3">
        <f>_Input!J12</f>
        <v>0</v>
      </c>
      <c r="O10" s="3">
        <f>_Input!I10</f>
        <v>0</v>
      </c>
      <c r="P10" s="3" t="s">
        <v>170</v>
      </c>
      <c r="Q10" s="3" t="s">
        <v>99</v>
      </c>
      <c r="R10" s="3" t="str">
        <f t="shared" si="2"/>
        <v>Wayne.Ingram@netafim.com@en</v>
      </c>
    </row>
    <row r="11" spans="1:18" x14ac:dyDescent="0.25">
      <c r="A11" s="3" t="str">
        <f t="shared" si="0"/>
        <v>&amp;ai;Peter.Durand@netafim.com</v>
      </c>
      <c r="B11" s="3" t="str">
        <f>Person!O11</f>
        <v>Peter.Durand@netafim.com</v>
      </c>
      <c r="C11" s="3" t="str">
        <f>VLOOKUP(_Input!W11,_MasterData!$Y$2:$Z$15,2,FALSE)</f>
        <v>&amp;ai;CompanyNetafim</v>
      </c>
      <c r="D11" s="2" t="str">
        <f>VLOOKUP(_Input!V11,_MasterData!$W$2:$X$7,2,FALSE)</f>
        <v>&amp;ai;Quote-PDF</v>
      </c>
      <c r="E11" s="3" t="str">
        <f>VLOOKUP(_Input!T11,_MasterData!$U$2:$V$14,2,FALSE)</f>
        <v>&amp;ai;English</v>
      </c>
      <c r="F11" s="3" t="str">
        <f>_xlfn.CONCAT("&amp;ai;",_Input!N11)</f>
        <v>&amp;ai;ROLE_SALES_REP_NO_PRICE</v>
      </c>
      <c r="G11" s="2" t="str">
        <f>VLOOKUP(_Input!S11,_MasterData!$S$2:$T$3,2,FALSE)</f>
        <v>&amp;as;USERACTIVE</v>
      </c>
      <c r="H11" s="2" t="str">
        <f t="shared" si="1"/>
        <v>&amp;ai;Peter.Durand@netafim.com-Person</v>
      </c>
      <c r="I11" s="2" t="str">
        <f>UserPassword!A11</f>
        <v>&amp;ai;Peter.Durand@netafim.com_Password</v>
      </c>
      <c r="J11" s="3" t="s">
        <v>106</v>
      </c>
      <c r="K11" s="3" t="s">
        <v>106</v>
      </c>
      <c r="L11" s="160" t="s">
        <v>106</v>
      </c>
      <c r="M11" s="160" t="s">
        <v>106</v>
      </c>
      <c r="N11" s="3">
        <f>_Input!J13</f>
        <v>0</v>
      </c>
      <c r="O11" s="3">
        <f>_Input!I11</f>
        <v>0</v>
      </c>
      <c r="P11" s="3" t="s">
        <v>170</v>
      </c>
      <c r="Q11" s="3" t="s">
        <v>99</v>
      </c>
      <c r="R11" s="3" t="str">
        <f t="shared" si="2"/>
        <v>Peter.Durand@netafim.com@en</v>
      </c>
    </row>
    <row r="12" spans="1:18" x14ac:dyDescent="0.25">
      <c r="A12" s="3" t="str">
        <f t="shared" si="0"/>
        <v>&amp;ai;Andrei.Pereira@netafim.com</v>
      </c>
      <c r="B12" s="3" t="str">
        <f>Person!O12</f>
        <v>Andrei.Pereira@netafim.com</v>
      </c>
      <c r="C12" s="3" t="str">
        <f>VLOOKUP(_Input!W12,_MasterData!$Y$2:$Z$15,2,FALSE)</f>
        <v>&amp;ai;CompanyNetafim</v>
      </c>
      <c r="D12" s="2" t="str">
        <f>VLOOKUP(_Input!V12,_MasterData!$W$2:$X$7,2,FALSE)</f>
        <v>&amp;ai;Quote-PDF</v>
      </c>
      <c r="E12" s="3" t="str">
        <f>VLOOKUP(_Input!T12,_MasterData!$U$2:$V$14,2,FALSE)</f>
        <v>&amp;ai;English</v>
      </c>
      <c r="F12" s="3" t="str">
        <f>_xlfn.CONCAT("&amp;ai;",_Input!N12)</f>
        <v>&amp;ai;ROLE_DESIGNER_BRASIL</v>
      </c>
      <c r="G12" s="2" t="str">
        <f>VLOOKUP(_Input!S12,_MasterData!$S$2:$T$3,2,FALSE)</f>
        <v>&amp;as;USERACTIVE</v>
      </c>
      <c r="H12" s="2" t="str">
        <f t="shared" si="1"/>
        <v>&amp;ai;Andrei.Pereira@netafim.com-Person</v>
      </c>
      <c r="I12" s="2" t="str">
        <f>UserPassword!A12</f>
        <v>&amp;ai;Andrei.Pereira@netafim.com_Password</v>
      </c>
      <c r="J12" s="3" t="s">
        <v>106</v>
      </c>
      <c r="K12" s="3" t="s">
        <v>106</v>
      </c>
      <c r="L12" s="160" t="s">
        <v>106</v>
      </c>
      <c r="M12" s="160" t="s">
        <v>106</v>
      </c>
      <c r="N12" s="3">
        <f>_Input!J14</f>
        <v>0</v>
      </c>
      <c r="O12" s="3">
        <f>_Input!I12</f>
        <v>0</v>
      </c>
      <c r="P12" s="3" t="s">
        <v>170</v>
      </c>
      <c r="Q12" s="3" t="s">
        <v>99</v>
      </c>
      <c r="R12" s="3" t="str">
        <f t="shared" si="2"/>
        <v>Andrei.Pereira@netafim.com@en</v>
      </c>
    </row>
    <row r="13" spans="1:18" x14ac:dyDescent="0.25">
      <c r="A13" s="3" t="str">
        <f t="shared" si="0"/>
        <v>&amp;ai;Marcus.Tessler@netafim.com</v>
      </c>
      <c r="B13" s="3" t="str">
        <f>Person!O13</f>
        <v>Marcus.Tessler@netafim.com</v>
      </c>
      <c r="C13" s="3" t="str">
        <f>VLOOKUP(_Input!W13,_MasterData!$Y$2:$Z$15,2,FALSE)</f>
        <v>&amp;ai;CompanyNetafim</v>
      </c>
      <c r="D13" s="2" t="str">
        <f>VLOOKUP(_Input!V13,_MasterData!$W$2:$X$7,2,FALSE)</f>
        <v>&amp;ai;Quote-PDF</v>
      </c>
      <c r="E13" s="3" t="str">
        <f>VLOOKUP(_Input!T13,_MasterData!$U$2:$V$14,2,FALSE)</f>
        <v>&amp;ai;English</v>
      </c>
      <c r="F13" s="3" t="str">
        <f>_xlfn.CONCAT("&amp;ai;",_Input!N13)</f>
        <v>&amp;ai;ROLE_DESIGNER_BRASIL</v>
      </c>
      <c r="G13" s="2" t="str">
        <f>VLOOKUP(_Input!S13,_MasterData!$S$2:$T$3,2,FALSE)</f>
        <v>&amp;as;USERACTIVE</v>
      </c>
      <c r="H13" s="2" t="str">
        <f t="shared" si="1"/>
        <v>&amp;ai;Marcus.Tessler@netafim.com-Person</v>
      </c>
      <c r="I13" s="2" t="str">
        <f>UserPassword!A13</f>
        <v>&amp;ai;Marcus.Tessler@netafim.com_Password</v>
      </c>
      <c r="J13" s="3" t="s">
        <v>106</v>
      </c>
      <c r="K13" s="3" t="s">
        <v>106</v>
      </c>
      <c r="L13" s="160" t="s">
        <v>106</v>
      </c>
      <c r="M13" s="160" t="s">
        <v>106</v>
      </c>
      <c r="N13" s="3">
        <f>_Input!J15</f>
        <v>0</v>
      </c>
      <c r="O13" s="3">
        <f>_Input!I13</f>
        <v>0</v>
      </c>
      <c r="P13" s="3" t="s">
        <v>170</v>
      </c>
      <c r="Q13" s="3" t="s">
        <v>99</v>
      </c>
      <c r="R13" s="3" t="str">
        <f t="shared" si="2"/>
        <v>Marcus.Tessler@netafim.com@en</v>
      </c>
    </row>
    <row r="14" spans="1:18" x14ac:dyDescent="0.25">
      <c r="A14" s="3" t="str">
        <f t="shared" si="0"/>
        <v>&amp;ai;Abed.Masarwa@netafim.com</v>
      </c>
      <c r="B14" s="3" t="str">
        <f>Person!O14</f>
        <v>Abed.Masarwa@netafim.com</v>
      </c>
      <c r="C14" s="3" t="str">
        <f>VLOOKUP(_Input!W14,_MasterData!$Y$2:$Z$15,2,FALSE)</f>
        <v>&amp;ai;CompanyNetafim</v>
      </c>
      <c r="D14" s="2" t="str">
        <f>VLOOKUP(_Input!V14,_MasterData!$W$2:$X$7,2,FALSE)</f>
        <v>&amp;ai;Quote-PDF</v>
      </c>
      <c r="E14" s="3" t="str">
        <f>VLOOKUP(_Input!T14,_MasterData!$U$2:$V$14,2,FALSE)</f>
        <v>&amp;ai;English</v>
      </c>
      <c r="F14" s="3" t="str">
        <f>_xlfn.CONCAT("&amp;ai;",_Input!N14)</f>
        <v xml:space="preserve">&amp;ai;ROLE_DESIGNER_CORP </v>
      </c>
      <c r="G14" s="2" t="str">
        <f>VLOOKUP(_Input!S14,_MasterData!$S$2:$T$3,2,FALSE)</f>
        <v>&amp;as;USERACTIVE</v>
      </c>
      <c r="H14" s="2" t="str">
        <f t="shared" si="1"/>
        <v>&amp;ai;Abed.Masarwa@netafim.com-Person</v>
      </c>
      <c r="I14" s="2" t="str">
        <f>UserPassword!A14</f>
        <v>&amp;ai;Abed.Masarwa@netafim.com_Password</v>
      </c>
      <c r="J14" s="3" t="s">
        <v>106</v>
      </c>
      <c r="K14" s="3" t="s">
        <v>106</v>
      </c>
      <c r="L14" s="160" t="s">
        <v>106</v>
      </c>
      <c r="M14" s="160" t="s">
        <v>106</v>
      </c>
      <c r="N14" s="3">
        <f>_Input!J16</f>
        <v>0</v>
      </c>
      <c r="O14" s="3">
        <f>_Input!I14</f>
        <v>0</v>
      </c>
      <c r="P14" s="3" t="s">
        <v>170</v>
      </c>
      <c r="Q14" s="3" t="s">
        <v>99</v>
      </c>
      <c r="R14" s="3" t="str">
        <f t="shared" si="2"/>
        <v>Abed.Masarwa@netafim.com@en</v>
      </c>
    </row>
    <row r="15" spans="1:18" x14ac:dyDescent="0.25">
      <c r="A15" s="3" t="str">
        <f t="shared" si="0"/>
        <v>&amp;ai;Sharon.Kelmeshes@netafim.com</v>
      </c>
      <c r="B15" s="3" t="str">
        <f>Person!O15</f>
        <v>Sharon.Kelmeshes@netafim.com</v>
      </c>
      <c r="C15" s="3" t="str">
        <f>VLOOKUP(_Input!W15,_MasterData!$Y$2:$Z$15,2,FALSE)</f>
        <v>&amp;ai;CompanyNetafim</v>
      </c>
      <c r="D15" s="2" t="str">
        <f>VLOOKUP(_Input!V15,_MasterData!$W$2:$X$7,2,FALSE)</f>
        <v>&amp;ai;Quote-PDF</v>
      </c>
      <c r="E15" s="3" t="str">
        <f>VLOOKUP(_Input!T15,_MasterData!$U$2:$V$14,2,FALSE)</f>
        <v>&amp;ai;English</v>
      </c>
      <c r="F15" s="3" t="str">
        <f>_xlfn.CONCAT("&amp;ai;",_Input!N15)</f>
        <v>&amp;ai;ROLE_SALES_REP_EMEA</v>
      </c>
      <c r="G15" s="2" t="str">
        <f>VLOOKUP(_Input!S15,_MasterData!$S$2:$T$3,2,FALSE)</f>
        <v>&amp;as;USERACTIVE</v>
      </c>
      <c r="H15" s="2" t="str">
        <f t="shared" si="1"/>
        <v>&amp;ai;Sharon.Kelmeshes@netafim.com-Person</v>
      </c>
      <c r="I15" s="2" t="str">
        <f>UserPassword!A15</f>
        <v>&amp;ai;Sharon.Kelmeshes@netafim.com_Password</v>
      </c>
      <c r="J15" s="3" t="s">
        <v>106</v>
      </c>
      <c r="K15" s="3" t="s">
        <v>106</v>
      </c>
      <c r="L15" s="160" t="s">
        <v>106</v>
      </c>
      <c r="M15" s="160" t="s">
        <v>106</v>
      </c>
      <c r="N15" s="3">
        <f>_Input!J17</f>
        <v>0</v>
      </c>
      <c r="O15" s="3">
        <f>_Input!I15</f>
        <v>0</v>
      </c>
      <c r="P15" s="3" t="s">
        <v>170</v>
      </c>
      <c r="Q15" s="3" t="s">
        <v>99</v>
      </c>
      <c r="R15" s="3" t="str">
        <f t="shared" si="2"/>
        <v>Sharon.Kelmeshes@netafim.com@en</v>
      </c>
    </row>
    <row r="16" spans="1:18" x14ac:dyDescent="0.25">
      <c r="A16" s="3" t="str">
        <f t="shared" si="0"/>
        <v>&amp;ai;Gaby.Miodownik@netafim.com</v>
      </c>
      <c r="B16" s="3" t="str">
        <f>Person!O16</f>
        <v>Gaby.Miodownik@netafim.com</v>
      </c>
      <c r="C16" s="3" t="str">
        <f>VLOOKUP(_Input!W16,_MasterData!$Y$2:$Z$15,2,FALSE)</f>
        <v>&amp;ai;CompanyNetafim</v>
      </c>
      <c r="D16" s="2" t="str">
        <f>VLOOKUP(_Input!V16,_MasterData!$W$2:$X$7,2,FALSE)</f>
        <v>&amp;ai;Quote-PDF</v>
      </c>
      <c r="E16" s="3" t="str">
        <f>VLOOKUP(_Input!T16,_MasterData!$U$2:$V$14,2,FALSE)</f>
        <v>&amp;ai;English</v>
      </c>
      <c r="F16" s="3" t="str">
        <f>_xlfn.CONCAT("&amp;ai;",_Input!N16)</f>
        <v xml:space="preserve">&amp;ai;ROLE_SALES_VP </v>
      </c>
      <c r="G16" s="2" t="str">
        <f>VLOOKUP(_Input!S16,_MasterData!$S$2:$T$3,2,FALSE)</f>
        <v>&amp;as;USERACTIVE</v>
      </c>
      <c r="H16" s="2" t="str">
        <f t="shared" si="1"/>
        <v>&amp;ai;Gaby.Miodownik@netafim.com-Person</v>
      </c>
      <c r="I16" s="2" t="str">
        <f>UserPassword!A16</f>
        <v>&amp;ai;Gaby.Miodownik@netafim.com_Password</v>
      </c>
      <c r="J16" s="3" t="s">
        <v>106</v>
      </c>
      <c r="K16" s="3" t="s">
        <v>106</v>
      </c>
      <c r="L16" s="160" t="s">
        <v>106</v>
      </c>
      <c r="M16" s="160" t="s">
        <v>106</v>
      </c>
      <c r="N16" s="3">
        <f>_Input!J18</f>
        <v>0</v>
      </c>
      <c r="O16" s="3">
        <f>_Input!I16</f>
        <v>0</v>
      </c>
      <c r="P16" s="3" t="s">
        <v>170</v>
      </c>
      <c r="Q16" s="3" t="s">
        <v>99</v>
      </c>
      <c r="R16" s="3" t="str">
        <f t="shared" si="2"/>
        <v>Gaby.Miodownik@netafim.com@en</v>
      </c>
    </row>
    <row r="17" spans="1:18" x14ac:dyDescent="0.25">
      <c r="A17" s="3" t="str">
        <f t="shared" si="0"/>
        <v>&amp;ai;Vikas.Sonawane@netafim.com</v>
      </c>
      <c r="B17" s="3" t="str">
        <f>Person!O17</f>
        <v>Vikas.Sonawane@netafim.com</v>
      </c>
      <c r="C17" s="3" t="str">
        <f>VLOOKUP(_Input!W17,_MasterData!$Y$2:$Z$15,2,FALSE)</f>
        <v>&amp;ai;CompanyNetafim</v>
      </c>
      <c r="D17" s="2" t="str">
        <f>VLOOKUP(_Input!V17,_MasterData!$W$2:$X$7,2,FALSE)</f>
        <v>&amp;ai;Quote-PDF</v>
      </c>
      <c r="E17" s="3" t="str">
        <f>VLOOKUP(_Input!T17,_MasterData!$U$2:$V$14,2,FALSE)</f>
        <v>&amp;ai;English</v>
      </c>
      <c r="F17" s="3" t="str">
        <f>_xlfn.CONCAT("&amp;ai;",_Input!N17)</f>
        <v>&amp;ai;ROLE_SALES_REP_NO_PRICE</v>
      </c>
      <c r="G17" s="2" t="str">
        <f>VLOOKUP(_Input!S17,_MasterData!$S$2:$T$3,2,FALSE)</f>
        <v>&amp;as;USERACTIVE</v>
      </c>
      <c r="H17" s="2" t="str">
        <f t="shared" si="1"/>
        <v>&amp;ai;Vikas.Sonawane@netafim.com-Person</v>
      </c>
      <c r="I17" s="2" t="str">
        <f>UserPassword!A17</f>
        <v>&amp;ai;Vikas.Sonawane@netafim.com_Password</v>
      </c>
      <c r="J17" s="3" t="s">
        <v>106</v>
      </c>
      <c r="K17" s="3" t="s">
        <v>106</v>
      </c>
      <c r="L17" s="160" t="s">
        <v>106</v>
      </c>
      <c r="M17" s="160" t="s">
        <v>106</v>
      </c>
      <c r="N17" s="3">
        <f>_Input!J19</f>
        <v>0</v>
      </c>
      <c r="O17" s="3">
        <f>_Input!I17</f>
        <v>0</v>
      </c>
      <c r="P17" s="3" t="s">
        <v>170</v>
      </c>
      <c r="Q17" s="3" t="s">
        <v>99</v>
      </c>
      <c r="R17" s="3" t="str">
        <f t="shared" si="2"/>
        <v>Vikas.Sonawane@netafim.com@en</v>
      </c>
    </row>
    <row r="18" spans="1:18" x14ac:dyDescent="0.25">
      <c r="A18" s="3" t="str">
        <f t="shared" si="0"/>
        <v>&amp;ai;ramdas.battalwar@netafim.com</v>
      </c>
      <c r="B18" s="3" t="str">
        <f>Person!O18</f>
        <v>ramdas.battalwar@netafim.com</v>
      </c>
      <c r="C18" s="3" t="str">
        <f>VLOOKUP(_Input!W18,_MasterData!$Y$2:$Z$15,2,FALSE)</f>
        <v>&amp;ai;CompanyNetafim</v>
      </c>
      <c r="D18" s="2" t="str">
        <f>VLOOKUP(_Input!V18,_MasterData!$W$2:$X$7,2,FALSE)</f>
        <v>&amp;ai;Quote-PDF</v>
      </c>
      <c r="E18" s="3" t="str">
        <f>VLOOKUP(_Input!T18,_MasterData!$U$2:$V$14,2,FALSE)</f>
        <v>&amp;ai;English</v>
      </c>
      <c r="F18" s="3" t="str">
        <f>_xlfn.CONCAT("&amp;ai;",_Input!N18)</f>
        <v>&amp;ai;ROLE_SALES_REP_NO_PRICE</v>
      </c>
      <c r="G18" s="2" t="str">
        <f>VLOOKUP(_Input!S18,_MasterData!$S$2:$T$3,2,FALSE)</f>
        <v>&amp;as;USERACTIVE</v>
      </c>
      <c r="H18" s="2" t="str">
        <f t="shared" si="1"/>
        <v>&amp;ai;ramdas.battalwar@netafim.com-Person</v>
      </c>
      <c r="I18" s="2" t="str">
        <f>UserPassword!A18</f>
        <v>&amp;ai;ramdas.battalwar@netafim.com_Password</v>
      </c>
      <c r="J18" s="3" t="s">
        <v>106</v>
      </c>
      <c r="K18" s="3" t="s">
        <v>106</v>
      </c>
      <c r="L18" s="160" t="s">
        <v>106</v>
      </c>
      <c r="M18" s="160" t="s">
        <v>106</v>
      </c>
      <c r="N18" s="3">
        <f>_Input!J20</f>
        <v>0</v>
      </c>
      <c r="O18" s="3">
        <f>_Input!I18</f>
        <v>0</v>
      </c>
      <c r="P18" s="3" t="s">
        <v>170</v>
      </c>
      <c r="Q18" s="3" t="s">
        <v>99</v>
      </c>
      <c r="R18" s="3" t="str">
        <f t="shared" si="2"/>
        <v>ramdas.battalwar@netafim.com@en</v>
      </c>
    </row>
    <row r="19" spans="1:18" x14ac:dyDescent="0.25">
      <c r="A19" s="3" t="str">
        <f t="shared" si="0"/>
        <v>&amp;ai;Ofer.Fridvald@netafim.com</v>
      </c>
      <c r="B19" s="3" t="str">
        <f>Person!O19</f>
        <v>Ofer.Fridvald@netafim.com</v>
      </c>
      <c r="C19" s="3" t="str">
        <f>VLOOKUP(_Input!W19,_MasterData!$Y$2:$Z$15,2,FALSE)</f>
        <v>&amp;ai;CompanyNetafim</v>
      </c>
      <c r="D19" s="2" t="str">
        <f>VLOOKUP(_Input!V19,_MasterData!$W$2:$X$7,2,FALSE)</f>
        <v>&amp;ai;Quote-PDF</v>
      </c>
      <c r="E19" s="3" t="str">
        <f>VLOOKUP(_Input!T19,_MasterData!$U$2:$V$14,2,FALSE)</f>
        <v>&amp;ai;English</v>
      </c>
      <c r="F19" s="3" t="str">
        <f>_xlfn.CONCAT("&amp;ai;",_Input!N19)</f>
        <v xml:space="preserve">&amp;ai;ROLE_DESIGNER_CORP </v>
      </c>
      <c r="G19" s="2" t="str">
        <f>VLOOKUP(_Input!S19,_MasterData!$S$2:$T$3,2,FALSE)</f>
        <v>&amp;as;USERACTIVE</v>
      </c>
      <c r="H19" s="2" t="str">
        <f t="shared" si="1"/>
        <v>&amp;ai;Ofer.Fridvald@netafim.com-Person</v>
      </c>
      <c r="I19" s="2" t="str">
        <f>UserPassword!A19</f>
        <v>&amp;ai;Ofer.Fridvald@netafim.com_Password</v>
      </c>
      <c r="J19" s="3" t="s">
        <v>106</v>
      </c>
      <c r="K19" s="3" t="s">
        <v>106</v>
      </c>
      <c r="L19" s="160" t="s">
        <v>106</v>
      </c>
      <c r="M19" s="160" t="s">
        <v>106</v>
      </c>
      <c r="N19" s="160">
        <f>_Input!J21</f>
        <v>0</v>
      </c>
      <c r="O19" s="3">
        <f>_Input!I19</f>
        <v>0</v>
      </c>
      <c r="P19" s="3" t="s">
        <v>170</v>
      </c>
      <c r="Q19" s="3" t="s">
        <v>99</v>
      </c>
      <c r="R19" s="3" t="str">
        <f t="shared" si="2"/>
        <v>Ofer.Fridvald@netafim.com@en</v>
      </c>
    </row>
    <row r="20" spans="1:18" x14ac:dyDescent="0.25">
      <c r="A20" s="3" t="str">
        <f t="shared" si="0"/>
        <v>&amp;ai;Ariel.Bashan@netafim.com</v>
      </c>
      <c r="B20" s="3" t="str">
        <f>Person!O20</f>
        <v>Ariel.Bashan@netafim.com</v>
      </c>
      <c r="C20" s="3" t="str">
        <f>VLOOKUP(_Input!W20,_MasterData!$Y$2:$Z$15,2,FALSE)</f>
        <v>&amp;ai;CompanyNetafim</v>
      </c>
      <c r="D20" s="2" t="str">
        <f>VLOOKUP(_Input!V20,_MasterData!$W$2:$X$7,2,FALSE)</f>
        <v>&amp;ai;Quote-PDF</v>
      </c>
      <c r="E20" s="3" t="str">
        <f>VLOOKUP(_Input!T20,_MasterData!$U$2:$V$14,2,FALSE)</f>
        <v>&amp;ai;English</v>
      </c>
      <c r="F20" s="3" t="str">
        <f>_xlfn.CONCAT("&amp;ai;",_Input!N20)</f>
        <v xml:space="preserve">&amp;ai;ROLE_DESIGNER_CORP </v>
      </c>
      <c r="G20" s="2" t="str">
        <f>VLOOKUP(_Input!S20,_MasterData!$S$2:$T$3,2,FALSE)</f>
        <v>&amp;as;USERACTIVE</v>
      </c>
      <c r="H20" s="2" t="str">
        <f t="shared" si="1"/>
        <v>&amp;ai;Ariel.Bashan@netafim.com-Person</v>
      </c>
      <c r="I20" s="2" t="str">
        <f>UserPassword!A20</f>
        <v>&amp;ai;Ariel.Bashan@netafim.com_Password</v>
      </c>
      <c r="J20" s="3" t="s">
        <v>106</v>
      </c>
      <c r="K20" s="3" t="s">
        <v>106</v>
      </c>
      <c r="L20" s="160" t="s">
        <v>106</v>
      </c>
      <c r="M20" s="160" t="s">
        <v>106</v>
      </c>
      <c r="N20" s="3">
        <f>_Input!J21</f>
        <v>0</v>
      </c>
      <c r="O20" s="3">
        <f>_Input!I20</f>
        <v>0</v>
      </c>
      <c r="P20" s="3" t="s">
        <v>170</v>
      </c>
      <c r="Q20" s="3" t="s">
        <v>99</v>
      </c>
      <c r="R20" s="3" t="str">
        <f t="shared" si="2"/>
        <v>Ariel.Bashan@netafim.com@en</v>
      </c>
    </row>
    <row r="21" spans="1:18" x14ac:dyDescent="0.25">
      <c r="A21" s="3" t="str">
        <f t="shared" si="0"/>
        <v>&amp;ai;Omer.Gerson@netafim.com</v>
      </c>
      <c r="B21" s="3" t="str">
        <f>Person!O21</f>
        <v>Omer.Gerson@netafim.com</v>
      </c>
      <c r="C21" s="3" t="str">
        <f>VLOOKUP(_Input!W21,_MasterData!$Y$2:$Z$15,2,FALSE)</f>
        <v>&amp;ai;CompanyNetafim</v>
      </c>
      <c r="D21" s="2" t="str">
        <f>VLOOKUP(_Input!V21,_MasterData!$W$2:$X$7,2,FALSE)</f>
        <v>&amp;ai;Quote-PDF</v>
      </c>
      <c r="E21" s="3" t="str">
        <f>VLOOKUP(_Input!T21,_MasterData!$U$2:$V$14,2,FALSE)</f>
        <v>&amp;ai;English</v>
      </c>
      <c r="F21" s="3" t="str">
        <f>_xlfn.CONCAT("&amp;ai;",_Input!N21)</f>
        <v>&amp;ai;ROLE_NETAFIM_ADMIN</v>
      </c>
      <c r="G21" s="2" t="str">
        <f>VLOOKUP(_Input!S21,_MasterData!$S$2:$T$3,2,FALSE)</f>
        <v>&amp;as;USERACTIVE</v>
      </c>
      <c r="H21" s="2" t="str">
        <f t="shared" si="1"/>
        <v>&amp;ai;Omer.Gerson@netafim.com-Person</v>
      </c>
      <c r="I21" s="2" t="str">
        <f>UserPassword!A21</f>
        <v>&amp;ai;Omer.Gerson@netafim.com_Password</v>
      </c>
      <c r="J21" s="3" t="s">
        <v>106</v>
      </c>
      <c r="K21" s="3" t="s">
        <v>106</v>
      </c>
      <c r="L21" s="160" t="s">
        <v>106</v>
      </c>
      <c r="M21" s="160" t="s">
        <v>106</v>
      </c>
      <c r="N21" s="3">
        <f>_Input!J23</f>
        <v>0</v>
      </c>
      <c r="O21" s="3">
        <f>_Input!I21</f>
        <v>0</v>
      </c>
      <c r="P21" s="3" t="s">
        <v>170</v>
      </c>
      <c r="Q21" s="3" t="s">
        <v>99</v>
      </c>
      <c r="R21" s="3" t="str">
        <f t="shared" si="2"/>
        <v>Omer.Gerson@netafim.com@en</v>
      </c>
    </row>
    <row r="22" spans="1:18" x14ac:dyDescent="0.25">
      <c r="A22" s="3" t="str">
        <f t="shared" si="0"/>
        <v>&amp;ai;Udi.Marom@netafim.com</v>
      </c>
      <c r="B22" s="3" t="str">
        <f>Person!O22</f>
        <v>Udi.Marom@netafim.com</v>
      </c>
      <c r="C22" s="3" t="str">
        <f>VLOOKUP(_Input!W22,_MasterData!$Y$2:$Z$15,2,FALSE)</f>
        <v>&amp;ai;CompanyNetafim</v>
      </c>
      <c r="D22" s="2" t="str">
        <f>VLOOKUP(_Input!V22,_MasterData!$W$2:$X$7,2,FALSE)</f>
        <v>&amp;ai;Quote-PDF</v>
      </c>
      <c r="E22" s="3" t="str">
        <f>VLOOKUP(_Input!T22,_MasterData!$U$2:$V$14,2,FALSE)</f>
        <v>&amp;ai;English</v>
      </c>
      <c r="F22" s="3" t="str">
        <f>_xlfn.CONCAT("&amp;ai;",_Input!N22)</f>
        <v>&amp;ai;ROLE_NETAFIM_ADMIN</v>
      </c>
      <c r="G22" s="2" t="str">
        <f>VLOOKUP(_Input!S22,_MasterData!$S$2:$T$3,2,FALSE)</f>
        <v>&amp;as;USERACTIVE</v>
      </c>
      <c r="H22" s="2" t="str">
        <f t="shared" si="1"/>
        <v>&amp;ai;Udi.Marom@netafim.com-Person</v>
      </c>
      <c r="I22" s="2" t="str">
        <f>UserPassword!A22</f>
        <v>&amp;ai;Udi.Marom@netafim.com_Password</v>
      </c>
      <c r="J22" s="3" t="s">
        <v>106</v>
      </c>
      <c r="K22" s="3" t="s">
        <v>106</v>
      </c>
      <c r="L22" s="160" t="s">
        <v>106</v>
      </c>
      <c r="M22" s="160" t="s">
        <v>106</v>
      </c>
      <c r="N22" s="3">
        <f>_Input!J24</f>
        <v>0</v>
      </c>
      <c r="O22" s="3">
        <f>_Input!I22</f>
        <v>0</v>
      </c>
      <c r="P22" s="3" t="s">
        <v>170</v>
      </c>
      <c r="Q22" s="3" t="s">
        <v>99</v>
      </c>
      <c r="R22" s="3" t="str">
        <f t="shared" si="2"/>
        <v>Udi.Marom@netafim.com@en</v>
      </c>
    </row>
    <row r="23" spans="1:18" x14ac:dyDescent="0.25">
      <c r="A23" s="3" t="str">
        <f t="shared" si="0"/>
        <v>&amp;ai;Eliezer.Gilary@netafim.com</v>
      </c>
      <c r="B23" s="3" t="str">
        <f>Person!O23</f>
        <v>Eliezer.Gilary@netafim.com</v>
      </c>
      <c r="C23" s="3" t="str">
        <f>VLOOKUP(_Input!W23,_MasterData!$Y$2:$Z$15,2,FALSE)</f>
        <v>&amp;ai;CompanyNetafim</v>
      </c>
      <c r="D23" s="2" t="str">
        <f>VLOOKUP(_Input!V23,_MasterData!$W$2:$X$7,2,FALSE)</f>
        <v>&amp;ai;Quote-PDF</v>
      </c>
      <c r="E23" s="3" t="str">
        <f>VLOOKUP(_Input!T23,_MasterData!$U$2:$V$14,2,FALSE)</f>
        <v>&amp;ai;English</v>
      </c>
      <c r="F23" s="3" t="str">
        <f>_xlfn.CONCAT("&amp;ai;",_Input!N23)</f>
        <v xml:space="preserve">&amp;ai;ROLE_DESIGNER_CORP </v>
      </c>
      <c r="G23" s="2" t="str">
        <f>VLOOKUP(_Input!S23,_MasterData!$S$2:$T$3,2,FALSE)</f>
        <v>&amp;as;USERACTIVE</v>
      </c>
      <c r="H23" s="2" t="str">
        <f t="shared" si="1"/>
        <v>&amp;ai;Eliezer.Gilary@netafim.com-Person</v>
      </c>
      <c r="I23" s="2" t="str">
        <f>UserPassword!A23</f>
        <v>&amp;ai;Eliezer.Gilary@netafim.com_Password</v>
      </c>
      <c r="J23" s="3" t="s">
        <v>106</v>
      </c>
      <c r="K23" s="3" t="s">
        <v>106</v>
      </c>
      <c r="L23" s="160" t="s">
        <v>106</v>
      </c>
      <c r="M23" s="160" t="s">
        <v>106</v>
      </c>
      <c r="N23" s="3">
        <f>_Input!J25</f>
        <v>0</v>
      </c>
      <c r="O23" s="3">
        <f>_Input!I23</f>
        <v>0</v>
      </c>
      <c r="P23" s="3" t="s">
        <v>170</v>
      </c>
      <c r="Q23" s="3" t="s">
        <v>99</v>
      </c>
      <c r="R23" s="3" t="str">
        <f t="shared" si="2"/>
        <v>Eliezer.Gilary@netafim.com@en</v>
      </c>
    </row>
    <row r="24" spans="1:18" x14ac:dyDescent="0.25">
      <c r="A24" s="3" t="str">
        <f t="shared" si="0"/>
        <v>&amp;ai;Daniel.Dror@netafim.com</v>
      </c>
      <c r="B24" s="3" t="str">
        <f>Person!O24</f>
        <v>Daniel.Dror@netafim.com</v>
      </c>
      <c r="C24" s="3" t="str">
        <f>VLOOKUP(_Input!W24,_MasterData!$Y$2:$Z$15,2,FALSE)</f>
        <v>&amp;ai;CompanyNetafim</v>
      </c>
      <c r="D24" s="2" t="str">
        <f>VLOOKUP(_Input!V24,_MasterData!$W$2:$X$7,2,FALSE)</f>
        <v>&amp;ai;Quote-PDF</v>
      </c>
      <c r="E24" s="3" t="str">
        <f>VLOOKUP(_Input!T24,_MasterData!$U$2:$V$14,2,FALSE)</f>
        <v>&amp;ai;English</v>
      </c>
      <c r="F24" s="3" t="str">
        <f>_xlfn.CONCAT("&amp;ai;",_Input!N24)</f>
        <v xml:space="preserve">&amp;ai;ROLE_DESIGNER_CORP </v>
      </c>
      <c r="G24" s="2" t="str">
        <f>VLOOKUP(_Input!S24,_MasterData!$S$2:$T$3,2,FALSE)</f>
        <v>&amp;as;USERACTIVE</v>
      </c>
      <c r="H24" s="2" t="str">
        <f t="shared" si="1"/>
        <v>&amp;ai;Daniel.Dror@netafim.com-Person</v>
      </c>
      <c r="I24" s="2" t="str">
        <f>UserPassword!A24</f>
        <v>&amp;ai;Daniel.Dror@netafim.com_Password</v>
      </c>
      <c r="J24" s="3" t="s">
        <v>106</v>
      </c>
      <c r="K24" s="3" t="s">
        <v>106</v>
      </c>
      <c r="L24" s="160" t="s">
        <v>106</v>
      </c>
      <c r="M24" s="160" t="s">
        <v>106</v>
      </c>
      <c r="N24" s="3">
        <f>_Input!J26</f>
        <v>0</v>
      </c>
      <c r="O24" s="3">
        <f>_Input!I24</f>
        <v>0</v>
      </c>
      <c r="P24" s="3" t="s">
        <v>170</v>
      </c>
      <c r="Q24" s="3" t="s">
        <v>99</v>
      </c>
      <c r="R24" s="3" t="str">
        <f t="shared" si="2"/>
        <v>Daniel.Dror@netafim.com@en</v>
      </c>
    </row>
    <row r="25" spans="1:18" x14ac:dyDescent="0.25">
      <c r="A25" s="3" t="str">
        <f t="shared" si="0"/>
        <v>&amp;ai;Nadav.Biran@netafim.com</v>
      </c>
      <c r="B25" s="3" t="str">
        <f>Person!O25</f>
        <v>Nadav.Biran@netafim.com</v>
      </c>
      <c r="C25" s="3" t="str">
        <f>VLOOKUP(_Input!W25,_MasterData!$Y$2:$Z$15,2,FALSE)</f>
        <v>&amp;ai;CompanyNetafim</v>
      </c>
      <c r="D25" s="2" t="str">
        <f>VLOOKUP(_Input!V25,_MasterData!$W$2:$X$7,2,FALSE)</f>
        <v>&amp;ai;Quote-PDF</v>
      </c>
      <c r="E25" s="3" t="str">
        <f>VLOOKUP(_Input!T25,_MasterData!$U$2:$V$14,2,FALSE)</f>
        <v>&amp;ai;English</v>
      </c>
      <c r="F25" s="3" t="str">
        <f>_xlfn.CONCAT("&amp;ai;",_Input!N25)</f>
        <v xml:space="preserve">&amp;ai;ROLE_DESIGNER_CORP </v>
      </c>
      <c r="G25" s="2" t="str">
        <f>VLOOKUP(_Input!S25,_MasterData!$S$2:$T$3,2,FALSE)</f>
        <v>&amp;as;USERACTIVE</v>
      </c>
      <c r="H25" s="2" t="str">
        <f t="shared" si="1"/>
        <v>&amp;ai;Nadav.Biran@netafim.com-Person</v>
      </c>
      <c r="I25" s="2" t="str">
        <f>UserPassword!A25</f>
        <v>&amp;ai;Nadav.Biran@netafim.com_Password</v>
      </c>
      <c r="J25" s="3" t="s">
        <v>106</v>
      </c>
      <c r="K25" s="3" t="s">
        <v>106</v>
      </c>
      <c r="L25" s="160" t="s">
        <v>106</v>
      </c>
      <c r="M25" s="160" t="s">
        <v>106</v>
      </c>
      <c r="N25" s="3">
        <f>_Input!J27</f>
        <v>0</v>
      </c>
      <c r="O25" s="3">
        <f>_Input!I25</f>
        <v>0</v>
      </c>
      <c r="P25" s="3" t="s">
        <v>170</v>
      </c>
      <c r="Q25" s="3" t="s">
        <v>99</v>
      </c>
      <c r="R25" s="3" t="str">
        <f t="shared" si="2"/>
        <v>Nadav.Biran@netafim.com@en</v>
      </c>
    </row>
    <row r="26" spans="1:18" x14ac:dyDescent="0.25">
      <c r="A26" s="3" t="str">
        <f t="shared" si="0"/>
        <v>&amp;ai;Danny.Ariel@netafim.com</v>
      </c>
      <c r="B26" s="3" t="str">
        <f>Person!O26</f>
        <v>Danny.Ariel@netafim.com</v>
      </c>
      <c r="C26" s="3" t="str">
        <f>VLOOKUP(_Input!W26,_MasterData!$Y$2:$Z$15,2,FALSE)</f>
        <v>&amp;ai;CompanyNetafim</v>
      </c>
      <c r="D26" s="2" t="str">
        <f>VLOOKUP(_Input!V26,_MasterData!$W$2:$X$7,2,FALSE)</f>
        <v>&amp;ai;Quote-PDF</v>
      </c>
      <c r="E26" s="3" t="str">
        <f>VLOOKUP(_Input!T26,_MasterData!$U$2:$V$14,2,FALSE)</f>
        <v>&amp;ai;English</v>
      </c>
      <c r="F26" s="3" t="str">
        <f>_xlfn.CONCAT("&amp;ai;",_Input!N26)</f>
        <v xml:space="preserve">&amp;ai;ROLE_DESIGNER_CORP </v>
      </c>
      <c r="G26" s="2" t="str">
        <f>VLOOKUP(_Input!S26,_MasterData!$S$2:$T$3,2,FALSE)</f>
        <v>&amp;as;USERACTIVE</v>
      </c>
      <c r="H26" s="2" t="str">
        <f t="shared" si="1"/>
        <v>&amp;ai;Danny.Ariel@netafim.com-Person</v>
      </c>
      <c r="I26" s="2" t="str">
        <f>UserPassword!A26</f>
        <v>&amp;ai;Danny.Ariel@netafim.com_Password</v>
      </c>
      <c r="J26" s="3" t="s">
        <v>106</v>
      </c>
      <c r="K26" s="3" t="s">
        <v>106</v>
      </c>
      <c r="L26" s="160" t="s">
        <v>106</v>
      </c>
      <c r="M26" s="160" t="s">
        <v>106</v>
      </c>
      <c r="N26" s="3">
        <f>_Input!J28</f>
        <v>0</v>
      </c>
      <c r="O26" s="3">
        <f>_Input!I26</f>
        <v>0</v>
      </c>
      <c r="P26" s="3" t="s">
        <v>170</v>
      </c>
      <c r="Q26" s="3" t="s">
        <v>99</v>
      </c>
      <c r="R26" s="3" t="str">
        <f t="shared" si="2"/>
        <v>Danny.Ariel@netafim.com@en</v>
      </c>
    </row>
    <row r="27" spans="1:18" x14ac:dyDescent="0.25">
      <c r="A27" s="3" t="str">
        <f t="shared" si="0"/>
        <v>&amp;ai;Dan.Ginzburg@netafim.com</v>
      </c>
      <c r="B27" s="3" t="str">
        <f>Person!O27</f>
        <v>Dan.Ginzburg@netafim.com</v>
      </c>
      <c r="C27" s="3" t="str">
        <f>VLOOKUP(_Input!W27,_MasterData!$Y$2:$Z$15,2,FALSE)</f>
        <v>&amp;ai;CompanyNetafim</v>
      </c>
      <c r="D27" s="2" t="str">
        <f>VLOOKUP(_Input!V27,_MasterData!$W$2:$X$7,2,FALSE)</f>
        <v>&amp;ai;Quote-PDF</v>
      </c>
      <c r="E27" s="3" t="str">
        <f>VLOOKUP(_Input!T27,_MasterData!$U$2:$V$14,2,FALSE)</f>
        <v>&amp;ai;English</v>
      </c>
      <c r="F27" s="3" t="str">
        <f>_xlfn.CONCAT("&amp;ai;",_Input!N27)</f>
        <v>&amp;ai;ROLE_NETAFIM_ADMIN</v>
      </c>
      <c r="G27" s="2" t="str">
        <f>VLOOKUP(_Input!S27,_MasterData!$S$2:$T$3,2,FALSE)</f>
        <v>&amp;as;USERACTIVE</v>
      </c>
      <c r="H27" s="2" t="str">
        <f t="shared" si="1"/>
        <v>&amp;ai;Dan.Ginzburg@netafim.com-Person</v>
      </c>
      <c r="I27" s="2" t="str">
        <f>UserPassword!A27</f>
        <v>&amp;ai;Dan.Ginzburg@netafim.com_Password</v>
      </c>
      <c r="J27" s="3" t="s">
        <v>106</v>
      </c>
      <c r="K27" s="3" t="s">
        <v>106</v>
      </c>
      <c r="L27" s="160" t="s">
        <v>106</v>
      </c>
      <c r="M27" s="160" t="s">
        <v>106</v>
      </c>
      <c r="N27" s="3">
        <f>_Input!J29</f>
        <v>0</v>
      </c>
      <c r="O27" s="3">
        <f>_Input!I27</f>
        <v>0</v>
      </c>
      <c r="P27" s="3" t="s">
        <v>170</v>
      </c>
      <c r="Q27" s="3" t="s">
        <v>99</v>
      </c>
      <c r="R27" s="3" t="str">
        <f t="shared" si="2"/>
        <v>Dan.Ginzburg@netafim.com@en</v>
      </c>
    </row>
    <row r="28" spans="1:18" x14ac:dyDescent="0.25">
      <c r="A28" s="3" t="str">
        <f t="shared" si="0"/>
        <v>&amp;ai;Elidan.Calvo@netafim.com</v>
      </c>
      <c r="B28" s="3" t="str">
        <f>Person!O28</f>
        <v>Elidan.Calvo@netafim.com</v>
      </c>
      <c r="C28" s="3" t="str">
        <f>VLOOKUP(_Input!W28,_MasterData!$Y$2:$Z$15,2,FALSE)</f>
        <v>&amp;ai;CompanyNetafim</v>
      </c>
      <c r="D28" s="2" t="str">
        <f>VLOOKUP(_Input!V28,_MasterData!$W$2:$X$7,2,FALSE)</f>
        <v>&amp;ai;Quote-PDF</v>
      </c>
      <c r="E28" s="3" t="str">
        <f>VLOOKUP(_Input!T28,_MasterData!$U$2:$V$14,2,FALSE)</f>
        <v>&amp;ai;English</v>
      </c>
      <c r="F28" s="3" t="str">
        <f>_xlfn.CONCAT("&amp;ai;",_Input!N28)</f>
        <v>&amp;ai;ROLE_NETAFIM_ADMIN</v>
      </c>
      <c r="G28" s="2" t="str">
        <f>VLOOKUP(_Input!S28,_MasterData!$S$2:$T$3,2,FALSE)</f>
        <v>&amp;as;USERACTIVE</v>
      </c>
      <c r="H28" s="2" t="str">
        <f t="shared" si="1"/>
        <v>&amp;ai;Elidan.Calvo@netafim.com-Person</v>
      </c>
      <c r="I28" s="2" t="str">
        <f>UserPassword!A28</f>
        <v>&amp;ai;Elidan.Calvo@netafim.com_Password</v>
      </c>
      <c r="J28" s="3" t="s">
        <v>106</v>
      </c>
      <c r="K28" s="3" t="s">
        <v>106</v>
      </c>
      <c r="L28" s="160" t="s">
        <v>106</v>
      </c>
      <c r="M28" s="160" t="s">
        <v>106</v>
      </c>
      <c r="N28" s="3">
        <f>_Input!J30</f>
        <v>0</v>
      </c>
      <c r="O28" s="3">
        <f>_Input!I28</f>
        <v>0</v>
      </c>
      <c r="P28" s="3" t="s">
        <v>170</v>
      </c>
      <c r="Q28" s="3" t="s">
        <v>99</v>
      </c>
      <c r="R28" s="3" t="str">
        <f t="shared" si="2"/>
        <v>Elidan.Calvo@netafim.com@en</v>
      </c>
    </row>
    <row r="29" spans="1:18" x14ac:dyDescent="0.25">
      <c r="A29" s="3" t="str">
        <f t="shared" si="0"/>
        <v>&amp;ai;Suzie.Roth@netafim.com</v>
      </c>
      <c r="B29" s="3" t="str">
        <f>Person!O29</f>
        <v>Suzie.Roth@netafim.com</v>
      </c>
      <c r="C29" s="3" t="str">
        <f>VLOOKUP(_Input!W29,_MasterData!$Y$2:$Z$15,2,FALSE)</f>
        <v>&amp;ai;CompanyNetafim</v>
      </c>
      <c r="D29" s="2" t="str">
        <f>VLOOKUP(_Input!V29,_MasterData!$W$2:$X$7,2,FALSE)</f>
        <v>&amp;ai;Quote-PDF</v>
      </c>
      <c r="E29" s="3" t="str">
        <f>VLOOKUP(_Input!T29,_MasterData!$U$2:$V$14,2,FALSE)</f>
        <v>&amp;ai;English</v>
      </c>
      <c r="F29" s="3" t="str">
        <f>_xlfn.CONCAT("&amp;ai;",_Input!N29)</f>
        <v>&amp;ai;ROLE_NETAFIM_ADMIN</v>
      </c>
      <c r="G29" s="2" t="str">
        <f>VLOOKUP(_Input!S29,_MasterData!$S$2:$T$3,2,FALSE)</f>
        <v>&amp;as;USERACTIVE</v>
      </c>
      <c r="H29" s="2" t="str">
        <f t="shared" si="1"/>
        <v>&amp;ai;Suzie.Roth@netafim.com-Person</v>
      </c>
      <c r="I29" s="2" t="str">
        <f>UserPassword!A29</f>
        <v>&amp;ai;Suzie.Roth@netafim.com_Password</v>
      </c>
      <c r="J29" s="3" t="s">
        <v>106</v>
      </c>
      <c r="K29" s="3" t="s">
        <v>106</v>
      </c>
      <c r="L29" s="160" t="s">
        <v>106</v>
      </c>
      <c r="M29" s="160" t="s">
        <v>106</v>
      </c>
      <c r="N29" s="3">
        <f>_Input!J31</f>
        <v>0</v>
      </c>
      <c r="O29" s="3">
        <f>_Input!I29</f>
        <v>0</v>
      </c>
      <c r="P29" s="3" t="s">
        <v>170</v>
      </c>
      <c r="Q29" s="3" t="s">
        <v>99</v>
      </c>
      <c r="R29" s="3" t="str">
        <f t="shared" si="2"/>
        <v>Suzie.Roth@netafim.com@en</v>
      </c>
    </row>
    <row r="30" spans="1:18" x14ac:dyDescent="0.25">
      <c r="A30" s="3" t="str">
        <f t="shared" si="0"/>
        <v>&amp;ai;Amit.Or@netafim.com</v>
      </c>
      <c r="B30" s="3" t="str">
        <f>Person!O30</f>
        <v>Amit.Or@netafim.com</v>
      </c>
      <c r="C30" s="3" t="str">
        <f>VLOOKUP(_Input!W30,_MasterData!$Y$2:$Z$15,2,FALSE)</f>
        <v>&amp;ai;CompanyNetafim</v>
      </c>
      <c r="D30" s="2" t="str">
        <f>VLOOKUP(_Input!V30,_MasterData!$W$2:$X$7,2,FALSE)</f>
        <v>&amp;ai;Quote-PDF</v>
      </c>
      <c r="E30" s="3" t="str">
        <f>VLOOKUP(_Input!T30,_MasterData!$U$2:$V$14,2,FALSE)</f>
        <v>&amp;ai;English</v>
      </c>
      <c r="F30" s="3" t="str">
        <f>_xlfn.CONCAT("&amp;ai;",_Input!N30)</f>
        <v xml:space="preserve">&amp;ai;ROLE_DESIGNER_CORP </v>
      </c>
      <c r="G30" s="2" t="str">
        <f>VLOOKUP(_Input!S30,_MasterData!$S$2:$T$3,2,FALSE)</f>
        <v>&amp;as;USERACTIVE</v>
      </c>
      <c r="H30" s="2" t="str">
        <f t="shared" si="1"/>
        <v>&amp;ai;Amit.Or@netafim.com-Person</v>
      </c>
      <c r="I30" s="2" t="str">
        <f>UserPassword!A30</f>
        <v>&amp;ai;Amit.Or@netafim.com_Password</v>
      </c>
      <c r="J30" s="3" t="s">
        <v>106</v>
      </c>
      <c r="K30" s="3" t="s">
        <v>106</v>
      </c>
      <c r="L30" s="160" t="s">
        <v>106</v>
      </c>
      <c r="M30" s="160" t="s">
        <v>106</v>
      </c>
      <c r="N30" s="3">
        <f>_Input!J32</f>
        <v>0</v>
      </c>
      <c r="O30" s="3">
        <f>_Input!I30</f>
        <v>0</v>
      </c>
      <c r="P30" s="3" t="s">
        <v>170</v>
      </c>
      <c r="Q30" s="3" t="s">
        <v>99</v>
      </c>
      <c r="R30" s="3" t="str">
        <f t="shared" si="2"/>
        <v>Amit.Or@netafim.com@en</v>
      </c>
    </row>
    <row r="31" spans="1:18" x14ac:dyDescent="0.25">
      <c r="A31" s="3" t="str">
        <f t="shared" si="0"/>
        <v>&amp;ai;Orit.Katzir@netafim.com</v>
      </c>
      <c r="B31" s="3" t="str">
        <f>Person!O31</f>
        <v>Orit.Katzir@netafim.com</v>
      </c>
      <c r="C31" s="3" t="str">
        <f>VLOOKUP(_Input!W31,_MasterData!$Y$2:$Z$15,2,FALSE)</f>
        <v>&amp;ai;CompanyNetafim</v>
      </c>
      <c r="D31" s="2" t="str">
        <f>VLOOKUP(_Input!V31,_MasterData!$W$2:$X$7,2,FALSE)</f>
        <v>&amp;ai;Quote-PDF</v>
      </c>
      <c r="E31" s="3" t="str">
        <f>VLOOKUP(_Input!T31,_MasterData!$U$2:$V$14,2,FALSE)</f>
        <v>&amp;ai;English</v>
      </c>
      <c r="F31" s="3" t="str">
        <f>_xlfn.CONCAT("&amp;ai;",_Input!N31)</f>
        <v xml:space="preserve">&amp;ai;ROLE_DESIGNER_CORP </v>
      </c>
      <c r="G31" s="2" t="str">
        <f>VLOOKUP(_Input!S31,_MasterData!$S$2:$T$3,2,FALSE)</f>
        <v>&amp;as;USERACTIVE</v>
      </c>
      <c r="H31" s="2" t="str">
        <f t="shared" si="1"/>
        <v>&amp;ai;Orit.Katzir@netafim.com-Person</v>
      </c>
      <c r="I31" s="2" t="str">
        <f>UserPassword!A31</f>
        <v>&amp;ai;Orit.Katzir@netafim.com_Password</v>
      </c>
      <c r="J31" s="3" t="s">
        <v>106</v>
      </c>
      <c r="K31" s="3" t="s">
        <v>106</v>
      </c>
      <c r="L31" s="160" t="s">
        <v>106</v>
      </c>
      <c r="M31" s="160" t="s">
        <v>106</v>
      </c>
      <c r="N31" s="3">
        <f>_Input!J33</f>
        <v>0</v>
      </c>
      <c r="O31" s="3">
        <f>_Input!I31</f>
        <v>0</v>
      </c>
      <c r="P31" s="3" t="s">
        <v>170</v>
      </c>
      <c r="Q31" s="3" t="s">
        <v>99</v>
      </c>
      <c r="R31" s="3" t="str">
        <f t="shared" si="2"/>
        <v>Orit.Katzir@netafim.com@en</v>
      </c>
    </row>
    <row r="32" spans="1:18" x14ac:dyDescent="0.25">
      <c r="A32" s="3" t="str">
        <f t="shared" si="0"/>
        <v>&amp;ai;Niv.Dardik@netafim.com</v>
      </c>
      <c r="B32" s="3" t="str">
        <f>Person!O32</f>
        <v>Niv.Dardik@netafim.com</v>
      </c>
      <c r="C32" s="3" t="str">
        <f>VLOOKUP(_Input!W32,_MasterData!$Y$2:$Z$15,2,FALSE)</f>
        <v>&amp;ai;CompanyNetafim</v>
      </c>
      <c r="D32" s="2" t="str">
        <f>VLOOKUP(_Input!V32,_MasterData!$W$2:$X$7,2,FALSE)</f>
        <v>&amp;ai;Quote-PDF</v>
      </c>
      <c r="E32" s="3" t="str">
        <f>VLOOKUP(_Input!T32,_MasterData!$U$2:$V$14,2,FALSE)</f>
        <v>&amp;ai;English</v>
      </c>
      <c r="F32" s="3" t="str">
        <f>_xlfn.CONCAT("&amp;ai;",_Input!N32)</f>
        <v xml:space="preserve">&amp;ai;ROLE_DESIGNER_CORP </v>
      </c>
      <c r="G32" s="2" t="str">
        <f>VLOOKUP(_Input!S32,_MasterData!$S$2:$T$3,2,FALSE)</f>
        <v>&amp;as;USERACTIVE</v>
      </c>
      <c r="H32" s="2" t="str">
        <f t="shared" si="1"/>
        <v>&amp;ai;Niv.Dardik@netafim.com-Person</v>
      </c>
      <c r="I32" s="2" t="str">
        <f>UserPassword!A32</f>
        <v>&amp;ai;Niv.Dardik@netafim.com_Password</v>
      </c>
      <c r="J32" s="3" t="s">
        <v>106</v>
      </c>
      <c r="K32" s="3" t="s">
        <v>106</v>
      </c>
      <c r="L32" s="160" t="s">
        <v>106</v>
      </c>
      <c r="M32" s="160" t="s">
        <v>106</v>
      </c>
      <c r="N32" s="3">
        <f>_Input!J34</f>
        <v>0</v>
      </c>
      <c r="O32" s="3">
        <f>_Input!I32</f>
        <v>0</v>
      </c>
      <c r="P32" s="3" t="s">
        <v>170</v>
      </c>
      <c r="Q32" s="3" t="s">
        <v>99</v>
      </c>
      <c r="R32" s="3" t="str">
        <f t="shared" si="2"/>
        <v>Niv.Dardik@netafim.com@en</v>
      </c>
    </row>
    <row r="33" spans="1:18" x14ac:dyDescent="0.25">
      <c r="A33" s="3" t="str">
        <f t="shared" si="0"/>
        <v>&amp;ai;Luis.Samoiloff@netafim.com</v>
      </c>
      <c r="B33" s="3" t="str">
        <f>Person!O33</f>
        <v>Luis.Samoiloff@netafim.com</v>
      </c>
      <c r="C33" s="3" t="str">
        <f>VLOOKUP(_Input!W33,_MasterData!$Y$2:$Z$15,2,FALSE)</f>
        <v>&amp;ai;CompanyNetafim</v>
      </c>
      <c r="D33" s="2" t="str">
        <f>VLOOKUP(_Input!V33,_MasterData!$W$2:$X$7,2,FALSE)</f>
        <v>&amp;ai;Quote-PDF</v>
      </c>
      <c r="E33" s="3" t="str">
        <f>VLOOKUP(_Input!T33,_MasterData!$U$2:$V$14,2,FALSE)</f>
        <v>&amp;ai;English</v>
      </c>
      <c r="F33" s="3" t="str">
        <f>_xlfn.CONCAT("&amp;ai;",_Input!N33)</f>
        <v xml:space="preserve">&amp;ai;ROLE_DESIGNER_CORP </v>
      </c>
      <c r="G33" s="2" t="str">
        <f>VLOOKUP(_Input!S33,_MasterData!$S$2:$T$3,2,FALSE)</f>
        <v>&amp;as;USERACTIVE</v>
      </c>
      <c r="H33" s="2" t="str">
        <f t="shared" si="1"/>
        <v>&amp;ai;Luis.Samoiloff@netafim.com-Person</v>
      </c>
      <c r="I33" s="2" t="str">
        <f>UserPassword!A33</f>
        <v>&amp;ai;Luis.Samoiloff@netafim.com_Password</v>
      </c>
      <c r="J33" s="3" t="s">
        <v>106</v>
      </c>
      <c r="K33" s="3" t="s">
        <v>106</v>
      </c>
      <c r="L33" s="160" t="s">
        <v>106</v>
      </c>
      <c r="M33" s="160" t="s">
        <v>106</v>
      </c>
      <c r="N33" s="3">
        <f>_Input!J35</f>
        <v>0</v>
      </c>
      <c r="O33" s="3">
        <f>_Input!I33</f>
        <v>0</v>
      </c>
      <c r="P33" s="3" t="s">
        <v>170</v>
      </c>
      <c r="Q33" s="3" t="s">
        <v>99</v>
      </c>
      <c r="R33" s="3" t="str">
        <f t="shared" si="2"/>
        <v>Luis.Samoiloff@netafim.com@en</v>
      </c>
    </row>
    <row r="34" spans="1:18" x14ac:dyDescent="0.25">
      <c r="A34" s="3" t="str">
        <f t="shared" si="0"/>
        <v>&amp;ai;Amir.Lahav@netafim.com</v>
      </c>
      <c r="B34" s="3" t="str">
        <f>Person!O34</f>
        <v>Amir.Lahav@netafim.com</v>
      </c>
      <c r="C34" s="3" t="str">
        <f>VLOOKUP(_Input!W34,_MasterData!$Y$2:$Z$15,2,FALSE)</f>
        <v>&amp;ai;CompanyNetafim</v>
      </c>
      <c r="D34" s="2" t="str">
        <f>VLOOKUP(_Input!V34,_MasterData!$W$2:$X$7,2,FALSE)</f>
        <v>&amp;ai;Quote-PDF</v>
      </c>
      <c r="E34" s="3" t="str">
        <f>VLOOKUP(_Input!T34,_MasterData!$U$2:$V$14,2,FALSE)</f>
        <v>&amp;ai;English</v>
      </c>
      <c r="F34" s="3" t="str">
        <f>_xlfn.CONCAT("&amp;ai;",_Input!N34)</f>
        <v>&amp;ai;ROLE_SALES_REP_EMEA</v>
      </c>
      <c r="G34" s="2" t="str">
        <f>VLOOKUP(_Input!S34,_MasterData!$S$2:$T$3,2,FALSE)</f>
        <v>&amp;as;USERACTIVE</v>
      </c>
      <c r="H34" s="2" t="str">
        <f t="shared" si="1"/>
        <v>&amp;ai;Amir.Lahav@netafim.com-Person</v>
      </c>
      <c r="I34" s="2" t="str">
        <f>UserPassword!A34</f>
        <v>&amp;ai;Amir.Lahav@netafim.com_Password</v>
      </c>
      <c r="J34" s="3" t="s">
        <v>106</v>
      </c>
      <c r="K34" s="3" t="s">
        <v>106</v>
      </c>
      <c r="L34" s="160" t="s">
        <v>106</v>
      </c>
      <c r="M34" s="160" t="s">
        <v>106</v>
      </c>
      <c r="N34" s="3">
        <f>_Input!J36</f>
        <v>0</v>
      </c>
      <c r="O34" s="3">
        <f>_Input!I34</f>
        <v>0</v>
      </c>
      <c r="P34" s="3" t="s">
        <v>170</v>
      </c>
      <c r="Q34" s="3" t="s">
        <v>99</v>
      </c>
      <c r="R34" s="3" t="str">
        <f t="shared" si="2"/>
        <v>Amir.Lahav@netafim.com@en</v>
      </c>
    </row>
    <row r="35" spans="1:18" x14ac:dyDescent="0.25">
      <c r="A35" s="3" t="str">
        <f t="shared" si="0"/>
        <v>&amp;ai;Ben.Rachmut@netafim.com</v>
      </c>
      <c r="B35" s="3" t="str">
        <f>Person!O35</f>
        <v>Ben.Rachmut@netafim.com</v>
      </c>
      <c r="C35" s="3" t="str">
        <f>VLOOKUP(_Input!W35,_MasterData!$Y$2:$Z$15,2,FALSE)</f>
        <v>&amp;ai;CompanyNetafim</v>
      </c>
      <c r="D35" s="2" t="str">
        <f>VLOOKUP(_Input!V35,_MasterData!$W$2:$X$7,2,FALSE)</f>
        <v>&amp;ai;Quote-PDF</v>
      </c>
      <c r="E35" s="3" t="str">
        <f>VLOOKUP(_Input!T35,_MasterData!$U$2:$V$14,2,FALSE)</f>
        <v>&amp;ai;English</v>
      </c>
      <c r="F35" s="3" t="str">
        <f>_xlfn.CONCAT("&amp;ai;",_Input!N35)</f>
        <v xml:space="preserve">&amp;ai;ROLE_DESIGNER_CORP </v>
      </c>
      <c r="G35" s="2" t="str">
        <f>VLOOKUP(_Input!S35,_MasterData!$S$2:$T$3,2,FALSE)</f>
        <v>&amp;as;USERACTIVE</v>
      </c>
      <c r="H35" s="2" t="str">
        <f t="shared" si="1"/>
        <v>&amp;ai;Ben.Rachmut@netafim.com-Person</v>
      </c>
      <c r="I35" s="2" t="str">
        <f>UserPassword!A35</f>
        <v>&amp;ai;Ben.Rachmut@netafim.com_Password</v>
      </c>
      <c r="J35" s="3" t="s">
        <v>106</v>
      </c>
      <c r="K35" s="3" t="s">
        <v>106</v>
      </c>
      <c r="L35" s="160" t="s">
        <v>106</v>
      </c>
      <c r="M35" s="160" t="s">
        <v>106</v>
      </c>
      <c r="N35" s="3">
        <f>_Input!J37</f>
        <v>0</v>
      </c>
      <c r="O35" s="3">
        <f>_Input!I35</f>
        <v>0</v>
      </c>
      <c r="P35" s="3" t="s">
        <v>170</v>
      </c>
      <c r="Q35" s="3" t="s">
        <v>99</v>
      </c>
      <c r="R35" s="3" t="str">
        <f t="shared" si="2"/>
        <v>Ben.Rachmut@netafim.com@en</v>
      </c>
    </row>
    <row r="36" spans="1:18" x14ac:dyDescent="0.25">
      <c r="A36" s="3" t="str">
        <f t="shared" si="0"/>
        <v>&amp;ai;Arnon.Rosenbaum@netafim.com</v>
      </c>
      <c r="B36" s="3" t="str">
        <f>Person!O36</f>
        <v>Arnon.Rosenbaum@netafim.com</v>
      </c>
      <c r="C36" s="3" t="str">
        <f>VLOOKUP(_Input!W36,_MasterData!$Y$2:$Z$15,2,FALSE)</f>
        <v>&amp;ai;CompanyNetafim</v>
      </c>
      <c r="D36" s="2" t="str">
        <f>VLOOKUP(_Input!V36,_MasterData!$W$2:$X$7,2,FALSE)</f>
        <v>&amp;ai;Quote-PDF</v>
      </c>
      <c r="E36" s="3" t="str">
        <f>VLOOKUP(_Input!T36,_MasterData!$U$2:$V$14,2,FALSE)</f>
        <v>&amp;ai;English</v>
      </c>
      <c r="F36" s="3" t="str">
        <f>_xlfn.CONCAT("&amp;ai;",_Input!N36)</f>
        <v xml:space="preserve">&amp;ai;ROLE_DESIGNER_CORP </v>
      </c>
      <c r="G36" s="2" t="str">
        <f>VLOOKUP(_Input!S36,_MasterData!$S$2:$T$3,2,FALSE)</f>
        <v>&amp;as;USERACTIVE</v>
      </c>
      <c r="H36" s="2" t="str">
        <f t="shared" si="1"/>
        <v>&amp;ai;Arnon.Rosenbaum@netafim.com-Person</v>
      </c>
      <c r="I36" s="2" t="str">
        <f>UserPassword!A36</f>
        <v>&amp;ai;Arnon.Rosenbaum@netafim.com_Password</v>
      </c>
      <c r="J36" s="3" t="s">
        <v>106</v>
      </c>
      <c r="K36" s="3" t="s">
        <v>106</v>
      </c>
      <c r="L36" s="160" t="s">
        <v>106</v>
      </c>
      <c r="M36" s="160" t="s">
        <v>106</v>
      </c>
      <c r="N36" s="3">
        <f>_Input!J38</f>
        <v>0</v>
      </c>
      <c r="O36" s="3">
        <f>_Input!I36</f>
        <v>0</v>
      </c>
      <c r="P36" s="3" t="s">
        <v>170</v>
      </c>
      <c r="Q36" s="3" t="s">
        <v>99</v>
      </c>
      <c r="R36" s="3" t="str">
        <f t="shared" si="2"/>
        <v>Arnon.Rosenbaum@netafim.com@en</v>
      </c>
    </row>
    <row r="37" spans="1:18" x14ac:dyDescent="0.25">
      <c r="A37" s="3" t="str">
        <f t="shared" si="0"/>
        <v>&amp;ai;Tal.Weiser@netafim.com</v>
      </c>
      <c r="B37" s="3" t="str">
        <f>Person!O37</f>
        <v>Tal.Weiser@netafim.com</v>
      </c>
      <c r="C37" s="3" t="str">
        <f>VLOOKUP(_Input!W37,_MasterData!$Y$2:$Z$15,2,FALSE)</f>
        <v>&amp;ai;CompanyNetafim</v>
      </c>
      <c r="D37" s="2" t="str">
        <f>VLOOKUP(_Input!V37,_MasterData!$W$2:$X$7,2,FALSE)</f>
        <v>&amp;ai;Quote-PDF</v>
      </c>
      <c r="E37" s="3" t="str">
        <f>VLOOKUP(_Input!T37,_MasterData!$U$2:$V$14,2,FALSE)</f>
        <v>&amp;ai;English</v>
      </c>
      <c r="F37" s="3" t="str">
        <f>_xlfn.CONCAT("&amp;ai;",_Input!N37)</f>
        <v>&amp;ai;ROLE_NETAFIM_ADMIN</v>
      </c>
      <c r="G37" s="2" t="str">
        <f>VLOOKUP(_Input!S37,_MasterData!$S$2:$T$3,2,FALSE)</f>
        <v>&amp;as;USERACTIVE</v>
      </c>
      <c r="H37" s="2" t="str">
        <f t="shared" si="1"/>
        <v>&amp;ai;Tal.Weiser@netafim.com-Person</v>
      </c>
      <c r="I37" s="2" t="str">
        <f>UserPassword!A37</f>
        <v>&amp;ai;Tal.Weiser@netafim.com_Password</v>
      </c>
      <c r="J37" s="3" t="s">
        <v>106</v>
      </c>
      <c r="K37" s="3" t="s">
        <v>106</v>
      </c>
      <c r="L37" s="160" t="s">
        <v>106</v>
      </c>
      <c r="M37" s="160" t="s">
        <v>106</v>
      </c>
      <c r="N37" s="3">
        <f>_Input!J39</f>
        <v>0</v>
      </c>
      <c r="O37" s="3">
        <f>_Input!I37</f>
        <v>0</v>
      </c>
      <c r="P37" s="3" t="s">
        <v>170</v>
      </c>
      <c r="Q37" s="3" t="s">
        <v>99</v>
      </c>
      <c r="R37" s="3" t="str">
        <f t="shared" si="2"/>
        <v>Tal.Weiser@netafim.com@en</v>
      </c>
    </row>
    <row r="38" spans="1:18" x14ac:dyDescent="0.25">
      <c r="A38" s="3" t="str">
        <f t="shared" si="0"/>
        <v>&amp;ai;Avishai.Geva@netafim.com</v>
      </c>
      <c r="B38" s="3" t="str">
        <f>Person!O38</f>
        <v>Avishai.Geva@netafim.com</v>
      </c>
      <c r="C38" s="3" t="str">
        <f>VLOOKUP(_Input!W38,_MasterData!$Y$2:$Z$15,2,FALSE)</f>
        <v>&amp;ai;CompanyNetafim</v>
      </c>
      <c r="D38" s="2" t="str">
        <f>VLOOKUP(_Input!V38,_MasterData!$W$2:$X$7,2,FALSE)</f>
        <v>&amp;ai;Quote-PDF</v>
      </c>
      <c r="E38" s="3" t="str">
        <f>VLOOKUP(_Input!T38,_MasterData!$U$2:$V$14,2,FALSE)</f>
        <v>&amp;ai;English</v>
      </c>
      <c r="F38" s="3" t="str">
        <f>_xlfn.CONCAT("&amp;ai;",_Input!N38)</f>
        <v>&amp;ai;ROLE_SALES_REP_EMEA</v>
      </c>
      <c r="G38" s="2" t="str">
        <f>VLOOKUP(_Input!S38,_MasterData!$S$2:$T$3,2,FALSE)</f>
        <v>&amp;as;USERACTIVE</v>
      </c>
      <c r="H38" s="2" t="str">
        <f t="shared" si="1"/>
        <v>&amp;ai;Avishai.Geva@netafim.com-Person</v>
      </c>
      <c r="I38" s="2" t="str">
        <f>UserPassword!A38</f>
        <v>&amp;ai;Avishai.Geva@netafim.com_Password</v>
      </c>
      <c r="J38" s="3" t="s">
        <v>106</v>
      </c>
      <c r="K38" s="3" t="s">
        <v>106</v>
      </c>
      <c r="L38" s="160" t="s">
        <v>106</v>
      </c>
      <c r="M38" s="160" t="s">
        <v>106</v>
      </c>
      <c r="N38" s="3">
        <f>_Input!J40</f>
        <v>0</v>
      </c>
      <c r="O38" s="3">
        <f>_Input!I38</f>
        <v>0</v>
      </c>
      <c r="P38" s="3" t="s">
        <v>170</v>
      </c>
      <c r="Q38" s="3" t="s">
        <v>99</v>
      </c>
      <c r="R38" s="3" t="str">
        <f t="shared" si="2"/>
        <v>Avishai.Geva@netafim.com@en</v>
      </c>
    </row>
    <row r="39" spans="1:18" x14ac:dyDescent="0.25">
      <c r="A39" s="3" t="str">
        <f t="shared" si="0"/>
        <v>&amp;ai;Yossi.Ingber@netafim.com</v>
      </c>
      <c r="B39" s="3" t="str">
        <f>Person!O39</f>
        <v>Yossi.Ingber@netafim.com</v>
      </c>
      <c r="C39" s="3" t="str">
        <f>VLOOKUP(_Input!W39,_MasterData!$Y$2:$Z$15,2,FALSE)</f>
        <v>&amp;ai;CompanyNetafim</v>
      </c>
      <c r="D39" s="2" t="str">
        <f>VLOOKUP(_Input!V39,_MasterData!$W$2:$X$7,2,FALSE)</f>
        <v>&amp;ai;Quote-PDF</v>
      </c>
      <c r="E39" s="3" t="str">
        <f>VLOOKUP(_Input!T39,_MasterData!$U$2:$V$14,2,FALSE)</f>
        <v>&amp;ai;English</v>
      </c>
      <c r="F39" s="3" t="str">
        <f>_xlfn.CONCAT("&amp;ai;",_Input!N39)</f>
        <v xml:space="preserve">&amp;ai;ROLE_SALES_MGR_EMEA </v>
      </c>
      <c r="G39" s="2" t="str">
        <f>VLOOKUP(_Input!S39,_MasterData!$S$2:$T$3,2,FALSE)</f>
        <v>&amp;as;USERACTIVE</v>
      </c>
      <c r="H39" s="2" t="str">
        <f t="shared" si="1"/>
        <v>&amp;ai;Yossi.Ingber@netafim.com-Person</v>
      </c>
      <c r="I39" s="2" t="str">
        <f>UserPassword!A39</f>
        <v>&amp;ai;Yossi.Ingber@netafim.com_Password</v>
      </c>
      <c r="J39" s="3" t="s">
        <v>106</v>
      </c>
      <c r="K39" s="3" t="s">
        <v>106</v>
      </c>
      <c r="L39" s="160" t="s">
        <v>106</v>
      </c>
      <c r="M39" s="160" t="s">
        <v>106</v>
      </c>
      <c r="N39" s="3">
        <f>_Input!J41</f>
        <v>0</v>
      </c>
      <c r="O39" s="3">
        <f>_Input!I39</f>
        <v>0</v>
      </c>
      <c r="P39" s="3" t="s">
        <v>170</v>
      </c>
      <c r="Q39" s="3" t="s">
        <v>99</v>
      </c>
      <c r="R39" s="3" t="str">
        <f t="shared" si="2"/>
        <v>Yossi.Ingber@netafim.com@en</v>
      </c>
    </row>
    <row r="40" spans="1:18" x14ac:dyDescent="0.25">
      <c r="A40" s="3" t="str">
        <f t="shared" si="0"/>
        <v>&amp;ai;Volodymyr.Poltavskyi@netafim.com</v>
      </c>
      <c r="B40" s="3" t="str">
        <f>Person!O40</f>
        <v>Volodymyr.Poltavskyi@netafim.com</v>
      </c>
      <c r="C40" s="3" t="str">
        <f>VLOOKUP(_Input!W40,_MasterData!$Y$2:$Z$15,2,FALSE)</f>
        <v>&amp;ai;CompanyNetafim</v>
      </c>
      <c r="D40" s="2" t="str">
        <f>VLOOKUP(_Input!V40,_MasterData!$W$2:$X$7,2,FALSE)</f>
        <v>&amp;ai;Quote-PDF</v>
      </c>
      <c r="E40" s="3" t="str">
        <f>VLOOKUP(_Input!T40,_MasterData!$U$2:$V$14,2,FALSE)</f>
        <v>&amp;ai;English</v>
      </c>
      <c r="F40" s="3" t="str">
        <f>_xlfn.CONCAT("&amp;ai;",_Input!N40)</f>
        <v>&amp;ai;ROLE_SALES_REP_NO_PRICE</v>
      </c>
      <c r="G40" s="2" t="str">
        <f>VLOOKUP(_Input!S40,_MasterData!$S$2:$T$3,2,FALSE)</f>
        <v>&amp;as;USERACTIVE</v>
      </c>
      <c r="H40" s="2" t="str">
        <f t="shared" si="1"/>
        <v>&amp;ai;Volodymyr.Poltavskyi@netafim.com-Person</v>
      </c>
      <c r="I40" s="2" t="str">
        <f>UserPassword!A40</f>
        <v>&amp;ai;Volodymyr.Poltavskyi@netafim.com_Password</v>
      </c>
      <c r="J40" s="3" t="s">
        <v>106</v>
      </c>
      <c r="K40" s="3" t="s">
        <v>106</v>
      </c>
      <c r="L40" s="160" t="s">
        <v>106</v>
      </c>
      <c r="M40" s="160" t="s">
        <v>106</v>
      </c>
      <c r="N40" s="3">
        <f>_Input!J42</f>
        <v>0</v>
      </c>
      <c r="O40" s="3">
        <f>_Input!I40</f>
        <v>0</v>
      </c>
      <c r="P40" s="3" t="s">
        <v>170</v>
      </c>
      <c r="Q40" s="3" t="s">
        <v>99</v>
      </c>
      <c r="R40" s="3" t="str">
        <f t="shared" si="2"/>
        <v>Volodymyr.Poltavskyi@netafim.com@en</v>
      </c>
    </row>
    <row r="41" spans="1:18" s="3" customFormat="1" x14ac:dyDescent="0.25">
      <c r="A41" s="3" t="str">
        <f t="shared" ref="A41:A43" si="3">CONCATENATE("&amp;ai;",B41)</f>
        <v>&amp;ai;Utku.Yilmaz@netafim.com</v>
      </c>
      <c r="B41" s="3" t="str">
        <f>Person!O41</f>
        <v>Utku.Yilmaz@netafim.com</v>
      </c>
      <c r="C41" s="3" t="str">
        <f>VLOOKUP(_Input!W41,_MasterData!$Y$2:$Z$15,2,FALSE)</f>
        <v>&amp;ai;CompanyNetafim</v>
      </c>
      <c r="D41" s="2" t="str">
        <f>VLOOKUP(_Input!V41,_MasterData!$W$2:$X$7,2,FALSE)</f>
        <v>&amp;ai;Quote-PDF</v>
      </c>
      <c r="E41" s="3" t="str">
        <f>VLOOKUP(_Input!T41,_MasterData!$U$2:$V$14,2,FALSE)</f>
        <v>&amp;ai;Turkish</v>
      </c>
      <c r="F41" s="3" t="str">
        <f>_xlfn.CONCAT("&amp;ai;",_Input!N41)</f>
        <v>&amp;ai;ROLE_DESIGNER_TURKEY</v>
      </c>
      <c r="G41" s="2" t="str">
        <f>VLOOKUP(_Input!S41,_MasterData!$S$2:$T$3,2,FALSE)</f>
        <v>&amp;as;USERACTIVE</v>
      </c>
      <c r="H41" s="2" t="str">
        <f t="shared" ref="H41:H43" si="4">CONCATENATE(A41,"-Person")</f>
        <v>&amp;ai;Utku.Yilmaz@netafim.com-Person</v>
      </c>
      <c r="I41" s="2" t="str">
        <f>UserPassword!A41</f>
        <v>&amp;ai;Utku.Yilmaz@netafim.com_Password</v>
      </c>
      <c r="J41" s="3" t="s">
        <v>106</v>
      </c>
      <c r="K41" s="3" t="s">
        <v>106</v>
      </c>
      <c r="L41" s="160" t="s">
        <v>106</v>
      </c>
      <c r="M41" s="160" t="s">
        <v>106</v>
      </c>
      <c r="N41" s="3">
        <f>_Input!J43</f>
        <v>0</v>
      </c>
      <c r="O41" s="3">
        <f>_Input!I41</f>
        <v>0</v>
      </c>
      <c r="P41" s="3" t="s">
        <v>170</v>
      </c>
      <c r="Q41" s="3" t="s">
        <v>99</v>
      </c>
      <c r="R41" s="3" t="str">
        <f t="shared" ref="R41:R43" si="5">CONCATENATE(B41,"@en")</f>
        <v>Utku.Yilmaz@netafim.com@en</v>
      </c>
    </row>
    <row r="42" spans="1:18" s="3" customFormat="1" x14ac:dyDescent="0.25">
      <c r="A42" s="3" t="str">
        <f t="shared" si="3"/>
        <v>&amp;ai;TIMUCIN.TUZCU@netafim.com</v>
      </c>
      <c r="B42" s="3" t="str">
        <f>Person!O42</f>
        <v>TIMUCIN.TUZCU@netafim.com</v>
      </c>
      <c r="C42" s="3" t="str">
        <f>VLOOKUP(_Input!W42,_MasterData!$Y$2:$Z$15,2,FALSE)</f>
        <v>&amp;ai;CompanyNetafim</v>
      </c>
      <c r="D42" s="2" t="str">
        <f>VLOOKUP(_Input!V42,_MasterData!$W$2:$X$7,2,FALSE)</f>
        <v>&amp;ai;Quote-PDF</v>
      </c>
      <c r="E42" s="3" t="str">
        <f>VLOOKUP(_Input!T42,_MasterData!$U$2:$V$14,2,FALSE)</f>
        <v>&amp;ai;Turkish</v>
      </c>
      <c r="F42" s="3" t="str">
        <f>_xlfn.CONCAT("&amp;ai;",_Input!N42)</f>
        <v>&amp;ai;ROLE_DESIGNER_TURKEY</v>
      </c>
      <c r="G42" s="2" t="str">
        <f>VLOOKUP(_Input!S42,_MasterData!$S$2:$T$3,2,FALSE)</f>
        <v>&amp;as;USERACTIVE</v>
      </c>
      <c r="H42" s="2" t="str">
        <f t="shared" si="4"/>
        <v>&amp;ai;TIMUCIN.TUZCU@netafim.com-Person</v>
      </c>
      <c r="I42" s="2" t="str">
        <f>UserPassword!A42</f>
        <v>&amp;ai;TIMUCIN.TUZCU@netafim.com_Password</v>
      </c>
      <c r="J42" s="3" t="s">
        <v>106</v>
      </c>
      <c r="K42" s="3" t="s">
        <v>106</v>
      </c>
      <c r="L42" s="160" t="s">
        <v>106</v>
      </c>
      <c r="M42" s="160" t="s">
        <v>106</v>
      </c>
      <c r="N42" s="3">
        <f>_Input!J44</f>
        <v>0</v>
      </c>
      <c r="O42" s="3">
        <f>_Input!I42</f>
        <v>0</v>
      </c>
      <c r="P42" s="3" t="s">
        <v>170</v>
      </c>
      <c r="Q42" s="3" t="s">
        <v>99</v>
      </c>
      <c r="R42" s="3" t="str">
        <f t="shared" si="5"/>
        <v>TIMUCIN.TUZCU@netafim.com@en</v>
      </c>
    </row>
    <row r="43" spans="1:18" s="3" customFormat="1" x14ac:dyDescent="0.25">
      <c r="A43" s="3" t="str">
        <f t="shared" si="3"/>
        <v>&amp;ai;sertac.agar@netafim.com</v>
      </c>
      <c r="B43" s="3" t="str">
        <f>Person!O43</f>
        <v>sertac.agar@netafim.com</v>
      </c>
      <c r="C43" s="3" t="str">
        <f>VLOOKUP(_Input!W43,_MasterData!$Y$2:$Z$15,2,FALSE)</f>
        <v>&amp;ai;CompanyNetafim</v>
      </c>
      <c r="D43" s="2" t="str">
        <f>VLOOKUP(_Input!V43,_MasterData!$W$2:$X$7,2,FALSE)</f>
        <v>&amp;ai;Quote-PDF</v>
      </c>
      <c r="E43" s="3" t="str">
        <f>VLOOKUP(_Input!T43,_MasterData!$U$2:$V$14,2,FALSE)</f>
        <v>&amp;ai;Turkish</v>
      </c>
      <c r="F43" s="3" t="str">
        <f>_xlfn.CONCAT("&amp;ai;",_Input!N43)</f>
        <v>&amp;ai;ROLE_DESIGNER_TURKEY</v>
      </c>
      <c r="G43" s="2" t="str">
        <f>VLOOKUP(_Input!S43,_MasterData!$S$2:$T$3,2,FALSE)</f>
        <v>&amp;as;USERACTIVE</v>
      </c>
      <c r="H43" s="2" t="str">
        <f t="shared" si="4"/>
        <v>&amp;ai;sertac.agar@netafim.com-Person</v>
      </c>
      <c r="I43" s="2" t="str">
        <f>UserPassword!A43</f>
        <v>&amp;ai;sertac.agar@netafim.com_Password</v>
      </c>
      <c r="J43" s="3" t="s">
        <v>106</v>
      </c>
      <c r="K43" s="3" t="s">
        <v>106</v>
      </c>
      <c r="L43" s="160" t="s">
        <v>106</v>
      </c>
      <c r="M43" s="160" t="s">
        <v>106</v>
      </c>
      <c r="N43" s="3">
        <f>_Input!J45</f>
        <v>0</v>
      </c>
      <c r="O43" s="3">
        <f>_Input!I43</f>
        <v>0</v>
      </c>
      <c r="P43" s="3" t="s">
        <v>170</v>
      </c>
      <c r="Q43" s="3" t="s">
        <v>99</v>
      </c>
      <c r="R43" s="3" t="str">
        <f t="shared" si="5"/>
        <v>sertac.agar@netafim.com@en</v>
      </c>
    </row>
    <row r="44" spans="1:18" s="160" customFormat="1" x14ac:dyDescent="0.25">
      <c r="A44" s="160" t="str">
        <f t="shared" ref="A44:A64" si="6">CONCATENATE("&amp;ai;",B44)</f>
        <v>&amp;ai;Ram.Hargil@netafim.com</v>
      </c>
      <c r="B44" s="160" t="str">
        <f>Person!O44</f>
        <v>Ram.Hargil@netafim.com</v>
      </c>
      <c r="C44" s="160" t="str">
        <f>VLOOKUP(_Input!W44,_MasterData!$Y$2:$Z$15,2,FALSE)</f>
        <v>&amp;ai;CompanyNetafim</v>
      </c>
      <c r="D44" s="2" t="str">
        <f>VLOOKUP(_Input!V44,_MasterData!$W$2:$X$7,2,FALSE)</f>
        <v>&amp;ai;Quote-PDF</v>
      </c>
      <c r="E44" s="160" t="str">
        <f>VLOOKUP(_Input!T44,_MasterData!$U$2:$V$14,2,FALSE)</f>
        <v>&amp;ai;English</v>
      </c>
      <c r="F44" s="160" t="str">
        <f>_xlfn.CONCAT("&amp;ai;",_Input!N44)</f>
        <v xml:space="preserve">&amp;ai;ROLE_DESIGNER_CORP </v>
      </c>
      <c r="G44" s="2" t="str">
        <f>VLOOKUP(_Input!S44,_MasterData!$S$2:$T$3,2,FALSE)</f>
        <v>&amp;as;USERACTIVE</v>
      </c>
      <c r="H44" s="2" t="str">
        <f t="shared" ref="H44:H51" si="7">CONCATENATE(A44,"-Person")</f>
        <v>&amp;ai;Ram.Hargil@netafim.com-Person</v>
      </c>
      <c r="I44" s="2" t="str">
        <f>UserPassword!A44</f>
        <v>&amp;ai;Ram.Hargil@netafim.com_Password</v>
      </c>
      <c r="J44" s="160" t="s">
        <v>106</v>
      </c>
      <c r="K44" s="160" t="s">
        <v>106</v>
      </c>
      <c r="L44" s="160" t="s">
        <v>106</v>
      </c>
      <c r="M44" s="160" t="s">
        <v>106</v>
      </c>
      <c r="N44" s="160">
        <f>_Input!J46</f>
        <v>0</v>
      </c>
      <c r="O44" s="160">
        <f>_Input!I44</f>
        <v>0</v>
      </c>
      <c r="P44" s="160" t="s">
        <v>170</v>
      </c>
      <c r="Q44" s="160" t="s">
        <v>99</v>
      </c>
      <c r="R44" s="160" t="str">
        <f t="shared" ref="R44:R51" si="8">CONCATENATE(B44,"@en")</f>
        <v>Ram.Hargil@netafim.com@en</v>
      </c>
    </row>
    <row r="45" spans="1:18" s="160" customFormat="1" x14ac:dyDescent="0.25">
      <c r="A45" s="160" t="str">
        <f t="shared" si="6"/>
        <v>&amp;ai;Efi.Maoz@netafim.com</v>
      </c>
      <c r="B45" s="160" t="str">
        <f>Person!O45</f>
        <v>Efi.Maoz@netafim.com</v>
      </c>
      <c r="C45" s="160" t="str">
        <f>VLOOKUP(_Input!W45,_MasterData!$Y$2:$Z$15,2,FALSE)</f>
        <v>&amp;ai;CompanyNetafim</v>
      </c>
      <c r="D45" s="2" t="str">
        <f>VLOOKUP(_Input!V45,_MasterData!$W$2:$X$7,2,FALSE)</f>
        <v>&amp;ai;Quote-PDF</v>
      </c>
      <c r="E45" s="160" t="str">
        <f>VLOOKUP(_Input!T45,_MasterData!$U$2:$V$14,2,FALSE)</f>
        <v>&amp;ai;English</v>
      </c>
      <c r="F45" s="160" t="str">
        <f>_xlfn.CONCAT("&amp;ai;",_Input!N45)</f>
        <v xml:space="preserve">&amp;ai;ROLE_DESIGNER_CORP </v>
      </c>
      <c r="G45" s="2" t="str">
        <f>VLOOKUP(_Input!S45,_MasterData!$S$2:$T$3,2,FALSE)</f>
        <v>&amp;as;USERACTIVE</v>
      </c>
      <c r="H45" s="2" t="str">
        <f t="shared" si="7"/>
        <v>&amp;ai;Efi.Maoz@netafim.com-Person</v>
      </c>
      <c r="I45" s="2" t="str">
        <f>UserPassword!A45</f>
        <v>&amp;ai;Efi.Maoz@netafim.com_Password</v>
      </c>
      <c r="J45" s="160" t="s">
        <v>106</v>
      </c>
      <c r="K45" s="160" t="s">
        <v>106</v>
      </c>
      <c r="L45" s="160" t="s">
        <v>106</v>
      </c>
      <c r="M45" s="160" t="s">
        <v>106</v>
      </c>
      <c r="N45" s="160">
        <f>_Input!J47</f>
        <v>0</v>
      </c>
      <c r="O45" s="160">
        <f>_Input!I45</f>
        <v>0</v>
      </c>
      <c r="P45" s="160" t="s">
        <v>170</v>
      </c>
      <c r="Q45" s="160" t="s">
        <v>99</v>
      </c>
      <c r="R45" s="160" t="str">
        <f t="shared" si="8"/>
        <v>Efi.Maoz@netafim.com@en</v>
      </c>
    </row>
    <row r="46" spans="1:18" x14ac:dyDescent="0.25">
      <c r="A46" s="177" t="str">
        <f t="shared" si="6"/>
        <v>&amp;ai;Sven.Chen@netafim.com</v>
      </c>
      <c r="B46" s="177" t="str">
        <f>Person!O46</f>
        <v>Sven.Chen@netafim.com</v>
      </c>
      <c r="C46" s="160" t="str">
        <f>VLOOKUP(_Input!W46,_MasterData!$Y$2:$Z$15,2,FALSE)</f>
        <v>&amp;ai;CompanyNetafim</v>
      </c>
      <c r="D46" s="2" t="str">
        <f>VLOOKUP(_Input!V46,_MasterData!$W$2:$X$7,2,FALSE)</f>
        <v>&amp;ai;Quote-PDF</v>
      </c>
      <c r="E46" s="160" t="str">
        <f>VLOOKUP(_Input!T46,_MasterData!$U$2:$V$14,2,FALSE)</f>
        <v>&amp;ai;English</v>
      </c>
      <c r="F46" s="160" t="str">
        <f>_xlfn.CONCAT("&amp;ai;",_Input!N46)</f>
        <v>&amp;ai;ROLE_DESIGNER_CHINA</v>
      </c>
      <c r="G46" s="2" t="str">
        <f>VLOOKUP(_Input!S46,_MasterData!$S$2:$T$3,2,FALSE)</f>
        <v>&amp;as;USERACTIVE</v>
      </c>
      <c r="H46" s="2" t="str">
        <f t="shared" si="7"/>
        <v>&amp;ai;Sven.Chen@netafim.com-Person</v>
      </c>
      <c r="I46" s="2" t="str">
        <f>UserPassword!A46</f>
        <v>&amp;ai;Sven.Chen@netafim.com_Password</v>
      </c>
      <c r="J46" s="160" t="s">
        <v>106</v>
      </c>
      <c r="K46" s="160" t="s">
        <v>106</v>
      </c>
      <c r="L46" s="160" t="s">
        <v>106</v>
      </c>
      <c r="M46" s="160" t="s">
        <v>106</v>
      </c>
      <c r="N46" s="160">
        <f>_Input!J48</f>
        <v>0</v>
      </c>
      <c r="O46" s="160">
        <f>_Input!I46</f>
        <v>0</v>
      </c>
      <c r="P46" s="160" t="s">
        <v>170</v>
      </c>
      <c r="Q46" s="160" t="s">
        <v>99</v>
      </c>
      <c r="R46" s="160" t="str">
        <f t="shared" si="8"/>
        <v>Sven.Chen@netafim.com@en</v>
      </c>
    </row>
    <row r="47" spans="1:18" x14ac:dyDescent="0.25">
      <c r="A47" s="177" t="str">
        <f t="shared" si="6"/>
        <v>&amp;ai;Eileen.Xie@netafim.com</v>
      </c>
      <c r="B47" s="177" t="str">
        <f>Person!O47</f>
        <v>Eileen.Xie@netafim.com</v>
      </c>
      <c r="C47" s="160" t="str">
        <f>VLOOKUP(_Input!W47,_MasterData!$Y$2:$Z$15,2,FALSE)</f>
        <v>&amp;ai;CompanyNetafim</v>
      </c>
      <c r="D47" s="2" t="str">
        <f>VLOOKUP(_Input!V47,_MasterData!$W$2:$X$7,2,FALSE)</f>
        <v>&amp;ai;Quote-PDF</v>
      </c>
      <c r="E47" s="160" t="str">
        <f>VLOOKUP(_Input!T47,_MasterData!$U$2:$V$14,2,FALSE)</f>
        <v>&amp;ai;English</v>
      </c>
      <c r="F47" s="160" t="str">
        <f>_xlfn.CONCAT("&amp;ai;",_Input!N47)</f>
        <v>&amp;ai;ROLE_DESIGNER_CHINA</v>
      </c>
      <c r="G47" s="2" t="str">
        <f>VLOOKUP(_Input!S47,_MasterData!$S$2:$T$3,2,FALSE)</f>
        <v>&amp;as;USERACTIVE</v>
      </c>
      <c r="H47" s="2" t="str">
        <f t="shared" si="7"/>
        <v>&amp;ai;Eileen.Xie@netafim.com-Person</v>
      </c>
      <c r="I47" s="2" t="str">
        <f>UserPassword!A47</f>
        <v>&amp;ai;Eileen.Xie@netafim.com_Password</v>
      </c>
      <c r="J47" s="160" t="s">
        <v>106</v>
      </c>
      <c r="K47" s="160" t="s">
        <v>106</v>
      </c>
      <c r="L47" s="160" t="s">
        <v>106</v>
      </c>
      <c r="M47" s="160" t="s">
        <v>106</v>
      </c>
      <c r="N47" s="160">
        <f>_Input!J49</f>
        <v>0</v>
      </c>
      <c r="O47" s="160">
        <f>_Input!I47</f>
        <v>0</v>
      </c>
      <c r="P47" s="160" t="s">
        <v>170</v>
      </c>
      <c r="Q47" s="160" t="s">
        <v>99</v>
      </c>
      <c r="R47" s="160" t="str">
        <f t="shared" si="8"/>
        <v>Eileen.Xie@netafim.com@en</v>
      </c>
    </row>
    <row r="48" spans="1:18" x14ac:dyDescent="0.25">
      <c r="A48" s="177" t="str">
        <f t="shared" si="6"/>
        <v>&amp;ai;Yair.Kizner@netafim.com</v>
      </c>
      <c r="B48" s="177" t="str">
        <f>Person!O48</f>
        <v>Yair.Kizner@netafim.com</v>
      </c>
      <c r="C48" s="160" t="str">
        <f>VLOOKUP(_Input!W48,_MasterData!$Y$2:$Z$15,2,FALSE)</f>
        <v>&amp;ai;CompanyNetafim</v>
      </c>
      <c r="D48" s="2" t="str">
        <f>VLOOKUP(_Input!V48,_MasterData!$W$2:$X$7,2,FALSE)</f>
        <v>&amp;ai;Quote-PDF</v>
      </c>
      <c r="E48" s="160" t="str">
        <f>VLOOKUP(_Input!T48,_MasterData!$U$2:$V$14,2,FALSE)</f>
        <v>&amp;ai;English</v>
      </c>
      <c r="F48" s="160" t="str">
        <f>_xlfn.CONCAT("&amp;ai;",_Input!N48)</f>
        <v>&amp;ai;ROLE_DESIGNER_SEA</v>
      </c>
      <c r="G48" s="2" t="str">
        <f>VLOOKUP(_Input!S48,_MasterData!$S$2:$T$3,2,FALSE)</f>
        <v>&amp;as;USERACTIVE</v>
      </c>
      <c r="H48" s="2" t="str">
        <f t="shared" si="7"/>
        <v>&amp;ai;Yair.Kizner@netafim.com-Person</v>
      </c>
      <c r="I48" s="2" t="str">
        <f>UserPassword!A48</f>
        <v>&amp;ai;Yair.Kizner@netafim.com_Password</v>
      </c>
      <c r="J48" s="160" t="s">
        <v>106</v>
      </c>
      <c r="K48" s="160" t="s">
        <v>106</v>
      </c>
      <c r="L48" s="160" t="s">
        <v>106</v>
      </c>
      <c r="M48" s="160" t="s">
        <v>106</v>
      </c>
      <c r="N48" s="160">
        <f>_Input!J50</f>
        <v>0</v>
      </c>
      <c r="O48" s="160">
        <f>_Input!I48</f>
        <v>0</v>
      </c>
      <c r="P48" s="160" t="s">
        <v>170</v>
      </c>
      <c r="Q48" s="160" t="s">
        <v>99</v>
      </c>
      <c r="R48" s="160" t="str">
        <f t="shared" si="8"/>
        <v>Yair.Kizner@netafim.com@en</v>
      </c>
    </row>
    <row r="49" spans="1:18" x14ac:dyDescent="0.25">
      <c r="A49" s="177" t="str">
        <f t="shared" si="6"/>
        <v>&amp;ai;Ori.Adir@netafim.com</v>
      </c>
      <c r="B49" s="177" t="str">
        <f>Person!O49</f>
        <v>Ori.Adir@netafim.com</v>
      </c>
      <c r="C49" s="177" t="str">
        <f>VLOOKUP(_Input!W49,_MasterData!$Y$2:$Z$15,2,FALSE)</f>
        <v>&amp;ai;CompanyNetafim</v>
      </c>
      <c r="D49" s="2" t="str">
        <f>VLOOKUP(_Input!V49,_MasterData!$W$2:$X$7,2,FALSE)</f>
        <v>&amp;ai;Quote-PDF</v>
      </c>
      <c r="E49" s="177" t="str">
        <f>VLOOKUP(_Input!T49,_MasterData!$U$2:$V$14,2,FALSE)</f>
        <v>&amp;ai;English</v>
      </c>
      <c r="F49" s="177" t="str">
        <f>_xlfn.CONCAT("&amp;ai;",_Input!N49)</f>
        <v>&amp;ai;ROLE_NETAFIM_ADMIN</v>
      </c>
      <c r="G49" s="2" t="str">
        <f>VLOOKUP(_Input!S49,_MasterData!$S$2:$T$3,2,FALSE)</f>
        <v>&amp;as;USERACTIVE</v>
      </c>
      <c r="H49" s="2" t="str">
        <f t="shared" si="7"/>
        <v>&amp;ai;Ori.Adir@netafim.com-Person</v>
      </c>
      <c r="I49" s="2" t="str">
        <f>UserPassword!A49</f>
        <v>&amp;ai;Ori.Adir@netafim.com_Password</v>
      </c>
      <c r="J49" s="177" t="s">
        <v>106</v>
      </c>
      <c r="K49" s="177" t="s">
        <v>106</v>
      </c>
      <c r="L49" s="177" t="s">
        <v>106</v>
      </c>
      <c r="M49" s="177" t="s">
        <v>106</v>
      </c>
      <c r="N49" s="177">
        <f>_Input!J51</f>
        <v>0</v>
      </c>
      <c r="O49" s="177">
        <f>_Input!I49</f>
        <v>0</v>
      </c>
      <c r="P49" s="177" t="s">
        <v>170</v>
      </c>
      <c r="Q49" s="177" t="s">
        <v>99</v>
      </c>
      <c r="R49" s="177" t="str">
        <f t="shared" si="8"/>
        <v>Ori.Adir@netafim.com@en</v>
      </c>
    </row>
    <row r="50" spans="1:18" x14ac:dyDescent="0.25">
      <c r="A50" s="177" t="str">
        <f t="shared" si="6"/>
        <v xml:space="preserve">&amp;ai;Sean.Movsowitz@netafim.com </v>
      </c>
      <c r="B50" s="177" t="str">
        <f>Person!O50</f>
        <v xml:space="preserve">Sean.Movsowitz@netafim.com </v>
      </c>
      <c r="C50" s="177" t="str">
        <f>VLOOKUP(_Input!W50,_MasterData!$Y$2:$Z$15,2,FALSE)</f>
        <v>&amp;ai;CompanyNetafim</v>
      </c>
      <c r="D50" s="2" t="str">
        <f>VLOOKUP(_Input!V50,_MasterData!$W$2:$X$7,2,FALSE)</f>
        <v>&amp;ai;Quote-PDF</v>
      </c>
      <c r="E50" s="177" t="str">
        <f>VLOOKUP(_Input!T50,_MasterData!$U$2:$V$14,2,FALSE)</f>
        <v>&amp;ai;English</v>
      </c>
      <c r="F50" s="177" t="str">
        <f>_xlfn.CONCAT("&amp;ai;",_Input!N50)</f>
        <v>&amp;ai;ROLE_SALES_REP_EMEA</v>
      </c>
      <c r="G50" s="2" t="str">
        <f>VLOOKUP(_Input!S50,_MasterData!$S$2:$T$3,2,FALSE)</f>
        <v>&amp;as;USERACTIVE</v>
      </c>
      <c r="H50" s="2" t="str">
        <f t="shared" si="7"/>
        <v>&amp;ai;Sean.Movsowitz@netafim.com -Person</v>
      </c>
      <c r="I50" s="2" t="str">
        <f>UserPassword!A50</f>
        <v>&amp;ai;Sean.Movsowitz@netafim.com _Password</v>
      </c>
      <c r="J50" s="177" t="s">
        <v>106</v>
      </c>
      <c r="K50" s="177" t="s">
        <v>106</v>
      </c>
      <c r="L50" s="177" t="s">
        <v>106</v>
      </c>
      <c r="M50" s="177" t="s">
        <v>106</v>
      </c>
      <c r="N50" s="177">
        <f>_Input!J52</f>
        <v>0</v>
      </c>
      <c r="O50" s="177">
        <f>_Input!I50</f>
        <v>0</v>
      </c>
      <c r="P50" s="177" t="s">
        <v>170</v>
      </c>
      <c r="Q50" s="177" t="s">
        <v>99</v>
      </c>
      <c r="R50" s="177" t="str">
        <f t="shared" si="8"/>
        <v>Sean.Movsowitz@netafim.com @en</v>
      </c>
    </row>
    <row r="51" spans="1:18" x14ac:dyDescent="0.25">
      <c r="A51" s="177" t="str">
        <f t="shared" si="6"/>
        <v>&amp;ai;guy.luria@netafim.com</v>
      </c>
      <c r="B51" s="177" t="str">
        <f>Person!O51</f>
        <v>guy.luria@netafim.com</v>
      </c>
      <c r="C51" s="177" t="str">
        <f>VLOOKUP(_Input!W51,_MasterData!$Y$2:$Z$15,2,FALSE)</f>
        <v>&amp;ai;CompanyNetafim</v>
      </c>
      <c r="D51" s="2" t="str">
        <f>VLOOKUP(_Input!V51,_MasterData!$W$2:$X$7,2,FALSE)</f>
        <v>&amp;ai;Quote-PDF</v>
      </c>
      <c r="E51" s="177" t="str">
        <f>VLOOKUP(_Input!T51,_MasterData!$U$2:$V$14,2,FALSE)</f>
        <v>&amp;ai;English</v>
      </c>
      <c r="F51" s="177" t="str">
        <f>_xlfn.CONCAT("&amp;ai;",_Input!N51)</f>
        <v>&amp;ai;ROLE_SALES_REP_EMEA</v>
      </c>
      <c r="G51" s="2" t="str">
        <f>VLOOKUP(_Input!S51,_MasterData!$S$2:$T$3,2,FALSE)</f>
        <v>&amp;as;USERACTIVE</v>
      </c>
      <c r="H51" s="2" t="str">
        <f t="shared" si="7"/>
        <v>&amp;ai;guy.luria@netafim.com-Person</v>
      </c>
      <c r="I51" s="2" t="str">
        <f>UserPassword!A51</f>
        <v>&amp;ai;guy.luria@netafim.com_Password</v>
      </c>
      <c r="J51" s="177" t="s">
        <v>106</v>
      </c>
      <c r="K51" s="177" t="s">
        <v>106</v>
      </c>
      <c r="L51" s="177" t="s">
        <v>106</v>
      </c>
      <c r="M51" s="177" t="s">
        <v>106</v>
      </c>
      <c r="N51" s="177">
        <f>_Input!J53</f>
        <v>0</v>
      </c>
      <c r="O51" s="177">
        <f>_Input!I51</f>
        <v>0</v>
      </c>
      <c r="P51" s="177" t="s">
        <v>170</v>
      </c>
      <c r="Q51" s="177" t="s">
        <v>99</v>
      </c>
      <c r="R51" s="177" t="str">
        <f t="shared" si="8"/>
        <v>guy.luria@netafim.com@en</v>
      </c>
    </row>
    <row r="52" spans="1:18" x14ac:dyDescent="0.25">
      <c r="A52" s="177" t="str">
        <f t="shared" si="6"/>
        <v>&amp;ai;Louis.Esteve@netafim.com</v>
      </c>
      <c r="B52" s="177" t="str">
        <f>Person!O52</f>
        <v>Louis.Esteve@netafim.com</v>
      </c>
      <c r="C52" s="177" t="str">
        <f>VLOOKUP(_Input!W52,_MasterData!$Y$2:$Z$15,2,FALSE)</f>
        <v>&amp;ai;CompanyNetafim</v>
      </c>
      <c r="D52" s="2" t="str">
        <f>VLOOKUP(_Input!V52,_MasterData!$W$2:$X$7,2,FALSE)</f>
        <v>&amp;ai;QuoteNoPrice-PDF</v>
      </c>
      <c r="E52" s="177" t="str">
        <f>VLOOKUP(_Input!T52,_MasterData!$U$2:$V$14,2,FALSE)</f>
        <v>&amp;ai;English</v>
      </c>
      <c r="F52" s="177" t="str">
        <f>_xlfn.CONCAT("&amp;ai;",_Input!N52)</f>
        <v>&amp;ai;ROLE_SALES_LIGHT</v>
      </c>
      <c r="G52" s="2" t="str">
        <f>VLOOKUP(_Input!S52,_MasterData!$S$2:$T$3,2,FALSE)</f>
        <v>&amp;as;USERACTIVE</v>
      </c>
      <c r="H52" s="2" t="str">
        <f t="shared" ref="H52" si="9">CONCATENATE(A52,"-Person")</f>
        <v>&amp;ai;Louis.Esteve@netafim.com-Person</v>
      </c>
      <c r="I52" s="2" t="str">
        <f>UserPassword!A52</f>
        <v>&amp;ai;Louis.Esteve@netafim.com_Password</v>
      </c>
      <c r="J52" s="177" t="s">
        <v>106</v>
      </c>
      <c r="K52" s="177" t="s">
        <v>106</v>
      </c>
      <c r="L52" s="177" t="s">
        <v>106</v>
      </c>
      <c r="M52" s="177" t="s">
        <v>106</v>
      </c>
      <c r="N52" s="177">
        <f>_Input!J54</f>
        <v>0</v>
      </c>
      <c r="O52" s="177">
        <f>_Input!I52</f>
        <v>0</v>
      </c>
      <c r="P52" s="177" t="s">
        <v>170</v>
      </c>
      <c r="Q52" s="177" t="s">
        <v>99</v>
      </c>
      <c r="R52" s="177" t="str">
        <f t="shared" ref="R52" si="10">CONCATENATE(B52,"@en")</f>
        <v>Louis.Esteve@netafim.com@en</v>
      </c>
    </row>
    <row r="53" spans="1:18" x14ac:dyDescent="0.25">
      <c r="A53" s="177" t="str">
        <f t="shared" si="6"/>
        <v>&amp;ai;Frederic.Dollon@netafim.com</v>
      </c>
      <c r="B53" s="177" t="str">
        <f>Person!O53</f>
        <v>Frederic.Dollon@netafim.com</v>
      </c>
      <c r="C53" s="177" t="str">
        <f>VLOOKUP(_Input!W53,_MasterData!$Y$2:$Z$15,2,FALSE)</f>
        <v>&amp;ai;CompanyNetafim</v>
      </c>
      <c r="D53" s="2" t="str">
        <f>VLOOKUP(_Input!V53,_MasterData!$W$2:$X$7,2,FALSE)</f>
        <v>&amp;ai;QuoteNoPrice-PDF</v>
      </c>
      <c r="E53" s="177" t="str">
        <f>VLOOKUP(_Input!T53,_MasterData!$U$2:$V$14,2,FALSE)</f>
        <v>&amp;ai;English</v>
      </c>
      <c r="F53" s="177" t="str">
        <f>_xlfn.CONCAT("&amp;ai;",_Input!N53)</f>
        <v>&amp;ai;ROLE_SALES_LIGHT</v>
      </c>
      <c r="G53" s="2" t="str">
        <f>VLOOKUP(_Input!S53,_MasterData!$S$2:$T$3,2,FALSE)</f>
        <v>&amp;as;USERACTIVE</v>
      </c>
      <c r="H53" s="2" t="str">
        <f t="shared" ref="H53:H64" si="11">CONCATENATE(A53,"-Person")</f>
        <v>&amp;ai;Frederic.Dollon@netafim.com-Person</v>
      </c>
      <c r="I53" s="2" t="str">
        <f>UserPassword!A53</f>
        <v>&amp;ai;Frederic.Dollon@netafim.com_Password</v>
      </c>
      <c r="J53" s="177" t="s">
        <v>106</v>
      </c>
      <c r="K53" s="177" t="s">
        <v>106</v>
      </c>
      <c r="L53" s="177" t="s">
        <v>106</v>
      </c>
      <c r="M53" s="177" t="s">
        <v>106</v>
      </c>
      <c r="N53" s="177">
        <f>_Input!J55</f>
        <v>0</v>
      </c>
      <c r="O53" s="177">
        <f>_Input!I53</f>
        <v>0</v>
      </c>
      <c r="P53" s="177" t="s">
        <v>170</v>
      </c>
      <c r="Q53" s="177" t="s">
        <v>99</v>
      </c>
      <c r="R53" s="177" t="str">
        <f t="shared" ref="R53:R64" si="12">CONCATENATE(B53,"@en")</f>
        <v>Frederic.Dollon@netafim.com@en</v>
      </c>
    </row>
    <row r="54" spans="1:18" x14ac:dyDescent="0.25">
      <c r="A54" s="177" t="str">
        <f t="shared" si="6"/>
        <v>&amp;ai;yassine.laaribya@netafim.com</v>
      </c>
      <c r="B54" s="177" t="str">
        <f>Person!O54</f>
        <v>yassine.laaribya@netafim.com</v>
      </c>
      <c r="C54" s="177" t="str">
        <f>VLOOKUP(_Input!W54,_MasterData!$Y$2:$Z$15,2,FALSE)</f>
        <v>&amp;ai;CompanyNetafim</v>
      </c>
      <c r="D54" s="2" t="str">
        <f>VLOOKUP(_Input!V54,_MasterData!$W$2:$X$7,2,FALSE)</f>
        <v>&amp;ai;QuoteNoPrice-PDF</v>
      </c>
      <c r="E54" s="177" t="str">
        <f>VLOOKUP(_Input!T54,_MasterData!$U$2:$V$14,2,FALSE)</f>
        <v>&amp;ai;English</v>
      </c>
      <c r="F54" s="177" t="str">
        <f>_xlfn.CONCAT("&amp;ai;",_Input!N54)</f>
        <v>&amp;ai;ROLE_SALES_LIGHT</v>
      </c>
      <c r="G54" s="2" t="str">
        <f>VLOOKUP(_Input!S54,_MasterData!$S$2:$T$3,2,FALSE)</f>
        <v>&amp;as;USERACTIVE</v>
      </c>
      <c r="H54" s="2" t="str">
        <f t="shared" si="11"/>
        <v>&amp;ai;yassine.laaribya@netafim.com-Person</v>
      </c>
      <c r="I54" s="2" t="str">
        <f>UserPassword!A54</f>
        <v>&amp;ai;yassine.laaribya@netafim.com_Password</v>
      </c>
      <c r="J54" s="177" t="s">
        <v>106</v>
      </c>
      <c r="K54" s="177" t="s">
        <v>106</v>
      </c>
      <c r="L54" s="177" t="s">
        <v>106</v>
      </c>
      <c r="M54" s="177" t="s">
        <v>106</v>
      </c>
      <c r="N54" s="177">
        <f>_Input!J56</f>
        <v>0</v>
      </c>
      <c r="O54" s="177">
        <f>_Input!I54</f>
        <v>0</v>
      </c>
      <c r="P54" s="177" t="s">
        <v>170</v>
      </c>
      <c r="Q54" s="177" t="s">
        <v>99</v>
      </c>
      <c r="R54" s="177" t="str">
        <f t="shared" si="12"/>
        <v>yassine.laaribya@netafim.com@en</v>
      </c>
    </row>
    <row r="55" spans="1:18" x14ac:dyDescent="0.25">
      <c r="A55" s="177" t="str">
        <f t="shared" si="6"/>
        <v>&amp;ai;Adnan.Dogan@netafim.com</v>
      </c>
      <c r="B55" s="177" t="str">
        <f>Person!O55</f>
        <v>Adnan.Dogan@netafim.com</v>
      </c>
      <c r="C55" s="177" t="str">
        <f>VLOOKUP(_Input!W55,_MasterData!$Y$2:$Z$15,2,FALSE)</f>
        <v>&amp;ai;CompanyNetafim</v>
      </c>
      <c r="D55" s="2" t="str">
        <f>VLOOKUP(_Input!V55,_MasterData!$W$2:$X$7,2,FALSE)</f>
        <v>&amp;ai;QuoteNoPrice-PDF</v>
      </c>
      <c r="E55" s="177" t="str">
        <f>VLOOKUP(_Input!T55,_MasterData!$U$2:$V$14,2,FALSE)</f>
        <v>&amp;ai;Turkish</v>
      </c>
      <c r="F55" s="177" t="str">
        <f>_xlfn.CONCAT("&amp;ai;",_Input!N55)</f>
        <v>&amp;ai;ROLE_SALES_LIGHT</v>
      </c>
      <c r="G55" s="2" t="str">
        <f>VLOOKUP(_Input!S55,_MasterData!$S$2:$T$3,2,FALSE)</f>
        <v>&amp;as;USERACTIVE</v>
      </c>
      <c r="H55" s="2" t="str">
        <f t="shared" si="11"/>
        <v>&amp;ai;Adnan.Dogan@netafim.com-Person</v>
      </c>
      <c r="I55" s="2" t="str">
        <f>UserPassword!A55</f>
        <v>&amp;ai;Adnan.Dogan@netafim.com_Password</v>
      </c>
      <c r="J55" s="177" t="s">
        <v>106</v>
      </c>
      <c r="K55" s="177" t="s">
        <v>106</v>
      </c>
      <c r="L55" s="177" t="s">
        <v>106</v>
      </c>
      <c r="M55" s="177" t="s">
        <v>106</v>
      </c>
      <c r="N55" s="177">
        <f>_Input!J57</f>
        <v>0</v>
      </c>
      <c r="O55" s="177">
        <f>_Input!I55</f>
        <v>0</v>
      </c>
      <c r="P55" s="177" t="s">
        <v>170</v>
      </c>
      <c r="Q55" s="177" t="s">
        <v>99</v>
      </c>
      <c r="R55" s="177" t="str">
        <f t="shared" si="12"/>
        <v>Adnan.Dogan@netafim.com@en</v>
      </c>
    </row>
    <row r="56" spans="1:18" x14ac:dyDescent="0.25">
      <c r="A56" s="177" t="str">
        <f t="shared" si="6"/>
        <v>&amp;ai;fuat.gul@netafim.com</v>
      </c>
      <c r="B56" s="177" t="str">
        <f>Person!O56</f>
        <v>fuat.gul@netafim.com</v>
      </c>
      <c r="C56" s="177" t="str">
        <f>VLOOKUP(_Input!W56,_MasterData!$Y$2:$Z$15,2,FALSE)</f>
        <v>&amp;ai;CompanyNetafim</v>
      </c>
      <c r="D56" s="2" t="str">
        <f>VLOOKUP(_Input!V56,_MasterData!$W$2:$X$7,2,FALSE)</f>
        <v>&amp;ai;QuoteNoPrice-PDF</v>
      </c>
      <c r="E56" s="177" t="str">
        <f>VLOOKUP(_Input!T56,_MasterData!$U$2:$V$14,2,FALSE)</f>
        <v>&amp;ai;Turkish</v>
      </c>
      <c r="F56" s="177" t="str">
        <f>_xlfn.CONCAT("&amp;ai;",_Input!N56)</f>
        <v>&amp;ai;ROLE_SALES_LIGHT</v>
      </c>
      <c r="G56" s="2" t="str">
        <f>VLOOKUP(_Input!S56,_MasterData!$S$2:$T$3,2,FALSE)</f>
        <v>&amp;as;USERACTIVE</v>
      </c>
      <c r="H56" s="2" t="str">
        <f t="shared" si="11"/>
        <v>&amp;ai;fuat.gul@netafim.com-Person</v>
      </c>
      <c r="I56" s="2" t="str">
        <f>UserPassword!A56</f>
        <v>&amp;ai;fuat.gul@netafim.com_Password</v>
      </c>
      <c r="J56" s="177" t="s">
        <v>106</v>
      </c>
      <c r="K56" s="177" t="s">
        <v>106</v>
      </c>
      <c r="L56" s="177" t="s">
        <v>106</v>
      </c>
      <c r="M56" s="177" t="s">
        <v>106</v>
      </c>
      <c r="N56" s="177">
        <f>_Input!J58</f>
        <v>0</v>
      </c>
      <c r="O56" s="177">
        <f>_Input!I56</f>
        <v>0</v>
      </c>
      <c r="P56" s="177" t="s">
        <v>170</v>
      </c>
      <c r="Q56" s="177" t="s">
        <v>99</v>
      </c>
      <c r="R56" s="177" t="str">
        <f t="shared" si="12"/>
        <v>fuat.gul@netafim.com@en</v>
      </c>
    </row>
    <row r="57" spans="1:18" x14ac:dyDescent="0.25">
      <c r="A57" s="177" t="str">
        <f t="shared" si="6"/>
        <v>&amp;ai;Mert.Morkal@netafim.com</v>
      </c>
      <c r="B57" s="177" t="str">
        <f>Person!O57</f>
        <v>Mert.Morkal@netafim.com</v>
      </c>
      <c r="C57" s="177" t="str">
        <f>VLOOKUP(_Input!W57,_MasterData!$Y$2:$Z$15,2,FALSE)</f>
        <v>&amp;ai;CompanyNetafim</v>
      </c>
      <c r="D57" s="2" t="str">
        <f>VLOOKUP(_Input!V57,_MasterData!$W$2:$X$7,2,FALSE)</f>
        <v>&amp;ai;QuoteNoPrice-PDF</v>
      </c>
      <c r="E57" s="177" t="str">
        <f>VLOOKUP(_Input!T57,_MasterData!$U$2:$V$14,2,FALSE)</f>
        <v>&amp;ai;Turkish</v>
      </c>
      <c r="F57" s="177" t="str">
        <f>_xlfn.CONCAT("&amp;ai;",_Input!N57)</f>
        <v>&amp;ai;ROLE_SALES_LIGHT</v>
      </c>
      <c r="G57" s="2" t="str">
        <f>VLOOKUP(_Input!S57,_MasterData!$S$2:$T$3,2,FALSE)</f>
        <v>&amp;as;USERACTIVE</v>
      </c>
      <c r="H57" s="2" t="str">
        <f t="shared" si="11"/>
        <v>&amp;ai;Mert.Morkal@netafim.com-Person</v>
      </c>
      <c r="I57" s="2" t="str">
        <f>UserPassword!A57</f>
        <v>&amp;ai;Mert.Morkal@netafim.com_Password</v>
      </c>
      <c r="J57" s="177" t="s">
        <v>106</v>
      </c>
      <c r="K57" s="177" t="s">
        <v>106</v>
      </c>
      <c r="L57" s="177" t="s">
        <v>106</v>
      </c>
      <c r="M57" s="177" t="s">
        <v>106</v>
      </c>
      <c r="N57" s="177">
        <f>_Input!J59</f>
        <v>0</v>
      </c>
      <c r="O57" s="177">
        <f>_Input!I57</f>
        <v>0</v>
      </c>
      <c r="P57" s="177" t="s">
        <v>170</v>
      </c>
      <c r="Q57" s="177" t="s">
        <v>99</v>
      </c>
      <c r="R57" s="177" t="str">
        <f t="shared" si="12"/>
        <v>Mert.Morkal@netafim.com@en</v>
      </c>
    </row>
    <row r="58" spans="1:18" x14ac:dyDescent="0.25">
      <c r="A58" s="177" t="str">
        <f t="shared" si="6"/>
        <v>&amp;ai;Rahman.han@netafim.com</v>
      </c>
      <c r="B58" s="177" t="str">
        <f>Person!O58</f>
        <v>Rahman.han@netafim.com</v>
      </c>
      <c r="C58" s="177" t="str">
        <f>VLOOKUP(_Input!W58,_MasterData!$Y$2:$Z$15,2,FALSE)</f>
        <v>&amp;ai;CompanyNetafim</v>
      </c>
      <c r="D58" s="2" t="str">
        <f>VLOOKUP(_Input!V58,_MasterData!$W$2:$X$7,2,FALSE)</f>
        <v>&amp;ai;QuoteNoPrice-PDF</v>
      </c>
      <c r="E58" s="177" t="str">
        <f>VLOOKUP(_Input!T58,_MasterData!$U$2:$V$14,2,FALSE)</f>
        <v>&amp;ai;Turkish</v>
      </c>
      <c r="F58" s="177" t="str">
        <f>_xlfn.CONCAT("&amp;ai;",_Input!N58)</f>
        <v>&amp;ai;ROLE_SALES_LIGHT</v>
      </c>
      <c r="G58" s="2" t="str">
        <f>VLOOKUP(_Input!S58,_MasterData!$S$2:$T$3,2,FALSE)</f>
        <v>&amp;as;USERACTIVE</v>
      </c>
      <c r="H58" s="2" t="str">
        <f t="shared" si="11"/>
        <v>&amp;ai;Rahman.han@netafim.com-Person</v>
      </c>
      <c r="I58" s="2" t="str">
        <f>UserPassword!A58</f>
        <v>&amp;ai;Rahman.han@netafim.com_Password</v>
      </c>
      <c r="J58" s="177" t="s">
        <v>106</v>
      </c>
      <c r="K58" s="177" t="s">
        <v>106</v>
      </c>
      <c r="L58" s="177" t="s">
        <v>106</v>
      </c>
      <c r="M58" s="177" t="s">
        <v>106</v>
      </c>
      <c r="N58" s="177">
        <f>_Input!J60</f>
        <v>0</v>
      </c>
      <c r="O58" s="177">
        <f>_Input!I58</f>
        <v>0</v>
      </c>
      <c r="P58" s="177" t="s">
        <v>170</v>
      </c>
      <c r="Q58" s="177" t="s">
        <v>99</v>
      </c>
      <c r="R58" s="177" t="str">
        <f t="shared" si="12"/>
        <v>Rahman.han@netafim.com@en</v>
      </c>
    </row>
    <row r="59" spans="1:18" x14ac:dyDescent="0.25">
      <c r="A59" s="177" t="str">
        <f t="shared" si="6"/>
        <v>&amp;ai;Rahmi.Cakariz@netafim.com</v>
      </c>
      <c r="B59" s="177" t="str">
        <f>Person!O59</f>
        <v>Rahmi.Cakariz@netafim.com</v>
      </c>
      <c r="C59" s="177" t="str">
        <f>VLOOKUP(_Input!W59,_MasterData!$Y$2:$Z$15,2,FALSE)</f>
        <v>&amp;ai;CompanyNetafim</v>
      </c>
      <c r="D59" s="2" t="str">
        <f>VLOOKUP(_Input!V59,_MasterData!$W$2:$X$7,2,FALSE)</f>
        <v>&amp;ai;QuoteNoPrice-PDF</v>
      </c>
      <c r="E59" s="177" t="str">
        <f>VLOOKUP(_Input!T59,_MasterData!$U$2:$V$14,2,FALSE)</f>
        <v>&amp;ai;Turkish</v>
      </c>
      <c r="F59" s="177" t="str">
        <f>_xlfn.CONCAT("&amp;ai;",_Input!N59)</f>
        <v>&amp;ai;ROLE_SALES_LIGHT</v>
      </c>
      <c r="G59" s="2" t="str">
        <f>VLOOKUP(_Input!S59,_MasterData!$S$2:$T$3,2,FALSE)</f>
        <v>&amp;as;USERACTIVE</v>
      </c>
      <c r="H59" s="2" t="str">
        <f t="shared" si="11"/>
        <v>&amp;ai;Rahmi.Cakariz@netafim.com-Person</v>
      </c>
      <c r="I59" s="2" t="str">
        <f>UserPassword!A59</f>
        <v>&amp;ai;Rahmi.Cakariz@netafim.com_Password</v>
      </c>
      <c r="J59" s="177" t="s">
        <v>106</v>
      </c>
      <c r="K59" s="177" t="s">
        <v>106</v>
      </c>
      <c r="L59" s="177" t="s">
        <v>106</v>
      </c>
      <c r="M59" s="177" t="s">
        <v>106</v>
      </c>
      <c r="N59" s="177">
        <f>_Input!J61</f>
        <v>0</v>
      </c>
      <c r="O59" s="177">
        <f>_Input!I59</f>
        <v>0</v>
      </c>
      <c r="P59" s="177" t="s">
        <v>170</v>
      </c>
      <c r="Q59" s="177" t="s">
        <v>99</v>
      </c>
      <c r="R59" s="177" t="str">
        <f t="shared" si="12"/>
        <v>Rahmi.Cakariz@netafim.com@en</v>
      </c>
    </row>
    <row r="60" spans="1:18" x14ac:dyDescent="0.25">
      <c r="A60" s="177" t="str">
        <f t="shared" si="6"/>
        <v>&amp;ai;Onder.Kabadayi@netafim.com</v>
      </c>
      <c r="B60" s="177" t="str">
        <f>Person!O60</f>
        <v>Onder.Kabadayi@netafim.com</v>
      </c>
      <c r="C60" s="177" t="str">
        <f>VLOOKUP(_Input!W60,_MasterData!$Y$2:$Z$15,2,FALSE)</f>
        <v>&amp;ai;CompanyNetafim</v>
      </c>
      <c r="D60" s="2" t="str">
        <f>VLOOKUP(_Input!V60,_MasterData!$W$2:$X$7,2,FALSE)</f>
        <v>&amp;ai;QuoteNoPrice-PDF</v>
      </c>
      <c r="E60" s="177" t="str">
        <f>VLOOKUP(_Input!T60,_MasterData!$U$2:$V$14,2,FALSE)</f>
        <v>&amp;ai;Turkish</v>
      </c>
      <c r="F60" s="177" t="str">
        <f>_xlfn.CONCAT("&amp;ai;",_Input!N60)</f>
        <v>&amp;ai;ROLE_SALES_LIGHT</v>
      </c>
      <c r="G60" s="2" t="str">
        <f>VLOOKUP(_Input!S60,_MasterData!$S$2:$T$3,2,FALSE)</f>
        <v>&amp;as;USERACTIVE</v>
      </c>
      <c r="H60" s="2" t="str">
        <f t="shared" si="11"/>
        <v>&amp;ai;Onder.Kabadayi@netafim.com-Person</v>
      </c>
      <c r="I60" s="2" t="str">
        <f>UserPassword!A60</f>
        <v>&amp;ai;Onder.Kabadayi@netafim.com_Password</v>
      </c>
      <c r="J60" s="177" t="s">
        <v>106</v>
      </c>
      <c r="K60" s="177" t="s">
        <v>106</v>
      </c>
      <c r="L60" s="177" t="s">
        <v>106</v>
      </c>
      <c r="M60" s="177" t="s">
        <v>106</v>
      </c>
      <c r="N60" s="177">
        <f>_Input!J62</f>
        <v>0</v>
      </c>
      <c r="O60" s="177">
        <f>_Input!I60</f>
        <v>0</v>
      </c>
      <c r="P60" s="177" t="s">
        <v>170</v>
      </c>
      <c r="Q60" s="177" t="s">
        <v>99</v>
      </c>
      <c r="R60" s="177" t="str">
        <f t="shared" si="12"/>
        <v>Onder.Kabadayi@netafim.com@en</v>
      </c>
    </row>
    <row r="61" spans="1:18" x14ac:dyDescent="0.25">
      <c r="A61" s="177" t="str">
        <f t="shared" si="6"/>
        <v>&amp;ai;Orhan.Valizade@netafim.com</v>
      </c>
      <c r="B61" s="177" t="str">
        <f>Person!O61</f>
        <v>Orhan.Valizade@netafim.com</v>
      </c>
      <c r="C61" s="177" t="str">
        <f>VLOOKUP(_Input!W61,_MasterData!$Y$2:$Z$15,2,FALSE)</f>
        <v>&amp;ai;CompanyNetafim</v>
      </c>
      <c r="D61" s="2" t="str">
        <f>VLOOKUP(_Input!V61,_MasterData!$W$2:$X$7,2,FALSE)</f>
        <v>&amp;ai;QuoteNoPrice-PDF</v>
      </c>
      <c r="E61" s="177" t="str">
        <f>VLOOKUP(_Input!T61,_MasterData!$U$2:$V$14,2,FALSE)</f>
        <v>&amp;ai;Turkish</v>
      </c>
      <c r="F61" s="177" t="str">
        <f>_xlfn.CONCAT("&amp;ai;",_Input!N61)</f>
        <v>&amp;ai;ROLE_SALES_LIGHT</v>
      </c>
      <c r="G61" s="2" t="str">
        <f>VLOOKUP(_Input!S61,_MasterData!$S$2:$T$3,2,FALSE)</f>
        <v>&amp;as;USERACTIVE</v>
      </c>
      <c r="H61" s="2" t="str">
        <f t="shared" si="11"/>
        <v>&amp;ai;Orhan.Valizade@netafim.com-Person</v>
      </c>
      <c r="I61" s="2" t="str">
        <f>UserPassword!A61</f>
        <v>&amp;ai;Orhan.Valizade@netafim.com_Password</v>
      </c>
      <c r="J61" s="177" t="s">
        <v>106</v>
      </c>
      <c r="K61" s="177" t="s">
        <v>106</v>
      </c>
      <c r="L61" s="177" t="s">
        <v>106</v>
      </c>
      <c r="M61" s="177" t="s">
        <v>106</v>
      </c>
      <c r="N61" s="177">
        <f>_Input!J63</f>
        <v>0</v>
      </c>
      <c r="O61" s="177">
        <f>_Input!I61</f>
        <v>0</v>
      </c>
      <c r="P61" s="177" t="s">
        <v>170</v>
      </c>
      <c r="Q61" s="177" t="s">
        <v>99</v>
      </c>
      <c r="R61" s="177" t="str">
        <f t="shared" si="12"/>
        <v>Orhan.Valizade@netafim.com@en</v>
      </c>
    </row>
    <row r="62" spans="1:18" x14ac:dyDescent="0.25">
      <c r="A62" s="177" t="str">
        <f t="shared" si="6"/>
        <v>&amp;ai;Kaan.Atilgan@netafim.com</v>
      </c>
      <c r="B62" s="177" t="str">
        <f>Person!O62</f>
        <v>Kaan.Atilgan@netafim.com</v>
      </c>
      <c r="C62" s="177" t="str">
        <f>VLOOKUP(_Input!W62,_MasterData!$Y$2:$Z$15,2,FALSE)</f>
        <v>&amp;ai;CompanyNetafim</v>
      </c>
      <c r="D62" s="2" t="str">
        <f>VLOOKUP(_Input!V62,_MasterData!$W$2:$X$7,2,FALSE)</f>
        <v>&amp;ai;QuoteNoPrice-PDF</v>
      </c>
      <c r="E62" s="177" t="str">
        <f>VLOOKUP(_Input!T62,_MasterData!$U$2:$V$14,2,FALSE)</f>
        <v>&amp;ai;Turkish</v>
      </c>
      <c r="F62" s="177" t="str">
        <f>_xlfn.CONCAT("&amp;ai;",_Input!N62)</f>
        <v>&amp;ai;ROLE_SALES_LIGHT</v>
      </c>
      <c r="G62" s="2" t="str">
        <f>VLOOKUP(_Input!S62,_MasterData!$S$2:$T$3,2,FALSE)</f>
        <v>&amp;as;USERACTIVE</v>
      </c>
      <c r="H62" s="2" t="str">
        <f t="shared" si="11"/>
        <v>&amp;ai;Kaan.Atilgan@netafim.com-Person</v>
      </c>
      <c r="I62" s="2" t="str">
        <f>UserPassword!A62</f>
        <v>&amp;ai;Kaan.Atilgan@netafim.com_Password</v>
      </c>
      <c r="J62" s="177" t="s">
        <v>106</v>
      </c>
      <c r="K62" s="177" t="s">
        <v>106</v>
      </c>
      <c r="L62" s="177" t="s">
        <v>106</v>
      </c>
      <c r="M62" s="177" t="s">
        <v>106</v>
      </c>
      <c r="N62" s="177">
        <f>_Input!J64</f>
        <v>0</v>
      </c>
      <c r="O62" s="177">
        <f>_Input!I62</f>
        <v>0</v>
      </c>
      <c r="P62" s="177" t="s">
        <v>170</v>
      </c>
      <c r="Q62" s="177" t="s">
        <v>99</v>
      </c>
      <c r="R62" s="177" t="str">
        <f t="shared" si="12"/>
        <v>Kaan.Atilgan@netafim.com@en</v>
      </c>
    </row>
    <row r="63" spans="1:18" x14ac:dyDescent="0.25">
      <c r="A63" s="177" t="str">
        <f t="shared" si="6"/>
        <v>&amp;ai;Eli.merkel@netafim.com</v>
      </c>
      <c r="B63" s="177" t="str">
        <f>Person!O63</f>
        <v>Eli.merkel@netafim.com</v>
      </c>
      <c r="C63" s="177" t="str">
        <f>VLOOKUP(_Input!W63,_MasterData!$Y$2:$Z$15,2,FALSE)</f>
        <v>&amp;ai;CompanyNetafim</v>
      </c>
      <c r="D63" s="2" t="str">
        <f>VLOOKUP(_Input!V63,_MasterData!$W$2:$X$7,2,FALSE)</f>
        <v>&amp;ai;QuoteNoPrice-PDF</v>
      </c>
      <c r="E63" s="177" t="str">
        <f>VLOOKUP(_Input!T63,_MasterData!$U$2:$V$14,2,FALSE)</f>
        <v>&amp;ai;English</v>
      </c>
      <c r="F63" s="177" t="str">
        <f>_xlfn.CONCAT("&amp;ai;",_Input!N63)</f>
        <v>&amp;ai;ROLE_SALES_LIGHT</v>
      </c>
      <c r="G63" s="2" t="str">
        <f>VLOOKUP(_Input!S63,_MasterData!$S$2:$T$3,2,FALSE)</f>
        <v>&amp;as;USERACTIVE</v>
      </c>
      <c r="H63" s="2" t="str">
        <f t="shared" si="11"/>
        <v>&amp;ai;Eli.merkel@netafim.com-Person</v>
      </c>
      <c r="I63" s="2" t="str">
        <f>UserPassword!A63</f>
        <v>&amp;ai;Eli.merkel@netafim.com_Password</v>
      </c>
      <c r="J63" s="177" t="s">
        <v>106</v>
      </c>
      <c r="K63" s="177" t="s">
        <v>106</v>
      </c>
      <c r="L63" s="177" t="s">
        <v>106</v>
      </c>
      <c r="M63" s="177" t="s">
        <v>106</v>
      </c>
      <c r="N63" s="177">
        <f>_Input!J65</f>
        <v>0</v>
      </c>
      <c r="O63" s="177">
        <f>_Input!I63</f>
        <v>0</v>
      </c>
      <c r="P63" s="177" t="s">
        <v>170</v>
      </c>
      <c r="Q63" s="177" t="s">
        <v>99</v>
      </c>
      <c r="R63" s="177" t="str">
        <f t="shared" si="12"/>
        <v>Eli.merkel@netafim.com@en</v>
      </c>
    </row>
    <row r="64" spans="1:18" x14ac:dyDescent="0.25">
      <c r="A64" s="177" t="str">
        <f t="shared" si="6"/>
        <v>&amp;ai;luciano.wladimirsky@netafim.com</v>
      </c>
      <c r="B64" s="177" t="str">
        <f>Person!O64</f>
        <v>luciano.wladimirsky@netafim.com</v>
      </c>
      <c r="C64" s="177" t="str">
        <f>VLOOKUP(_Input!W64,_MasterData!$Y$2:$Z$15,2,FALSE)</f>
        <v>&amp;ai;CompanyNetafim</v>
      </c>
      <c r="D64" s="2" t="str">
        <f>VLOOKUP(_Input!V64,_MasterData!$W$2:$X$7,2,FALSE)</f>
        <v>&amp;ai;Quote-PDF</v>
      </c>
      <c r="E64" s="177" t="str">
        <f>VLOOKUP(_Input!T64,_MasterData!$U$2:$V$14,2,FALSE)</f>
        <v>&amp;ai;English</v>
      </c>
      <c r="F64" s="177" t="str">
        <f>_xlfn.CONCAT("&amp;ai;",_Input!N64)</f>
        <v xml:space="preserve">&amp;ai;ROLE_DESIGNER_CORP </v>
      </c>
      <c r="G64" s="2" t="str">
        <f>VLOOKUP(_Input!S64,_MasterData!$S$2:$T$3,2,FALSE)</f>
        <v>&amp;as;USERACTIVE</v>
      </c>
      <c r="H64" s="2" t="str">
        <f t="shared" si="11"/>
        <v>&amp;ai;luciano.wladimirsky@netafim.com-Person</v>
      </c>
      <c r="I64" s="2" t="str">
        <f>UserPassword!A64</f>
        <v>&amp;ai;luciano.wladimirsky@netafim.com_Password</v>
      </c>
      <c r="J64" s="177" t="s">
        <v>106</v>
      </c>
      <c r="K64" s="177" t="s">
        <v>106</v>
      </c>
      <c r="L64" s="177" t="s">
        <v>106</v>
      </c>
      <c r="M64" s="177" t="s">
        <v>106</v>
      </c>
      <c r="N64" s="177">
        <f>_Input!J66</f>
        <v>0</v>
      </c>
      <c r="O64" s="177">
        <f>_Input!I64</f>
        <v>0</v>
      </c>
      <c r="P64" s="177" t="s">
        <v>170</v>
      </c>
      <c r="Q64" s="177" t="s">
        <v>99</v>
      </c>
      <c r="R64" s="177" t="str">
        <f t="shared" si="12"/>
        <v>luciano.wladimirsky@netafim.com@en</v>
      </c>
    </row>
    <row r="65" spans="1:18" x14ac:dyDescent="0.25">
      <c r="A65" s="177" t="str">
        <f t="shared" ref="A65" si="13">CONCATENATE("&amp;ai;",B65)</f>
        <v>&amp;ai;security.test1@netafim.com</v>
      </c>
      <c r="B65" s="177" t="str">
        <f>Person!O65</f>
        <v>security.test1@netafim.com</v>
      </c>
      <c r="C65" s="177" t="str">
        <f>VLOOKUP(_Input!W65,_MasterData!$Y$2:$Z$15,2,FALSE)</f>
        <v>&amp;ai;CompanyNetafim</v>
      </c>
      <c r="D65" s="2" t="str">
        <f>VLOOKUP(_Input!V65,_MasterData!$W$2:$X$7,2,FALSE)</f>
        <v>&amp;ai;Quote-PDF</v>
      </c>
      <c r="E65" s="177" t="str">
        <f>VLOOKUP(_Input!T65,_MasterData!$U$2:$V$14,2,FALSE)</f>
        <v>&amp;ai;English</v>
      </c>
      <c r="F65" s="177" t="str">
        <f>_xlfn.CONCAT("&amp;ai;",_Input!N65)</f>
        <v>&amp;ai;ROLE_NETAFIM_ADMIN</v>
      </c>
      <c r="G65" s="2" t="str">
        <f>VLOOKUP(_Input!S65,_MasterData!$S$2:$T$3,2,FALSE)</f>
        <v>&amp;as;USERACTIVE</v>
      </c>
      <c r="H65" s="2" t="str">
        <f t="shared" ref="H65" si="14">CONCATENATE(A65,"-Person")</f>
        <v>&amp;ai;security.test1@netafim.com-Person</v>
      </c>
      <c r="I65" s="2" t="str">
        <f>UserPassword!A65</f>
        <v>&amp;ai;security.test1@netafim.com_Password</v>
      </c>
      <c r="J65" s="177" t="s">
        <v>106</v>
      </c>
      <c r="K65" s="177" t="s">
        <v>106</v>
      </c>
      <c r="L65" s="177" t="s">
        <v>106</v>
      </c>
      <c r="M65" s="177" t="s">
        <v>106</v>
      </c>
      <c r="N65" s="177">
        <f>_Input!J67</f>
        <v>0</v>
      </c>
      <c r="O65" s="177">
        <f>_Input!I65</f>
        <v>0</v>
      </c>
      <c r="P65" s="177" t="s">
        <v>170</v>
      </c>
      <c r="Q65" s="177" t="s">
        <v>99</v>
      </c>
      <c r="R65" s="177" t="str">
        <f t="shared" ref="R65" si="15">CONCATENATE(B65,"@en")</f>
        <v>security.test1@netafim.com@en</v>
      </c>
    </row>
    <row r="66" spans="1:18" x14ac:dyDescent="0.25">
      <c r="A66" s="177" t="str">
        <f t="shared" ref="A66" si="16">CONCATENATE("&amp;ai;",B66)</f>
        <v>&amp;ai;security.test2@netafim.com</v>
      </c>
      <c r="B66" s="177" t="str">
        <f>Person!O66</f>
        <v>security.test2@netafim.com</v>
      </c>
      <c r="C66" s="177" t="str">
        <f>VLOOKUP(_Input!W66,_MasterData!$Y$2:$Z$15,2,FALSE)</f>
        <v>&amp;ai;CompanyNetafim</v>
      </c>
      <c r="D66" s="2" t="str">
        <f>VLOOKUP(_Input!V66,_MasterData!$W$2:$X$7,2,FALSE)</f>
        <v>&amp;ai;QuoteNoPrice-PDF</v>
      </c>
      <c r="E66" s="177" t="str">
        <f>VLOOKUP(_Input!T66,_MasterData!$U$2:$V$14,2,FALSE)</f>
        <v>&amp;ai;English</v>
      </c>
      <c r="F66" s="177" t="str">
        <f>_xlfn.CONCAT("&amp;ai;",_Input!N66)</f>
        <v>&amp;ai;ROLE_SALES_LIGHT</v>
      </c>
      <c r="G66" s="2" t="str">
        <f>VLOOKUP(_Input!S66,_MasterData!$S$2:$T$3,2,FALSE)</f>
        <v>&amp;as;USERACTIVE</v>
      </c>
      <c r="H66" s="2" t="str">
        <f t="shared" ref="H66" si="17">CONCATENATE(A66,"-Person")</f>
        <v>&amp;ai;security.test2@netafim.com-Person</v>
      </c>
      <c r="I66" s="2" t="str">
        <f>UserPassword!A66</f>
        <v>&amp;ai;security.test2@netafim.com_Password</v>
      </c>
      <c r="J66" s="177" t="s">
        <v>106</v>
      </c>
      <c r="K66" s="177" t="s">
        <v>106</v>
      </c>
      <c r="L66" s="177" t="s">
        <v>106</v>
      </c>
      <c r="M66" s="177" t="s">
        <v>106</v>
      </c>
      <c r="N66" s="177">
        <f>_Input!J68</f>
        <v>0</v>
      </c>
      <c r="O66" s="177">
        <f>_Input!I66</f>
        <v>0</v>
      </c>
      <c r="P66" s="177" t="s">
        <v>170</v>
      </c>
      <c r="Q66" s="177" t="s">
        <v>99</v>
      </c>
      <c r="R66" s="177" t="str">
        <f t="shared" ref="R66" si="18">CONCATENATE(B66,"@en")</f>
        <v>security.test2@netafim.com@en</v>
      </c>
    </row>
  </sheetData>
  <hyperlinks>
    <hyperlink ref="G2" location="'UserStatus'!A3" display="&amp;as;USERACTIVE" xr:uid="{00000000-0004-0000-0500-000000000000}"/>
    <hyperlink ref="H2" location="'Person'!A5" display="&amp;ai;VTRAVERS-Person" xr:uid="{00000000-0004-0000-0500-000001000000}"/>
    <hyperlink ref="I2" location="'UserPassword'!A3" display="&amp;ai;PwdVTRAVERS" xr:uid="{00000000-0004-0000-0500-000002000000}"/>
    <hyperlink ref="G3" location="'UserStatus'!A3" display="&amp;as;USERACTIVE" xr:uid="{00000000-0004-0000-0500-000003000000}"/>
    <hyperlink ref="G4" location="'UserStatus'!A3" display="&amp;as;USERACTIVE" xr:uid="{00000000-0004-0000-0500-000004000000}"/>
    <hyperlink ref="G5" location="'UserStatus'!A3" display="&amp;as;USERACTIVE" xr:uid="{00000000-0004-0000-0500-000005000000}"/>
    <hyperlink ref="G6" location="'UserStatus'!A3" display="&amp;as;USERACTIVE" xr:uid="{00000000-0004-0000-0500-000006000000}"/>
    <hyperlink ref="G7" location="'UserStatus'!A3" display="&amp;as;USERACTIVE" xr:uid="{00000000-0004-0000-0500-000007000000}"/>
    <hyperlink ref="G8" location="'UserStatus'!A3" display="&amp;as;USERACTIVE" xr:uid="{00000000-0004-0000-0500-000008000000}"/>
    <hyperlink ref="G9" location="'UserStatus'!A3" display="&amp;as;USERACTIVE" xr:uid="{00000000-0004-0000-0500-000009000000}"/>
    <hyperlink ref="G10" location="'UserStatus'!A3" display="&amp;as;USERACTIVE" xr:uid="{00000000-0004-0000-0500-00000A000000}"/>
    <hyperlink ref="G11" location="'UserStatus'!A3" display="&amp;as;USERACTIVE" xr:uid="{00000000-0004-0000-0500-00000B000000}"/>
    <hyperlink ref="G12" location="'UserStatus'!A3" display="&amp;as;USERACTIVE" xr:uid="{00000000-0004-0000-0500-00000C000000}"/>
    <hyperlink ref="G13" location="'UserStatus'!A3" display="&amp;as;USERACTIVE" xr:uid="{00000000-0004-0000-0500-00000D000000}"/>
    <hyperlink ref="G14" location="'UserStatus'!A3" display="&amp;as;USERACTIVE" xr:uid="{00000000-0004-0000-0500-00000E000000}"/>
    <hyperlink ref="G15" location="'UserStatus'!A3" display="&amp;as;USERACTIVE" xr:uid="{00000000-0004-0000-0500-00000F000000}"/>
    <hyperlink ref="G16" location="'UserStatus'!A3" display="&amp;as;USERACTIVE" xr:uid="{00000000-0004-0000-0500-000010000000}"/>
    <hyperlink ref="G17" location="'UserStatus'!A3" display="&amp;as;USERACTIVE" xr:uid="{00000000-0004-0000-0500-000011000000}"/>
    <hyperlink ref="G18" location="'UserStatus'!A3" display="&amp;as;USERACTIVE" xr:uid="{00000000-0004-0000-0500-000012000000}"/>
    <hyperlink ref="G19" location="'UserStatus'!A3" display="&amp;as;USERACTIVE" xr:uid="{00000000-0004-0000-0500-000013000000}"/>
    <hyperlink ref="G20" location="'UserStatus'!A3" display="&amp;as;USERACTIVE" xr:uid="{00000000-0004-0000-0500-000014000000}"/>
    <hyperlink ref="G21" location="'UserStatus'!A3" display="&amp;as;USERACTIVE" xr:uid="{00000000-0004-0000-0500-000015000000}"/>
    <hyperlink ref="G22" location="'UserStatus'!A3" display="&amp;as;USERACTIVE" xr:uid="{00000000-0004-0000-0500-000016000000}"/>
    <hyperlink ref="G23" location="'UserStatus'!A3" display="&amp;as;USERACTIVE" xr:uid="{00000000-0004-0000-0500-000017000000}"/>
    <hyperlink ref="G24" location="'UserStatus'!A3" display="&amp;as;USERACTIVE" xr:uid="{00000000-0004-0000-0500-000018000000}"/>
    <hyperlink ref="G25" location="'UserStatus'!A3" display="&amp;as;USERACTIVE" xr:uid="{00000000-0004-0000-0500-000019000000}"/>
    <hyperlink ref="G26" location="'UserStatus'!A3" display="&amp;as;USERACTIVE" xr:uid="{00000000-0004-0000-0500-00001A000000}"/>
    <hyperlink ref="G27" location="'UserStatus'!A3" display="&amp;as;USERACTIVE" xr:uid="{00000000-0004-0000-0500-00001B000000}"/>
    <hyperlink ref="G28" location="'UserStatus'!A3" display="&amp;as;USERACTIVE" xr:uid="{00000000-0004-0000-0500-00001C000000}"/>
    <hyperlink ref="G29" location="'UserStatus'!A3" display="&amp;as;USERACTIVE" xr:uid="{00000000-0004-0000-0500-00001D000000}"/>
    <hyperlink ref="G30" location="'UserStatus'!A3" display="&amp;as;USERACTIVE" xr:uid="{00000000-0004-0000-0500-00001E000000}"/>
    <hyperlink ref="G31" location="'UserStatus'!A3" display="&amp;as;USERACTIVE" xr:uid="{00000000-0004-0000-0500-00001F000000}"/>
    <hyperlink ref="G32" location="'UserStatus'!A3" display="&amp;as;USERACTIVE" xr:uid="{00000000-0004-0000-0500-000020000000}"/>
    <hyperlink ref="G33" location="'UserStatus'!A3" display="&amp;as;USERACTIVE" xr:uid="{00000000-0004-0000-0500-000021000000}"/>
    <hyperlink ref="G34" location="'UserStatus'!A3" display="&amp;as;USERACTIVE" xr:uid="{00000000-0004-0000-0500-000022000000}"/>
    <hyperlink ref="G35" location="'UserStatus'!A3" display="&amp;as;USERACTIVE" xr:uid="{00000000-0004-0000-0500-000023000000}"/>
    <hyperlink ref="G36" location="'UserStatus'!A3" display="&amp;as;USERACTIVE" xr:uid="{00000000-0004-0000-0500-000024000000}"/>
    <hyperlink ref="G37" location="'UserStatus'!A3" display="&amp;as;USERACTIVE" xr:uid="{00000000-0004-0000-0500-000025000000}"/>
    <hyperlink ref="G38" location="'UserStatus'!A3" display="&amp;as;USERACTIVE" xr:uid="{00000000-0004-0000-0500-000026000000}"/>
    <hyperlink ref="G39" location="'UserStatus'!A3" display="&amp;as;USERACTIVE" xr:uid="{00000000-0004-0000-0500-000027000000}"/>
    <hyperlink ref="G40" location="'UserStatus'!A3" display="&amp;as;USERACTIVE" xr:uid="{00000000-0004-0000-0500-000028000000}"/>
    <hyperlink ref="H3" location="'Person'!A5" display="&amp;ai;VTRAVERS-Person" xr:uid="{00000000-0004-0000-0500-000029000000}"/>
    <hyperlink ref="H4" location="'Person'!A5" display="&amp;ai;VTRAVERS-Person" xr:uid="{00000000-0004-0000-0500-00002A000000}"/>
    <hyperlink ref="H5" location="'Person'!A5" display="&amp;ai;VTRAVERS-Person" xr:uid="{00000000-0004-0000-0500-00002B000000}"/>
    <hyperlink ref="H6" location="'Person'!A5" display="&amp;ai;VTRAVERS-Person" xr:uid="{00000000-0004-0000-0500-00002C000000}"/>
    <hyperlink ref="H7" location="'Person'!A5" display="&amp;ai;VTRAVERS-Person" xr:uid="{00000000-0004-0000-0500-00002D000000}"/>
    <hyperlink ref="H8" location="'Person'!A5" display="&amp;ai;VTRAVERS-Person" xr:uid="{00000000-0004-0000-0500-00002E000000}"/>
    <hyperlink ref="H9" location="'Person'!A5" display="&amp;ai;VTRAVERS-Person" xr:uid="{00000000-0004-0000-0500-00002F000000}"/>
    <hyperlink ref="H10" location="'Person'!A5" display="&amp;ai;VTRAVERS-Person" xr:uid="{00000000-0004-0000-0500-000030000000}"/>
    <hyperlink ref="H11" location="'Person'!A5" display="&amp;ai;VTRAVERS-Person" xr:uid="{00000000-0004-0000-0500-000031000000}"/>
    <hyperlink ref="H12" location="'Person'!A5" display="&amp;ai;VTRAVERS-Person" xr:uid="{00000000-0004-0000-0500-000032000000}"/>
    <hyperlink ref="H13" location="'Person'!A5" display="&amp;ai;VTRAVERS-Person" xr:uid="{00000000-0004-0000-0500-000033000000}"/>
    <hyperlink ref="H14" location="'Person'!A5" display="&amp;ai;VTRAVERS-Person" xr:uid="{00000000-0004-0000-0500-000034000000}"/>
    <hyperlink ref="H15" location="'Person'!A5" display="&amp;ai;VTRAVERS-Person" xr:uid="{00000000-0004-0000-0500-000035000000}"/>
    <hyperlink ref="H16" location="'Person'!A5" display="&amp;ai;VTRAVERS-Person" xr:uid="{00000000-0004-0000-0500-000036000000}"/>
    <hyperlink ref="H17" location="'Person'!A5" display="&amp;ai;VTRAVERS-Person" xr:uid="{00000000-0004-0000-0500-000037000000}"/>
    <hyperlink ref="H18" location="'Person'!A5" display="&amp;ai;VTRAVERS-Person" xr:uid="{00000000-0004-0000-0500-000038000000}"/>
    <hyperlink ref="H19" location="'Person'!A5" display="&amp;ai;VTRAVERS-Person" xr:uid="{00000000-0004-0000-0500-000039000000}"/>
    <hyperlink ref="H20" location="'Person'!A5" display="&amp;ai;VTRAVERS-Person" xr:uid="{00000000-0004-0000-0500-00003A000000}"/>
    <hyperlink ref="H21" location="'Person'!A5" display="&amp;ai;VTRAVERS-Person" xr:uid="{00000000-0004-0000-0500-00003B000000}"/>
    <hyperlink ref="H22" location="'Person'!A5" display="&amp;ai;VTRAVERS-Person" xr:uid="{00000000-0004-0000-0500-00003C000000}"/>
    <hyperlink ref="H23" location="'Person'!A5" display="&amp;ai;VTRAVERS-Person" xr:uid="{00000000-0004-0000-0500-00003D000000}"/>
    <hyperlink ref="H24" location="'Person'!A5" display="&amp;ai;VTRAVERS-Person" xr:uid="{00000000-0004-0000-0500-00003E000000}"/>
    <hyperlink ref="H25" location="'Person'!A5" display="&amp;ai;VTRAVERS-Person" xr:uid="{00000000-0004-0000-0500-00003F000000}"/>
    <hyperlink ref="H26" location="'Person'!A5" display="&amp;ai;VTRAVERS-Person" xr:uid="{00000000-0004-0000-0500-000040000000}"/>
    <hyperlink ref="H27" location="'Person'!A5" display="&amp;ai;VTRAVERS-Person" xr:uid="{00000000-0004-0000-0500-000041000000}"/>
    <hyperlink ref="H28" location="'Person'!A5" display="&amp;ai;VTRAVERS-Person" xr:uid="{00000000-0004-0000-0500-000042000000}"/>
    <hyperlink ref="H29" location="'Person'!A5" display="&amp;ai;VTRAVERS-Person" xr:uid="{00000000-0004-0000-0500-000043000000}"/>
    <hyperlink ref="H30" location="'Person'!A5" display="&amp;ai;VTRAVERS-Person" xr:uid="{00000000-0004-0000-0500-000044000000}"/>
    <hyperlink ref="H31" location="'Person'!A5" display="&amp;ai;VTRAVERS-Person" xr:uid="{00000000-0004-0000-0500-000045000000}"/>
    <hyperlink ref="H32" location="'Person'!A5" display="&amp;ai;VTRAVERS-Person" xr:uid="{00000000-0004-0000-0500-000046000000}"/>
    <hyperlink ref="H33" location="'Person'!A5" display="&amp;ai;VTRAVERS-Person" xr:uid="{00000000-0004-0000-0500-000047000000}"/>
    <hyperlink ref="H34" location="'Person'!A5" display="&amp;ai;VTRAVERS-Person" xr:uid="{00000000-0004-0000-0500-000048000000}"/>
    <hyperlink ref="H35" location="'Person'!A5" display="&amp;ai;VTRAVERS-Person" xr:uid="{00000000-0004-0000-0500-000049000000}"/>
    <hyperlink ref="H36" location="'Person'!A5" display="&amp;ai;VTRAVERS-Person" xr:uid="{00000000-0004-0000-0500-00004A000000}"/>
    <hyperlink ref="H37" location="'Person'!A5" display="&amp;ai;VTRAVERS-Person" xr:uid="{00000000-0004-0000-0500-00004B000000}"/>
    <hyperlink ref="H38" location="'Person'!A5" display="&amp;ai;VTRAVERS-Person" xr:uid="{00000000-0004-0000-0500-00004C000000}"/>
    <hyperlink ref="H39" location="'Person'!A5" display="&amp;ai;VTRAVERS-Person" xr:uid="{00000000-0004-0000-0500-00004D000000}"/>
    <hyperlink ref="H40" location="'Person'!A5" display="&amp;ai;VTRAVERS-Person" xr:uid="{00000000-0004-0000-0500-00004E000000}"/>
    <hyperlink ref="I3" location="'UserPassword'!A3" display="&amp;ai;PwdVTRAVERS" xr:uid="{00000000-0004-0000-0500-00004F000000}"/>
    <hyperlink ref="I4" location="'UserPassword'!A3" display="&amp;ai;PwdVTRAVERS" xr:uid="{00000000-0004-0000-0500-000050000000}"/>
    <hyperlink ref="I5" location="'UserPassword'!A3" display="&amp;ai;PwdVTRAVERS" xr:uid="{00000000-0004-0000-0500-000051000000}"/>
    <hyperlink ref="I6" location="'UserPassword'!A3" display="&amp;ai;PwdVTRAVERS" xr:uid="{00000000-0004-0000-0500-000052000000}"/>
    <hyperlink ref="I7" location="'UserPassword'!A3" display="&amp;ai;PwdVTRAVERS" xr:uid="{00000000-0004-0000-0500-000053000000}"/>
    <hyperlink ref="I8" location="'UserPassword'!A3" display="&amp;ai;PwdVTRAVERS" xr:uid="{00000000-0004-0000-0500-000054000000}"/>
    <hyperlink ref="I9" location="'UserPassword'!A3" display="&amp;ai;PwdVTRAVERS" xr:uid="{00000000-0004-0000-0500-000055000000}"/>
    <hyperlink ref="I10" location="'UserPassword'!A3" display="&amp;ai;PwdVTRAVERS" xr:uid="{00000000-0004-0000-0500-000056000000}"/>
    <hyperlink ref="I11" location="'UserPassword'!A3" display="&amp;ai;PwdVTRAVERS" xr:uid="{00000000-0004-0000-0500-000057000000}"/>
    <hyperlink ref="I12" location="'UserPassword'!A3" display="&amp;ai;PwdVTRAVERS" xr:uid="{00000000-0004-0000-0500-000058000000}"/>
    <hyperlink ref="I13" location="'UserPassword'!A3" display="&amp;ai;PwdVTRAVERS" xr:uid="{00000000-0004-0000-0500-000059000000}"/>
    <hyperlink ref="I14" location="'UserPassword'!A3" display="&amp;ai;PwdVTRAVERS" xr:uid="{00000000-0004-0000-0500-00005A000000}"/>
    <hyperlink ref="I15" location="'UserPassword'!A3" display="&amp;ai;PwdVTRAVERS" xr:uid="{00000000-0004-0000-0500-00005B000000}"/>
    <hyperlink ref="I16" location="'UserPassword'!A3" display="&amp;ai;PwdVTRAVERS" xr:uid="{00000000-0004-0000-0500-00005C000000}"/>
    <hyperlink ref="I17" location="'UserPassword'!A3" display="&amp;ai;PwdVTRAVERS" xr:uid="{00000000-0004-0000-0500-00005D000000}"/>
    <hyperlink ref="I18" location="'UserPassword'!A3" display="&amp;ai;PwdVTRAVERS" xr:uid="{00000000-0004-0000-0500-00005E000000}"/>
    <hyperlink ref="I19" location="'UserPassword'!A3" display="&amp;ai;PwdVTRAVERS" xr:uid="{00000000-0004-0000-0500-00005F000000}"/>
    <hyperlink ref="I20" location="'UserPassword'!A3" display="&amp;ai;PwdVTRAVERS" xr:uid="{00000000-0004-0000-0500-000060000000}"/>
    <hyperlink ref="I21" location="'UserPassword'!A3" display="&amp;ai;PwdVTRAVERS" xr:uid="{00000000-0004-0000-0500-000061000000}"/>
    <hyperlink ref="I22" location="'UserPassword'!A3" display="&amp;ai;PwdVTRAVERS" xr:uid="{00000000-0004-0000-0500-000062000000}"/>
    <hyperlink ref="I23" location="'UserPassword'!A3" display="&amp;ai;PwdVTRAVERS" xr:uid="{00000000-0004-0000-0500-000063000000}"/>
    <hyperlink ref="I24" location="'UserPassword'!A3" display="&amp;ai;PwdVTRAVERS" xr:uid="{00000000-0004-0000-0500-000064000000}"/>
    <hyperlink ref="I25" location="'UserPassword'!A3" display="&amp;ai;PwdVTRAVERS" xr:uid="{00000000-0004-0000-0500-000065000000}"/>
    <hyperlink ref="I26" location="'UserPassword'!A3" display="&amp;ai;PwdVTRAVERS" xr:uid="{00000000-0004-0000-0500-000066000000}"/>
    <hyperlink ref="I27" location="'UserPassword'!A3" display="&amp;ai;PwdVTRAVERS" xr:uid="{00000000-0004-0000-0500-000067000000}"/>
    <hyperlink ref="I28" location="'UserPassword'!A3" display="&amp;ai;PwdVTRAVERS" xr:uid="{00000000-0004-0000-0500-000068000000}"/>
    <hyperlink ref="I29" location="'UserPassword'!A3" display="&amp;ai;PwdVTRAVERS" xr:uid="{00000000-0004-0000-0500-000069000000}"/>
    <hyperlink ref="I30" location="'UserPassword'!A3" display="&amp;ai;PwdVTRAVERS" xr:uid="{00000000-0004-0000-0500-00006A000000}"/>
    <hyperlink ref="I31" location="'UserPassword'!A3" display="&amp;ai;PwdVTRAVERS" xr:uid="{00000000-0004-0000-0500-00006B000000}"/>
    <hyperlink ref="I32" location="'UserPassword'!A3" display="&amp;ai;PwdVTRAVERS" xr:uid="{00000000-0004-0000-0500-00006C000000}"/>
    <hyperlink ref="I33" location="'UserPassword'!A3" display="&amp;ai;PwdVTRAVERS" xr:uid="{00000000-0004-0000-0500-00006D000000}"/>
    <hyperlink ref="I34" location="'UserPassword'!A3" display="&amp;ai;PwdVTRAVERS" xr:uid="{00000000-0004-0000-0500-00006E000000}"/>
    <hyperlink ref="I35" location="'UserPassword'!A3" display="&amp;ai;PwdVTRAVERS" xr:uid="{00000000-0004-0000-0500-00006F000000}"/>
    <hyperlink ref="I36" location="'UserPassword'!A3" display="&amp;ai;PwdVTRAVERS" xr:uid="{00000000-0004-0000-0500-000070000000}"/>
    <hyperlink ref="I37" location="'UserPassword'!A3" display="&amp;ai;PwdVTRAVERS" xr:uid="{00000000-0004-0000-0500-000071000000}"/>
    <hyperlink ref="I38" location="'UserPassword'!A3" display="&amp;ai;PwdVTRAVERS" xr:uid="{00000000-0004-0000-0500-000072000000}"/>
    <hyperlink ref="I39" location="'UserPassword'!A3" display="&amp;ai;PwdVTRAVERS" xr:uid="{00000000-0004-0000-0500-000073000000}"/>
    <hyperlink ref="I40" location="'UserPassword'!A3" display="&amp;ai;PwdVTRAVERS" xr:uid="{00000000-0004-0000-0500-000074000000}"/>
    <hyperlink ref="G41" location="'UserStatus'!A3" display="&amp;as;USERACTIVE" xr:uid="{00000000-0004-0000-0500-000075000000}"/>
    <hyperlink ref="G42" location="'UserStatus'!A3" display="&amp;as;USERACTIVE" xr:uid="{00000000-0004-0000-0500-000076000000}"/>
    <hyperlink ref="G43" location="'UserStatus'!A3" display="&amp;as;USERACTIVE" xr:uid="{00000000-0004-0000-0500-000077000000}"/>
    <hyperlink ref="H41" location="'Person'!A5" display="&amp;ai;VTRAVERS-Person" xr:uid="{00000000-0004-0000-0500-000078000000}"/>
    <hyperlink ref="H42" location="'Person'!A5" display="&amp;ai;VTRAVERS-Person" xr:uid="{00000000-0004-0000-0500-000079000000}"/>
    <hyperlink ref="H43" location="'Person'!A5" display="&amp;ai;VTRAVERS-Person" xr:uid="{00000000-0004-0000-0500-00007A000000}"/>
    <hyperlink ref="I41" location="'UserPassword'!A3" display="&amp;ai;PwdVTRAVERS" xr:uid="{00000000-0004-0000-0500-00007B000000}"/>
    <hyperlink ref="I42" location="'UserPassword'!A3" display="&amp;ai;PwdVTRAVERS" xr:uid="{00000000-0004-0000-0500-00007C000000}"/>
    <hyperlink ref="I43" location="'UserPassword'!A3" display="&amp;ai;PwdVTRAVERS" xr:uid="{00000000-0004-0000-0500-00007D000000}"/>
    <hyperlink ref="G44" location="'UserStatus'!A3" display="&amp;as;USERACTIVE" xr:uid="{00000000-0004-0000-0500-00007E000000}"/>
    <hyperlink ref="G45" location="'UserStatus'!A3" display="&amp;as;USERACTIVE" xr:uid="{00000000-0004-0000-0500-00007F000000}"/>
    <hyperlink ref="H44" location="'Person'!A5" display="&amp;ai;VTRAVERS-Person" xr:uid="{00000000-0004-0000-0500-000080000000}"/>
    <hyperlink ref="H45" location="'Person'!A5" display="&amp;ai;VTRAVERS-Person" xr:uid="{00000000-0004-0000-0500-000081000000}"/>
    <hyperlink ref="I44" location="'UserPassword'!A3" display="&amp;ai;PwdVTRAVERS" xr:uid="{00000000-0004-0000-0500-000082000000}"/>
    <hyperlink ref="I45" location="'UserPassword'!A3" display="&amp;ai;PwdVTRAVERS" xr:uid="{00000000-0004-0000-0500-000083000000}"/>
    <hyperlink ref="G46:G48" location="'UserStatus'!A3" display="&amp;as;USERACTIVE" xr:uid="{DCDD5884-A00F-43C7-80DD-7285A56D3605}"/>
    <hyperlink ref="H46:H48" location="'Person'!A5" display="&amp;ai;VTRAVERS-Person" xr:uid="{4E64FE54-B079-435F-8E50-91DA508BF937}"/>
    <hyperlink ref="I46:I48" location="'UserPassword'!A3" display="&amp;ai;PwdVTRAVERS" xr:uid="{5739D648-7700-4771-A34B-2C1643E59F6D}"/>
    <hyperlink ref="G49" location="'UserStatus'!A3" display="&amp;as;USERACTIVE" xr:uid="{82340227-DFC1-4BD8-B842-5FF87B1B977F}"/>
    <hyperlink ref="G50" location="'UserStatus'!A3" display="&amp;as;USERACTIVE" xr:uid="{2FEF67B1-4903-4CE9-A9FA-A4FEFAC7283C}"/>
    <hyperlink ref="G51" location="'UserStatus'!A3" display="&amp;as;USERACTIVE" xr:uid="{EB30C0DA-07EB-4306-84B9-AF9F82379562}"/>
    <hyperlink ref="H49:H51" location="'Person'!A5" display="&amp;ai;VTRAVERS-Person" xr:uid="{B79E647E-1AB6-4ED5-8C52-06ACD513140D}"/>
    <hyperlink ref="I49:I51" location="'UserPassword'!A3" display="&amp;ai;PwdVTRAVERS" xr:uid="{3CBD81CC-2880-4BA4-86C9-9D43D8295980}"/>
    <hyperlink ref="G52" location="'UserStatus'!A3" display="&amp;as;USERACTIVE" xr:uid="{881869B2-FC6C-49C8-8F07-E7FAF381D2CA}"/>
    <hyperlink ref="H52" location="'Person'!A5" display="&amp;ai;VTRAVERS-Person" xr:uid="{F082550E-9CA5-45D4-96C3-AB28169DE020}"/>
    <hyperlink ref="I52" location="'UserPassword'!A3" display="&amp;ai;PwdVTRAVERS" xr:uid="{A963C435-818A-4568-8391-5757E46FE43D}"/>
    <hyperlink ref="G53" location="'UserStatus'!A3" display="&amp;as;USERACTIVE" xr:uid="{250741D6-C8E6-4518-B1C2-A7EAE2DF7A9E}"/>
    <hyperlink ref="G54" location="'UserStatus'!A3" display="&amp;as;USERACTIVE" xr:uid="{7768FDB7-4C8C-47E5-9CD9-5F88A5AD0205}"/>
    <hyperlink ref="G55" location="'UserStatus'!A3" display="&amp;as;USERACTIVE" xr:uid="{3558D3DB-7310-46C7-8A0B-0B628912EE08}"/>
    <hyperlink ref="G56" location="'UserStatus'!A3" display="&amp;as;USERACTIVE" xr:uid="{C015CE30-FE33-4D42-ABA6-85D47A35B580}"/>
    <hyperlink ref="G57" location="'UserStatus'!A3" display="&amp;as;USERACTIVE" xr:uid="{B5827A24-DCAC-4DAF-94B9-9C3F26075AD4}"/>
    <hyperlink ref="G58" location="'UserStatus'!A3" display="&amp;as;USERACTIVE" xr:uid="{DCADFB02-672F-4FB2-BACF-B80FC54BFAD3}"/>
    <hyperlink ref="G59" location="'UserStatus'!A3" display="&amp;as;USERACTIVE" xr:uid="{100B4609-D9AA-46D7-A1A5-B5E5CC3CB13B}"/>
    <hyperlink ref="G60" location="'UserStatus'!A3" display="&amp;as;USERACTIVE" xr:uid="{6E9BB045-E175-4624-9A4D-A9E1311AC2A1}"/>
    <hyperlink ref="G61" location="'UserStatus'!A3" display="&amp;as;USERACTIVE" xr:uid="{CB3E4ABC-0B47-445C-8195-E4804AEC8C08}"/>
    <hyperlink ref="G62" location="'UserStatus'!A3" display="&amp;as;USERACTIVE" xr:uid="{6673132F-BC78-4930-8064-243A7055BA94}"/>
    <hyperlink ref="G63" location="'UserStatus'!A3" display="&amp;as;USERACTIVE" xr:uid="{2793C70C-C47B-4B43-AED9-CC02372A2986}"/>
    <hyperlink ref="G64" location="'UserStatus'!A3" display="&amp;as;USERACTIVE" xr:uid="{B8D09F60-A8EB-49AB-9E16-6BF7918B5B91}"/>
    <hyperlink ref="H53" location="'Person'!A5" display="&amp;ai;VTRAVERS-Person" xr:uid="{72286C18-5153-453D-85A9-35662030B3F3}"/>
    <hyperlink ref="H54" location="'Person'!A5" display="&amp;ai;VTRAVERS-Person" xr:uid="{5CB53EAD-25F2-453D-B596-394342330AF2}"/>
    <hyperlink ref="H55" location="'Person'!A5" display="&amp;ai;VTRAVERS-Person" xr:uid="{807FD26C-A559-4450-93C0-513702D0AD39}"/>
    <hyperlink ref="H56" location="'Person'!A5" display="&amp;ai;VTRAVERS-Person" xr:uid="{65D20B11-C0FB-4463-B657-4414EF2213C2}"/>
    <hyperlink ref="H57" location="'Person'!A5" display="&amp;ai;VTRAVERS-Person" xr:uid="{A65C925A-9CE6-42CD-9FFA-7E09DE0B9C18}"/>
    <hyperlink ref="H58" location="'Person'!A5" display="&amp;ai;VTRAVERS-Person" xr:uid="{B0B6AEE2-65A4-4B10-A01B-355D7D69C26F}"/>
    <hyperlink ref="H59" location="'Person'!A5" display="&amp;ai;VTRAVERS-Person" xr:uid="{30AD38D7-86BB-4E25-890C-09F7918C43F2}"/>
    <hyperlink ref="H60" location="'Person'!A5" display="&amp;ai;VTRAVERS-Person" xr:uid="{B7C9782A-87B5-43C6-9B35-4337C9A2BF44}"/>
    <hyperlink ref="H61" location="'Person'!A5" display="&amp;ai;VTRAVERS-Person" xr:uid="{A28CFC21-98EA-436B-9310-FFC241BE0F37}"/>
    <hyperlink ref="H62" location="'Person'!A5" display="&amp;ai;VTRAVERS-Person" xr:uid="{F38AB0D3-F6AD-4410-B96A-1A96385BDCB9}"/>
    <hyperlink ref="H63" location="'Person'!A5" display="&amp;ai;VTRAVERS-Person" xr:uid="{2C272F3B-A6FB-423D-B219-A6FC6C924FAA}"/>
    <hyperlink ref="H64" location="'Person'!A5" display="&amp;ai;VTRAVERS-Person" xr:uid="{0769F085-BEF9-43F5-8E5F-EF983C7E82DE}"/>
    <hyperlink ref="I53" location="'UserPassword'!A3" display="&amp;ai;PwdVTRAVERS" xr:uid="{15C16C35-0D03-4861-B0E1-770C79D17E07}"/>
    <hyperlink ref="I54" location="'UserPassword'!A3" display="&amp;ai;PwdVTRAVERS" xr:uid="{FA8C130C-3F9C-4441-A988-7B62D5FC4F86}"/>
    <hyperlink ref="I55" location="'UserPassword'!A3" display="&amp;ai;PwdVTRAVERS" xr:uid="{52A2ADEB-52B9-4666-8E28-5535554EDEAE}"/>
    <hyperlink ref="I56" location="'UserPassword'!A3" display="&amp;ai;PwdVTRAVERS" xr:uid="{89BE3CD7-939A-434B-9D86-87015A1EDDBB}"/>
    <hyperlink ref="I57" location="'UserPassword'!A3" display="&amp;ai;PwdVTRAVERS" xr:uid="{28661DDA-2A39-41FF-886F-B8FE1568A5B5}"/>
    <hyperlink ref="I58" location="'UserPassword'!A3" display="&amp;ai;PwdVTRAVERS" xr:uid="{084CE5A2-9B30-4B4D-BCC4-A4E143B0C3D9}"/>
    <hyperlink ref="I59" location="'UserPassword'!A3" display="&amp;ai;PwdVTRAVERS" xr:uid="{662D251E-22CC-42AF-BC0F-C39A3631B138}"/>
    <hyperlink ref="I60" location="'UserPassword'!A3" display="&amp;ai;PwdVTRAVERS" xr:uid="{F1281B97-EE49-414B-8893-5F130E7205A8}"/>
    <hyperlink ref="I61" location="'UserPassword'!A3" display="&amp;ai;PwdVTRAVERS" xr:uid="{4014F24F-A09B-43E6-9F51-50AF248587A2}"/>
    <hyperlink ref="I62" location="'UserPassword'!A3" display="&amp;ai;PwdVTRAVERS" xr:uid="{DB8D6D79-EF59-43D6-B909-1A3E1B724DFA}"/>
    <hyperlink ref="I63" location="'UserPassword'!A3" display="&amp;ai;PwdVTRAVERS" xr:uid="{0B29D714-1A1D-4FCA-820B-22C5603D9454}"/>
    <hyperlink ref="I64" location="'UserPassword'!A3" display="&amp;ai;PwdVTRAVERS" xr:uid="{674ABFF2-5536-4AD0-B80D-3E7FC5A1B649}"/>
    <hyperlink ref="G65" location="'UserStatus'!A3" display="&amp;as;USERACTIVE" xr:uid="{98F85C2C-5FFA-4695-9A35-A41B8EBB5268}"/>
    <hyperlink ref="H65" location="'Person'!A5" display="&amp;ai;VTRAVERS-Person" xr:uid="{762C89C1-160A-4F94-B058-A1917BB26CC7}"/>
    <hyperlink ref="I65" location="'UserPassword'!A3" display="&amp;ai;PwdVTRAVERS" xr:uid="{41C21B57-B52B-4B88-BCD8-60ECC06532EA}"/>
    <hyperlink ref="G66" location="'UserStatus'!A3" display="&amp;as;USERACTIVE" xr:uid="{6112BAED-A5CB-4F64-A530-87CE9AC8078B}"/>
    <hyperlink ref="H66" location="'Person'!A5" display="&amp;ai;VTRAVERS-Person" xr:uid="{68482E72-AE3F-42BE-8C72-9A3338464B37}"/>
    <hyperlink ref="I66" location="'UserPassword'!A3" display="&amp;ai;PwdVTRAVERS" xr:uid="{CCB3F954-4CA2-428A-B0EB-2216E184D28C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6"/>
  <sheetViews>
    <sheetView topLeftCell="A23" zoomScale="80" zoomScaleNormal="80" workbookViewId="0">
      <selection activeCell="B66" sqref="B66"/>
    </sheetView>
  </sheetViews>
  <sheetFormatPr defaultColWidth="8.85546875" defaultRowHeight="15" x14ac:dyDescent="0.25"/>
  <cols>
    <col min="1" max="1" width="43.42578125" customWidth="1"/>
    <col min="2" max="2" width="50.5703125" customWidth="1"/>
    <col min="3" max="3" width="54.42578125" customWidth="1"/>
    <col min="4" max="4" width="45.5703125" customWidth="1"/>
    <col min="5" max="5" width="10.140625" bestFit="1" customWidth="1"/>
    <col min="6" max="6" width="28.5703125" customWidth="1"/>
    <col min="7" max="7" width="16" bestFit="1" customWidth="1"/>
    <col min="8" max="8" width="14.85546875" bestFit="1" customWidth="1"/>
    <col min="9" max="9" width="15.42578125" bestFit="1" customWidth="1"/>
    <col min="10" max="10" width="38.5703125" bestFit="1" customWidth="1"/>
    <col min="11" max="11" width="17.5703125" customWidth="1"/>
    <col min="12" max="12" width="11" customWidth="1"/>
    <col min="13" max="13" width="22" customWidth="1"/>
    <col min="14" max="14" width="38.5703125" bestFit="1" customWidth="1"/>
    <col min="15" max="15" width="36.5703125" bestFit="1" customWidth="1"/>
    <col min="16" max="16" width="25" customWidth="1"/>
  </cols>
  <sheetData>
    <row r="1" spans="1:16" x14ac:dyDescent="0.25">
      <c r="A1" t="s">
        <v>97</v>
      </c>
      <c r="B1" t="s">
        <v>114</v>
      </c>
      <c r="C1" t="s">
        <v>135</v>
      </c>
      <c r="D1" t="s">
        <v>69</v>
      </c>
      <c r="E1" t="s">
        <v>95</v>
      </c>
      <c r="F1" t="s">
        <v>40</v>
      </c>
      <c r="G1" t="s">
        <v>45</v>
      </c>
      <c r="H1" t="s">
        <v>54</v>
      </c>
      <c r="I1" t="s">
        <v>79</v>
      </c>
      <c r="J1" t="s">
        <v>75</v>
      </c>
      <c r="K1" t="s">
        <v>80</v>
      </c>
      <c r="L1" t="s">
        <v>98</v>
      </c>
      <c r="M1" t="s">
        <v>98</v>
      </c>
      <c r="N1" t="s">
        <v>67</v>
      </c>
      <c r="O1" t="s">
        <v>86</v>
      </c>
      <c r="P1" t="s">
        <v>67</v>
      </c>
    </row>
    <row r="2" spans="1:16" x14ac:dyDescent="0.25">
      <c r="A2" t="str">
        <f>User!H2</f>
        <v>&amp;ai;Admin.Ariel.Bashan@netafim.com-Person</v>
      </c>
      <c r="B2" t="str">
        <f>Address!A2</f>
        <v>&amp;ai;Admin.Ariel.Bashan@netafim.com_Address</v>
      </c>
      <c r="C2" t="str">
        <f>_xlfn.CONCAT("&amp;ai;",_Input!G2)</f>
        <v>&amp;ai;MALE</v>
      </c>
      <c r="D2" s="3" t="str">
        <f>_Input!AA2</f>
        <v>testadmin@netafim.com</v>
      </c>
      <c r="E2" t="s">
        <v>105</v>
      </c>
      <c r="F2" t="str">
        <f>_Input!E2</f>
        <v>Admin</v>
      </c>
      <c r="G2" t="str">
        <f>_Input!D2</f>
        <v>Ariel</v>
      </c>
      <c r="H2" s="111" t="str">
        <f>_Input!AD2</f>
        <v>-</v>
      </c>
      <c r="I2" s="111">
        <f>_Input!AB2</f>
        <v>0</v>
      </c>
      <c r="J2" s="3" t="str">
        <f>_Input!Y2</f>
        <v>Test User</v>
      </c>
      <c r="K2" t="str">
        <f>O2</f>
        <v>Admin.Ariel.Bashan@netafim.com</v>
      </c>
      <c r="L2" t="s">
        <v>136</v>
      </c>
      <c r="M2" t="s">
        <v>99</v>
      </c>
      <c r="N2" t="s">
        <v>147</v>
      </c>
      <c r="O2" t="str">
        <f>_Input!C2</f>
        <v>Admin.Ariel.Bashan@netafim.com</v>
      </c>
      <c r="P2" t="str">
        <f>_xlfn.CONCAT(O2,"@tv")</f>
        <v>Admin.Ariel.Bashan@netafim.com@tv</v>
      </c>
    </row>
    <row r="3" spans="1:16" x14ac:dyDescent="0.25">
      <c r="A3" s="3" t="str">
        <f>User!H3</f>
        <v>&amp;ai;KitYee.Wong@ecenta.com-Person</v>
      </c>
      <c r="B3" s="3" t="str">
        <f>Address!A3</f>
        <v>&amp;ai;KitYee.Wong@ecenta.com_Address</v>
      </c>
      <c r="C3" s="3" t="str">
        <f>_xlfn.CONCAT("&amp;ai;",_Input!G3)</f>
        <v>&amp;ai;FEMALE</v>
      </c>
      <c r="D3" s="3" t="str">
        <f>_Input!AA3</f>
        <v>KitYee.Wong@ecenta.com</v>
      </c>
      <c r="E3" s="3" t="s">
        <v>105</v>
      </c>
      <c r="F3" s="3" t="str">
        <f>_Input!E3</f>
        <v>Kit Yee</v>
      </c>
      <c r="G3" s="3" t="str">
        <f>_Input!D3</f>
        <v>Wong</v>
      </c>
      <c r="H3" s="111" t="str">
        <f>_Input!AD3</f>
        <v>-</v>
      </c>
      <c r="I3" s="111">
        <f>_Input!AB3</f>
        <v>0</v>
      </c>
      <c r="J3" s="3" t="str">
        <f>_Input!Y3</f>
        <v>Test User</v>
      </c>
      <c r="K3" s="3" t="str">
        <f t="shared" ref="K3:K40" si="0">O3</f>
        <v>KitYee.Wong@ecenta.com</v>
      </c>
      <c r="L3" s="3" t="s">
        <v>136</v>
      </c>
      <c r="M3" s="3" t="s">
        <v>99</v>
      </c>
      <c r="N3" s="3" t="s">
        <v>147</v>
      </c>
      <c r="O3" s="3" t="str">
        <f>_Input!C3</f>
        <v>KitYee.Wong@ecenta.com</v>
      </c>
      <c r="P3" s="3" t="str">
        <f t="shared" ref="P3:P40" si="1">_xlfn.CONCAT(O3,"@tv")</f>
        <v>KitYee.Wong@ecenta.com@tv</v>
      </c>
    </row>
    <row r="4" spans="1:16" x14ac:dyDescent="0.25">
      <c r="A4" s="3" t="str">
        <f>User!H4</f>
        <v>&amp;ai;Yaron.Katina@netafim.com-Person</v>
      </c>
      <c r="B4" s="3" t="str">
        <f>Address!A4</f>
        <v>&amp;ai;Yaron.Katina@netafim.com_Address</v>
      </c>
      <c r="C4" s="3" t="str">
        <f>_xlfn.CONCAT("&amp;ai;",_Input!G4)</f>
        <v>&amp;ai;MALE</v>
      </c>
      <c r="D4" s="3" t="str">
        <f>_Input!AA4</f>
        <v>Yaron.Katina@netafim.com</v>
      </c>
      <c r="E4" s="3" t="s">
        <v>105</v>
      </c>
      <c r="F4" s="3" t="str">
        <f>_Input!E4</f>
        <v>Yaron</v>
      </c>
      <c r="G4" s="3" t="str">
        <f>_Input!D4</f>
        <v xml:space="preserve">Katina </v>
      </c>
      <c r="H4" s="111" t="str">
        <f>_Input!AD4</f>
        <v>+972 52 5017746</v>
      </c>
      <c r="I4" s="111">
        <f>_Input!AB4</f>
        <v>0</v>
      </c>
      <c r="J4" s="3" t="str">
        <f>_Input!Y4</f>
        <v>Test User</v>
      </c>
      <c r="K4" s="3" t="str">
        <f t="shared" si="0"/>
        <v>Yaron.Katina@netafim.com</v>
      </c>
      <c r="L4" s="3" t="s">
        <v>136</v>
      </c>
      <c r="M4" s="3" t="s">
        <v>99</v>
      </c>
      <c r="N4" s="3" t="s">
        <v>147</v>
      </c>
      <c r="O4" s="3" t="str">
        <f>_Input!C4</f>
        <v>Yaron.Katina@netafim.com</v>
      </c>
      <c r="P4" s="3" t="str">
        <f t="shared" si="1"/>
        <v>Yaron.Katina@netafim.com@tv</v>
      </c>
    </row>
    <row r="5" spans="1:16" x14ac:dyDescent="0.25">
      <c r="A5" s="3" t="str">
        <f>User!H5</f>
        <v>&amp;ai;Shay.Haxter@netafim.com-Person</v>
      </c>
      <c r="B5" s="3" t="str">
        <f>Address!A5</f>
        <v>&amp;ai;Shay.Haxter@netafim.com_Address</v>
      </c>
      <c r="C5" s="3" t="str">
        <f>_xlfn.CONCAT("&amp;ai;",_Input!G5)</f>
        <v>&amp;ai;MALE</v>
      </c>
      <c r="D5" s="3" t="str">
        <f>_Input!AA5</f>
        <v>Shay.Haxter@netafim.com</v>
      </c>
      <c r="E5" s="3" t="s">
        <v>105</v>
      </c>
      <c r="F5" s="3" t="str">
        <f>_Input!E5</f>
        <v>Shay</v>
      </c>
      <c r="G5" s="3" t="str">
        <f>_Input!D5</f>
        <v>Haxter</v>
      </c>
      <c r="H5" s="111" t="str">
        <f>_Input!AD5</f>
        <v>+972 52 5017620</v>
      </c>
      <c r="I5" s="111">
        <f>_Input!AB5</f>
        <v>0</v>
      </c>
      <c r="J5" s="3" t="str">
        <f>_Input!Y5</f>
        <v>Test User</v>
      </c>
      <c r="K5" s="3" t="str">
        <f t="shared" si="0"/>
        <v>Shay.Haxter@netafim.com</v>
      </c>
      <c r="L5" s="3" t="s">
        <v>136</v>
      </c>
      <c r="M5" s="3" t="s">
        <v>99</v>
      </c>
      <c r="N5" s="3" t="s">
        <v>147</v>
      </c>
      <c r="O5" s="3" t="str">
        <f>_Input!C5</f>
        <v>Shay.Haxter@netafim.com</v>
      </c>
      <c r="P5" s="3" t="str">
        <f t="shared" si="1"/>
        <v>Shay.Haxter@netafim.com@tv</v>
      </c>
    </row>
    <row r="6" spans="1:16" x14ac:dyDescent="0.25">
      <c r="A6" s="3" t="str">
        <f>User!H6</f>
        <v>&amp;ai;Sagi.Melnik@netafim.com-Person</v>
      </c>
      <c r="B6" s="3" t="str">
        <f>Address!A6</f>
        <v>&amp;ai;Sagi.Melnik@netafim.com_Address</v>
      </c>
      <c r="C6" s="3" t="str">
        <f>_xlfn.CONCAT("&amp;ai;",_Input!G6)</f>
        <v>&amp;ai;MALE</v>
      </c>
      <c r="D6" s="3" t="str">
        <f>_Input!AA6</f>
        <v>Sagi.Melnik@netafim.com</v>
      </c>
      <c r="E6" s="3" t="s">
        <v>105</v>
      </c>
      <c r="F6" s="3" t="str">
        <f>_Input!E6</f>
        <v>Sagi</v>
      </c>
      <c r="G6" s="3" t="str">
        <f>_Input!D6</f>
        <v>Melnik</v>
      </c>
      <c r="H6" s="111" t="str">
        <f>_Input!AD6</f>
        <v>+972 52 5015050</v>
      </c>
      <c r="I6" s="111">
        <f>_Input!AB6</f>
        <v>0</v>
      </c>
      <c r="J6" s="3" t="str">
        <f>_Input!Y6</f>
        <v>Deputy Manager of the Marketing Department, Technical Support and Strategic Planning</v>
      </c>
      <c r="K6" s="3" t="str">
        <f t="shared" si="0"/>
        <v>Sagi.Melnik@netafim.com</v>
      </c>
      <c r="L6" s="3" t="s">
        <v>136</v>
      </c>
      <c r="M6" s="3" t="s">
        <v>99</v>
      </c>
      <c r="N6" s="3" t="s">
        <v>147</v>
      </c>
      <c r="O6" s="3" t="str">
        <f>_Input!C6</f>
        <v>Sagi.Melnik@netafim.com</v>
      </c>
      <c r="P6" s="3" t="str">
        <f t="shared" si="1"/>
        <v>Sagi.Melnik@netafim.com@tv</v>
      </c>
    </row>
    <row r="7" spans="1:16" x14ac:dyDescent="0.25">
      <c r="A7" s="3" t="str">
        <f>User!H7</f>
        <v>&amp;ai;uri.tal@netafim.com-Person</v>
      </c>
      <c r="B7" s="3" t="str">
        <f>Address!A7</f>
        <v>&amp;ai;uri.tal@netafim.com_Address</v>
      </c>
      <c r="C7" s="3" t="str">
        <f>_xlfn.CONCAT("&amp;ai;",_Input!G7)</f>
        <v>&amp;ai;MALE</v>
      </c>
      <c r="D7" s="3" t="str">
        <f>_Input!AA7</f>
        <v>uri.tal@netafim.com</v>
      </c>
      <c r="E7" s="3" t="s">
        <v>105</v>
      </c>
      <c r="F7" s="3" t="str">
        <f>_Input!E7</f>
        <v>Uri</v>
      </c>
      <c r="G7" s="3" t="str">
        <f>_Input!D7</f>
        <v>Tal</v>
      </c>
      <c r="H7" s="111" t="str">
        <f>_Input!AD7</f>
        <v>+972 54 9882288</v>
      </c>
      <c r="I7" s="111">
        <f>_Input!AB7</f>
        <v>0</v>
      </c>
      <c r="J7" s="3" t="str">
        <f>_Input!Y7</f>
        <v>Warehouse / Logistic Specialist</v>
      </c>
      <c r="K7" s="3" t="str">
        <f t="shared" si="0"/>
        <v>uri.tal@netafim.com</v>
      </c>
      <c r="L7" s="3" t="s">
        <v>136</v>
      </c>
      <c r="M7" s="3" t="s">
        <v>99</v>
      </c>
      <c r="N7" s="3" t="s">
        <v>147</v>
      </c>
      <c r="O7" s="3" t="str">
        <f>_Input!C7</f>
        <v>uri.tal@netafim.com</v>
      </c>
      <c r="P7" s="3" t="str">
        <f t="shared" si="1"/>
        <v>uri.tal@netafim.com@tv</v>
      </c>
    </row>
    <row r="8" spans="1:16" x14ac:dyDescent="0.25">
      <c r="A8" s="3" t="str">
        <f>User!H8</f>
        <v>&amp;ai;elad.l@netafim.com-Person</v>
      </c>
      <c r="B8" s="3" t="str">
        <f>Address!A8</f>
        <v>&amp;ai;elad.l@netafim.com_Address</v>
      </c>
      <c r="C8" s="3" t="str">
        <f>_xlfn.CONCAT("&amp;ai;",_Input!G8)</f>
        <v>&amp;ai;MALE</v>
      </c>
      <c r="D8" s="3" t="str">
        <f>_Input!AA8</f>
        <v>elad.l@netafim.com</v>
      </c>
      <c r="E8" s="3" t="s">
        <v>105</v>
      </c>
      <c r="F8" s="3" t="str">
        <f>_Input!E8</f>
        <v>Elad</v>
      </c>
      <c r="G8" s="3" t="str">
        <f>_Input!D8</f>
        <v>Levy</v>
      </c>
      <c r="H8" s="111" t="str">
        <f>_Input!AD8</f>
        <v>+972 52 5013637</v>
      </c>
      <c r="I8" s="111">
        <f>_Input!AB8</f>
        <v>0</v>
      </c>
      <c r="J8" s="3" t="str">
        <f>_Input!Y8</f>
        <v>Area Sales Manager Hungary</v>
      </c>
      <c r="K8" s="3" t="str">
        <f t="shared" si="0"/>
        <v>elad.l@netafim.com</v>
      </c>
      <c r="L8" s="3" t="s">
        <v>136</v>
      </c>
      <c r="M8" s="3" t="s">
        <v>99</v>
      </c>
      <c r="N8" s="3" t="s">
        <v>147</v>
      </c>
      <c r="O8" s="3" t="str">
        <f>_Input!C8</f>
        <v>elad.l@netafim.com</v>
      </c>
      <c r="P8" s="3" t="str">
        <f t="shared" si="1"/>
        <v>elad.l@netafim.com@tv</v>
      </c>
    </row>
    <row r="9" spans="1:16" x14ac:dyDescent="0.25">
      <c r="A9" s="3" t="str">
        <f>User!H9</f>
        <v>&amp;ai;Cln.Rao@netafim.com-Person</v>
      </c>
      <c r="B9" s="3" t="str">
        <f>Address!A9</f>
        <v>&amp;ai;Cln.Rao@netafim.com_Address</v>
      </c>
      <c r="C9" s="3" t="str">
        <f>_xlfn.CONCAT("&amp;ai;",_Input!G9)</f>
        <v>&amp;ai;MALE</v>
      </c>
      <c r="D9" s="3" t="str">
        <f>_Input!AA9</f>
        <v>Cln.Rao@netafim.com</v>
      </c>
      <c r="E9" s="3" t="s">
        <v>105</v>
      </c>
      <c r="F9" s="3" t="str">
        <f>_Input!E9</f>
        <v>CLN</v>
      </c>
      <c r="G9" s="3" t="str">
        <f>_Input!D9</f>
        <v>Rao</v>
      </c>
      <c r="H9" s="111" t="str">
        <f>_Input!AD9</f>
        <v>+91 8142244700</v>
      </c>
      <c r="I9" s="111">
        <f>_Input!AB9</f>
        <v>0</v>
      </c>
      <c r="J9" s="3" t="str">
        <f>_Input!Y9</f>
        <v>Regional Sales Manager</v>
      </c>
      <c r="K9" s="3" t="str">
        <f t="shared" si="0"/>
        <v>Cln.Rao@netafim.com</v>
      </c>
      <c r="L9" s="3" t="s">
        <v>136</v>
      </c>
      <c r="M9" s="3" t="s">
        <v>99</v>
      </c>
      <c r="N9" s="3" t="s">
        <v>147</v>
      </c>
      <c r="O9" s="3" t="str">
        <f>_Input!C9</f>
        <v>Cln.Rao@netafim.com</v>
      </c>
      <c r="P9" s="3" t="str">
        <f t="shared" si="1"/>
        <v>Cln.Rao@netafim.com@tv</v>
      </c>
    </row>
    <row r="10" spans="1:16" x14ac:dyDescent="0.25">
      <c r="A10" s="3" t="str">
        <f>User!H10</f>
        <v>&amp;ai;Wayne.Ingram@netafim.com-Person</v>
      </c>
      <c r="B10" s="3" t="str">
        <f>Address!A10</f>
        <v>&amp;ai;Wayne.Ingram@netafim.com_Address</v>
      </c>
      <c r="C10" s="3" t="str">
        <f>_xlfn.CONCAT("&amp;ai;",_Input!G10)</f>
        <v>&amp;ai;MALE</v>
      </c>
      <c r="D10" s="3" t="str">
        <f>_Input!AA10</f>
        <v>Wayne.Ingram@netafim.com</v>
      </c>
      <c r="E10" s="3" t="s">
        <v>105</v>
      </c>
      <c r="F10" s="3" t="str">
        <f>_Input!E10</f>
        <v>Wayne</v>
      </c>
      <c r="G10" s="3" t="str">
        <f>_Input!D10</f>
        <v>Ingram</v>
      </c>
      <c r="H10" s="111" t="str">
        <f>_Input!AD10</f>
        <v>+61 0428351901</v>
      </c>
      <c r="I10" s="111">
        <f>_Input!AB10</f>
        <v>0</v>
      </c>
      <c r="J10" s="3" t="str">
        <f>_Input!Y10</f>
        <v xml:space="preserve">Sales Manager Poland </v>
      </c>
      <c r="K10" s="3" t="str">
        <f t="shared" si="0"/>
        <v>Wayne.Ingram@netafim.com</v>
      </c>
      <c r="L10" s="3" t="s">
        <v>136</v>
      </c>
      <c r="M10" s="3" t="s">
        <v>99</v>
      </c>
      <c r="N10" s="3" t="s">
        <v>147</v>
      </c>
      <c r="O10" s="3" t="str">
        <f>_Input!C10</f>
        <v>Wayne.Ingram@netafim.com</v>
      </c>
      <c r="P10" s="3" t="str">
        <f t="shared" si="1"/>
        <v>Wayne.Ingram@netafim.com@tv</v>
      </c>
    </row>
    <row r="11" spans="1:16" x14ac:dyDescent="0.25">
      <c r="A11" s="3" t="str">
        <f>User!H11</f>
        <v>&amp;ai;Peter.Durand@netafim.com-Person</v>
      </c>
      <c r="B11" s="3" t="str">
        <f>Address!A11</f>
        <v>&amp;ai;Peter.Durand@netafim.com_Address</v>
      </c>
      <c r="C11" s="3" t="str">
        <f>_xlfn.CONCAT("&amp;ai;",_Input!G11)</f>
        <v>&amp;ai;MALE</v>
      </c>
      <c r="D11" s="3" t="str">
        <f>_Input!AA11</f>
        <v>Peter.Durand@netafim.com</v>
      </c>
      <c r="E11" s="3" t="s">
        <v>105</v>
      </c>
      <c r="F11" s="3" t="str">
        <f>_Input!E11</f>
        <v>Peter</v>
      </c>
      <c r="G11" s="3" t="str">
        <f>_Input!D11</f>
        <v>Durand</v>
      </c>
      <c r="H11" s="111" t="str">
        <f>_Input!AD11</f>
        <v>+61 0407975401</v>
      </c>
      <c r="I11" s="111">
        <f>_Input!AB11</f>
        <v>0</v>
      </c>
      <c r="J11" s="3" t="str">
        <f>_Input!Y11</f>
        <v>Area Sales Manager Slovakia</v>
      </c>
      <c r="K11" s="3" t="str">
        <f t="shared" si="0"/>
        <v>Peter.Durand@netafim.com</v>
      </c>
      <c r="L11" s="3" t="s">
        <v>136</v>
      </c>
      <c r="M11" s="3" t="s">
        <v>99</v>
      </c>
      <c r="N11" s="3" t="s">
        <v>147</v>
      </c>
      <c r="O11" s="3" t="str">
        <f>_Input!C11</f>
        <v>Peter.Durand@netafim.com</v>
      </c>
      <c r="P11" s="3" t="str">
        <f t="shared" si="1"/>
        <v>Peter.Durand@netafim.com@tv</v>
      </c>
    </row>
    <row r="12" spans="1:16" x14ac:dyDescent="0.25">
      <c r="A12" s="3" t="str">
        <f>User!H12</f>
        <v>&amp;ai;Andrei.Pereira@netafim.com-Person</v>
      </c>
      <c r="B12" s="3" t="str">
        <f>Address!A12</f>
        <v>&amp;ai;Andrei.Pereira@netafim.com_Address</v>
      </c>
      <c r="C12" s="3" t="str">
        <f>_xlfn.CONCAT("&amp;ai;",_Input!G12)</f>
        <v>&amp;ai;MALE</v>
      </c>
      <c r="D12" s="3" t="str">
        <f>_Input!AA12</f>
        <v>Andrei.Pereira@netafim.com</v>
      </c>
      <c r="E12" s="3" t="s">
        <v>105</v>
      </c>
      <c r="F12" s="3" t="str">
        <f>_Input!E12</f>
        <v>Andrei</v>
      </c>
      <c r="G12" s="3" t="str">
        <f>_Input!D12</f>
        <v>Pereira</v>
      </c>
      <c r="H12" s="111" t="str">
        <f>_Input!AD12</f>
        <v>+55 16 981621315</v>
      </c>
      <c r="I12" s="111">
        <f>_Input!AB12</f>
        <v>0</v>
      </c>
      <c r="J12" s="3" t="str">
        <f>_Input!Y12</f>
        <v>Marketing Specialist</v>
      </c>
      <c r="K12" s="3" t="str">
        <f t="shared" si="0"/>
        <v>Andrei.Pereira@netafim.com</v>
      </c>
      <c r="L12" s="3" t="s">
        <v>136</v>
      </c>
      <c r="M12" s="3" t="s">
        <v>99</v>
      </c>
      <c r="N12" s="3" t="s">
        <v>147</v>
      </c>
      <c r="O12" s="3" t="str">
        <f>_Input!C12</f>
        <v>Andrei.Pereira@netafim.com</v>
      </c>
      <c r="P12" s="3" t="str">
        <f t="shared" si="1"/>
        <v>Andrei.Pereira@netafim.com@tv</v>
      </c>
    </row>
    <row r="13" spans="1:16" x14ac:dyDescent="0.25">
      <c r="A13" s="3" t="str">
        <f>User!H13</f>
        <v>&amp;ai;Marcus.Tessler@netafim.com-Person</v>
      </c>
      <c r="B13" s="3" t="str">
        <f>Address!A13</f>
        <v>&amp;ai;Marcus.Tessler@netafim.com_Address</v>
      </c>
      <c r="C13" s="3" t="str">
        <f>_xlfn.CONCAT("&amp;ai;",_Input!G13)</f>
        <v>&amp;ai;MALE</v>
      </c>
      <c r="D13" s="3" t="str">
        <f>_Input!AA13</f>
        <v>Marcus.Tessler@netafim.com</v>
      </c>
      <c r="E13" s="3" t="s">
        <v>105</v>
      </c>
      <c r="F13" s="3" t="str">
        <f>_Input!E13</f>
        <v>Marcus</v>
      </c>
      <c r="G13" s="3" t="str">
        <f>_Input!D13</f>
        <v>Tessler</v>
      </c>
      <c r="H13" s="111" t="str">
        <f>_Input!AD13</f>
        <v>+55 16 21118079</v>
      </c>
      <c r="I13" s="111">
        <f>_Input!AB13</f>
        <v>0</v>
      </c>
      <c r="J13" s="3" t="str">
        <f>_Input!Y13</f>
        <v>CEE Customer Service Manager and Main Purchaser for Polish Department</v>
      </c>
      <c r="K13" s="3" t="str">
        <f t="shared" si="0"/>
        <v>Marcus.Tessler@netafim.com</v>
      </c>
      <c r="L13" s="3" t="s">
        <v>136</v>
      </c>
      <c r="M13" s="3" t="s">
        <v>99</v>
      </c>
      <c r="N13" s="3" t="s">
        <v>147</v>
      </c>
      <c r="O13" s="3" t="str">
        <f>_Input!C13</f>
        <v>Marcus.Tessler@netafim.com</v>
      </c>
      <c r="P13" s="3" t="str">
        <f t="shared" si="1"/>
        <v>Marcus.Tessler@netafim.com@tv</v>
      </c>
    </row>
    <row r="14" spans="1:16" x14ac:dyDescent="0.25">
      <c r="A14" s="3" t="str">
        <f>User!H14</f>
        <v>&amp;ai;Abed.Masarwa@netafim.com-Person</v>
      </c>
      <c r="B14" s="3" t="str">
        <f>Address!A14</f>
        <v>&amp;ai;Abed.Masarwa@netafim.com_Address</v>
      </c>
      <c r="C14" s="3" t="str">
        <f>_xlfn.CONCAT("&amp;ai;",_Input!G14)</f>
        <v>&amp;ai;MALE</v>
      </c>
      <c r="D14" s="3" t="str">
        <f>_Input!AA14</f>
        <v>Abed.Masarwa@netafim.com</v>
      </c>
      <c r="E14" s="3" t="s">
        <v>105</v>
      </c>
      <c r="F14" s="3" t="str">
        <f>_Input!E14</f>
        <v>Abed</v>
      </c>
      <c r="G14" s="3" t="str">
        <f>_Input!D14</f>
        <v>Masarwa</v>
      </c>
      <c r="H14" s="111" t="str">
        <f>_Input!AD14</f>
        <v>+972 52 5017443</v>
      </c>
      <c r="I14" s="111" t="str">
        <f>_Input!AB14</f>
        <v>+97246287668</v>
      </c>
      <c r="J14" s="3" t="str">
        <f>_Input!Y14</f>
        <v>Senior Sales Engineer</v>
      </c>
      <c r="K14" s="3" t="str">
        <f t="shared" si="0"/>
        <v>Abed.Masarwa@netafim.com</v>
      </c>
      <c r="L14" s="3" t="s">
        <v>136</v>
      </c>
      <c r="M14" s="3" t="s">
        <v>99</v>
      </c>
      <c r="N14" s="3" t="s">
        <v>147</v>
      </c>
      <c r="O14" s="3" t="str">
        <f>_Input!C14</f>
        <v>Abed.Masarwa@netafim.com</v>
      </c>
      <c r="P14" s="3" t="str">
        <f t="shared" si="1"/>
        <v>Abed.Masarwa@netafim.com@tv</v>
      </c>
    </row>
    <row r="15" spans="1:16" x14ac:dyDescent="0.25">
      <c r="A15" s="3" t="str">
        <f>User!H15</f>
        <v>&amp;ai;Sharon.Kelmeshes@netafim.com-Person</v>
      </c>
      <c r="B15" s="3" t="str">
        <f>Address!A15</f>
        <v>&amp;ai;Sharon.Kelmeshes@netafim.com_Address</v>
      </c>
      <c r="C15" s="3" t="str">
        <f>_xlfn.CONCAT("&amp;ai;",_Input!G15)</f>
        <v>&amp;ai;MALE</v>
      </c>
      <c r="D15" s="3" t="str">
        <f>_Input!AA15</f>
        <v>Sharon.Kelmeshes@netafim.com</v>
      </c>
      <c r="E15" s="3" t="s">
        <v>105</v>
      </c>
      <c r="F15" s="3" t="str">
        <f>_Input!E15</f>
        <v>Sharon</v>
      </c>
      <c r="G15" s="3" t="str">
        <f>_Input!D15</f>
        <v>Kelmeshes</v>
      </c>
      <c r="H15" s="111" t="str">
        <f>_Input!AD15</f>
        <v>+972 52 5013770</v>
      </c>
      <c r="I15" s="111">
        <f>_Input!AB15</f>
        <v>0</v>
      </c>
      <c r="J15" s="3" t="str">
        <f>_Input!Y15</f>
        <v>Junior Sales Enginieer CPG, Food &amp; Bevarage</v>
      </c>
      <c r="K15" s="3" t="str">
        <f t="shared" si="0"/>
        <v>Sharon.Kelmeshes@netafim.com</v>
      </c>
      <c r="L15" s="3" t="s">
        <v>136</v>
      </c>
      <c r="M15" s="3" t="s">
        <v>99</v>
      </c>
      <c r="N15" s="3" t="s">
        <v>147</v>
      </c>
      <c r="O15" s="3" t="str">
        <f>_Input!C15</f>
        <v>Sharon.Kelmeshes@netafim.com</v>
      </c>
      <c r="P15" s="3" t="str">
        <f t="shared" si="1"/>
        <v>Sharon.Kelmeshes@netafim.com@tv</v>
      </c>
    </row>
    <row r="16" spans="1:16" x14ac:dyDescent="0.25">
      <c r="A16" s="3" t="str">
        <f>User!H16</f>
        <v>&amp;ai;Gaby.Miodownik@netafim.com-Person</v>
      </c>
      <c r="B16" s="3" t="str">
        <f>Address!A16</f>
        <v>&amp;ai;Gaby.Miodownik@netafim.com_Address</v>
      </c>
      <c r="C16" s="3" t="str">
        <f>_xlfn.CONCAT("&amp;ai;",_Input!G16)</f>
        <v>&amp;ai;MALE</v>
      </c>
      <c r="D16" s="3" t="str">
        <f>_Input!AA16</f>
        <v>Gaby.Miodownik@netafim.com</v>
      </c>
      <c r="E16" s="3" t="s">
        <v>105</v>
      </c>
      <c r="F16" s="3" t="str">
        <f>_Input!E16</f>
        <v>Gaby</v>
      </c>
      <c r="G16" s="3" t="str">
        <f>_Input!D16</f>
        <v>Miodownik</v>
      </c>
      <c r="H16" s="111" t="str">
        <f>_Input!AD16</f>
        <v>+972 52 5013002</v>
      </c>
      <c r="I16" s="111">
        <f>_Input!AB16</f>
        <v>0</v>
      </c>
      <c r="J16" s="3" t="str">
        <f>_Input!Y16</f>
        <v>Area Sales Manager Romania</v>
      </c>
      <c r="K16" s="3" t="str">
        <f t="shared" si="0"/>
        <v>Gaby.Miodownik@netafim.com</v>
      </c>
      <c r="L16" s="3" t="s">
        <v>136</v>
      </c>
      <c r="M16" s="3" t="s">
        <v>99</v>
      </c>
      <c r="N16" s="3" t="s">
        <v>147</v>
      </c>
      <c r="O16" s="3" t="str">
        <f>_Input!C16</f>
        <v>Gaby.Miodownik@netafim.com</v>
      </c>
      <c r="P16" s="3" t="str">
        <f t="shared" si="1"/>
        <v>Gaby.Miodownik@netafim.com@tv</v>
      </c>
    </row>
    <row r="17" spans="1:16" x14ac:dyDescent="0.25">
      <c r="A17" s="3" t="str">
        <f>User!H17</f>
        <v>&amp;ai;Vikas.Sonawane@netafim.com-Person</v>
      </c>
      <c r="B17" s="3" t="str">
        <f>Address!A17</f>
        <v>&amp;ai;Vikas.Sonawane@netafim.com_Address</v>
      </c>
      <c r="C17" s="3" t="str">
        <f>_xlfn.CONCAT("&amp;ai;",_Input!G17)</f>
        <v>&amp;ai;MALE</v>
      </c>
      <c r="D17" s="3" t="str">
        <f>_Input!AA17</f>
        <v>Vikas.Sonawane@netafim.com</v>
      </c>
      <c r="E17" s="3" t="s">
        <v>105</v>
      </c>
      <c r="F17" s="3" t="str">
        <f>_Input!E17</f>
        <v>Vikas</v>
      </c>
      <c r="G17" s="3" t="str">
        <f>_Input!D17</f>
        <v>Sonawane</v>
      </c>
      <c r="H17" s="111">
        <f>_Input!AD17</f>
        <v>0</v>
      </c>
      <c r="I17" s="111">
        <f>_Input!AB17</f>
        <v>0</v>
      </c>
      <c r="J17" s="3" t="str">
        <f>_Input!Y17</f>
        <v>IT Specialist</v>
      </c>
      <c r="K17" s="3" t="str">
        <f t="shared" si="0"/>
        <v>Vikas.Sonawane@netafim.com</v>
      </c>
      <c r="L17" s="3" t="s">
        <v>136</v>
      </c>
      <c r="M17" s="3" t="s">
        <v>99</v>
      </c>
      <c r="N17" s="3" t="s">
        <v>147</v>
      </c>
      <c r="O17" s="3" t="str">
        <f>_Input!C17</f>
        <v>Vikas.Sonawane@netafim.com</v>
      </c>
      <c r="P17" s="3" t="str">
        <f t="shared" si="1"/>
        <v>Vikas.Sonawane@netafim.com@tv</v>
      </c>
    </row>
    <row r="18" spans="1:16" x14ac:dyDescent="0.25">
      <c r="A18" s="3" t="str">
        <f>User!H18</f>
        <v>&amp;ai;ramdas.battalwar@netafim.com-Person</v>
      </c>
      <c r="B18" s="3" t="str">
        <f>Address!A18</f>
        <v>&amp;ai;ramdas.battalwar@netafim.com_Address</v>
      </c>
      <c r="C18" s="3" t="str">
        <f>_xlfn.CONCAT("&amp;ai;",_Input!G18)</f>
        <v>&amp;ai;MALE</v>
      </c>
      <c r="D18" s="3" t="str">
        <f>_Input!AA18</f>
        <v>ramdas.battalwar@netafim.com</v>
      </c>
      <c r="E18" s="3" t="s">
        <v>105</v>
      </c>
      <c r="F18" s="3" t="str">
        <f>_Input!E18</f>
        <v>ramdas</v>
      </c>
      <c r="G18" s="3" t="str">
        <f>_Input!D18</f>
        <v>battalwar</v>
      </c>
      <c r="H18" s="111" t="str">
        <f>_Input!AD18</f>
        <v>+91 8879783884</v>
      </c>
      <c r="I18" s="111">
        <f>_Input!AB18</f>
        <v>0</v>
      </c>
      <c r="J18" s="3" t="str">
        <f>_Input!Y18</f>
        <v>Logistics Specialist/SAP MM Key User/Export Control</v>
      </c>
      <c r="K18" s="3" t="str">
        <f t="shared" si="0"/>
        <v>ramdas.battalwar@netafim.com</v>
      </c>
      <c r="L18" s="3" t="s">
        <v>136</v>
      </c>
      <c r="M18" s="3" t="s">
        <v>99</v>
      </c>
      <c r="N18" s="3" t="s">
        <v>147</v>
      </c>
      <c r="O18" s="3" t="str">
        <f>_Input!C18</f>
        <v>ramdas.battalwar@netafim.com</v>
      </c>
      <c r="P18" s="3" t="str">
        <f t="shared" si="1"/>
        <v>ramdas.battalwar@netafim.com@tv</v>
      </c>
    </row>
    <row r="19" spans="1:16" x14ac:dyDescent="0.25">
      <c r="A19" s="3" t="str">
        <f>User!H19</f>
        <v>&amp;ai;Ofer.Fridvald@netafim.com-Person</v>
      </c>
      <c r="B19" s="3" t="str">
        <f>Address!A19</f>
        <v>&amp;ai;Ofer.Fridvald@netafim.com_Address</v>
      </c>
      <c r="C19" s="3" t="str">
        <f>_xlfn.CONCAT("&amp;ai;",_Input!G19)</f>
        <v>&amp;ai;MALE</v>
      </c>
      <c r="D19" s="3" t="str">
        <f>_Input!AA19</f>
        <v>Ofer.Fridvald@netafim.com</v>
      </c>
      <c r="E19" s="3" t="s">
        <v>105</v>
      </c>
      <c r="F19" s="3" t="str">
        <f>_Input!E19</f>
        <v>Ofer</v>
      </c>
      <c r="G19" s="3" t="str">
        <f>_Input!D19</f>
        <v>Fridvald</v>
      </c>
      <c r="H19" s="111" t="str">
        <f>_Input!AD19</f>
        <v>+972 52 5014628</v>
      </c>
      <c r="I19" s="111">
        <f>_Input!AB19</f>
        <v>0</v>
      </c>
      <c r="J19" s="3" t="str">
        <f>_Input!Y19</f>
        <v>Senior Marketing Specialist</v>
      </c>
      <c r="K19" s="3" t="str">
        <f t="shared" si="0"/>
        <v>Ofer.Fridvald@netafim.com</v>
      </c>
      <c r="L19" s="3" t="s">
        <v>136</v>
      </c>
      <c r="M19" s="3" t="s">
        <v>99</v>
      </c>
      <c r="N19" s="3" t="s">
        <v>147</v>
      </c>
      <c r="O19" s="3" t="str">
        <f>_Input!C19</f>
        <v>Ofer.Fridvald@netafim.com</v>
      </c>
      <c r="P19" s="3" t="str">
        <f t="shared" si="1"/>
        <v>Ofer.Fridvald@netafim.com@tv</v>
      </c>
    </row>
    <row r="20" spans="1:16" x14ac:dyDescent="0.25">
      <c r="A20" s="3" t="str">
        <f>User!H20</f>
        <v>&amp;ai;Ariel.Bashan@netafim.com-Person</v>
      </c>
      <c r="B20" s="3" t="str">
        <f>Address!A20</f>
        <v>&amp;ai;Ariel.Bashan@netafim.com_Address</v>
      </c>
      <c r="C20" s="3" t="str">
        <f>_xlfn.CONCAT("&amp;ai;",_Input!G20)</f>
        <v>&amp;ai;MALE</v>
      </c>
      <c r="D20" s="3" t="str">
        <f>_Input!AA20</f>
        <v>Ariel.Bashan@netafim.com</v>
      </c>
      <c r="E20" s="3" t="s">
        <v>105</v>
      </c>
      <c r="F20" s="3" t="str">
        <f>_Input!E20</f>
        <v>Ariel</v>
      </c>
      <c r="G20" s="3" t="str">
        <f>_Input!D20</f>
        <v>Bashan</v>
      </c>
      <c r="H20" s="111" t="str">
        <f>_Input!AD20</f>
        <v>+972 52 5017794</v>
      </c>
      <c r="I20" s="111" t="str">
        <f>_Input!AB20</f>
        <v>+972 8 6473225</v>
      </c>
      <c r="J20" s="3" t="str">
        <f>_Input!Y20</f>
        <v>Regional Sales Manager</v>
      </c>
      <c r="K20" s="3" t="str">
        <f t="shared" si="0"/>
        <v>Ariel.Bashan@netafim.com</v>
      </c>
      <c r="L20" s="3" t="s">
        <v>136</v>
      </c>
      <c r="M20" s="3" t="s">
        <v>99</v>
      </c>
      <c r="N20" s="3" t="s">
        <v>147</v>
      </c>
      <c r="O20" s="3" t="str">
        <f>_Input!C20</f>
        <v>Ariel.Bashan@netafim.com</v>
      </c>
      <c r="P20" s="3" t="str">
        <f t="shared" si="1"/>
        <v>Ariel.Bashan@netafim.com@tv</v>
      </c>
    </row>
    <row r="21" spans="1:16" x14ac:dyDescent="0.25">
      <c r="A21" s="3" t="str">
        <f>User!H21</f>
        <v>&amp;ai;Omer.Gerson@netafim.com-Person</v>
      </c>
      <c r="B21" s="3" t="str">
        <f>Address!A21</f>
        <v>&amp;ai;Omer.Gerson@netafim.com_Address</v>
      </c>
      <c r="C21" s="3" t="str">
        <f>_xlfn.CONCAT("&amp;ai;",_Input!G21)</f>
        <v>&amp;ai;MALE</v>
      </c>
      <c r="D21" s="3" t="str">
        <f>_Input!AA21</f>
        <v>Omer.Gerson@netafim.com</v>
      </c>
      <c r="E21" s="3" t="s">
        <v>105</v>
      </c>
      <c r="F21" s="3" t="str">
        <f>_Input!E21</f>
        <v>Omer</v>
      </c>
      <c r="G21" s="3" t="str">
        <f>_Input!D21</f>
        <v>Gerson</v>
      </c>
      <c r="H21" s="111" t="str">
        <f>_Input!AD21</f>
        <v>+972 54 4412015</v>
      </c>
      <c r="I21" s="111">
        <f>_Input!AB21</f>
        <v>0</v>
      </c>
      <c r="J21" s="3" t="str">
        <f>_Input!Y21</f>
        <v>Sales Department Assistant</v>
      </c>
      <c r="K21" s="3" t="str">
        <f t="shared" si="0"/>
        <v>Omer.Gerson@netafim.com</v>
      </c>
      <c r="L21" s="3" t="s">
        <v>136</v>
      </c>
      <c r="M21" s="3" t="s">
        <v>99</v>
      </c>
      <c r="N21" s="3" t="s">
        <v>147</v>
      </c>
      <c r="O21" s="3" t="str">
        <f>_Input!C21</f>
        <v>Omer.Gerson@netafim.com</v>
      </c>
      <c r="P21" s="3" t="str">
        <f t="shared" si="1"/>
        <v>Omer.Gerson@netafim.com@tv</v>
      </c>
    </row>
    <row r="22" spans="1:16" x14ac:dyDescent="0.25">
      <c r="A22" s="3" t="str">
        <f>User!H22</f>
        <v>&amp;ai;Udi.Marom@netafim.com-Person</v>
      </c>
      <c r="B22" s="3" t="str">
        <f>Address!A22</f>
        <v>&amp;ai;Udi.Marom@netafim.com_Address</v>
      </c>
      <c r="C22" s="3" t="str">
        <f>_xlfn.CONCAT("&amp;ai;",_Input!G22)</f>
        <v>&amp;ai;MALE</v>
      </c>
      <c r="D22" s="3" t="str">
        <f>_Input!AA22</f>
        <v>Udi.Marom@netafim.com</v>
      </c>
      <c r="E22" s="3" t="s">
        <v>105</v>
      </c>
      <c r="F22" s="3" t="str">
        <f>_Input!E22</f>
        <v>Udi</v>
      </c>
      <c r="G22" s="3" t="str">
        <f>_Input!D22</f>
        <v>Marom</v>
      </c>
      <c r="H22" s="111" t="str">
        <f>_Input!AD22</f>
        <v>+972 52 5014735</v>
      </c>
      <c r="I22" s="111">
        <f>_Input!AB22</f>
        <v>0</v>
      </c>
      <c r="J22" s="3" t="str">
        <f>_Input!Y22</f>
        <v>Sales Department Assistant</v>
      </c>
      <c r="K22" s="3" t="str">
        <f t="shared" si="0"/>
        <v>Udi.Marom@netafim.com</v>
      </c>
      <c r="L22" s="3" t="s">
        <v>136</v>
      </c>
      <c r="M22" s="3" t="s">
        <v>99</v>
      </c>
      <c r="N22" s="3" t="s">
        <v>147</v>
      </c>
      <c r="O22" s="3" t="str">
        <f>_Input!C22</f>
        <v>Udi.Marom@netafim.com</v>
      </c>
      <c r="P22" s="3" t="str">
        <f t="shared" si="1"/>
        <v>Udi.Marom@netafim.com@tv</v>
      </c>
    </row>
    <row r="23" spans="1:16" x14ac:dyDescent="0.25">
      <c r="A23" s="3" t="str">
        <f>User!H23</f>
        <v>&amp;ai;Eliezer.Gilary@netafim.com-Person</v>
      </c>
      <c r="B23" s="3" t="str">
        <f>Address!A23</f>
        <v>&amp;ai;Eliezer.Gilary@netafim.com_Address</v>
      </c>
      <c r="C23" s="3" t="str">
        <f>_xlfn.CONCAT("&amp;ai;",_Input!G23)</f>
        <v>&amp;ai;MALE</v>
      </c>
      <c r="D23" s="3" t="str">
        <f>_Input!AA23</f>
        <v>Eliezer.Gilary@netafim.com</v>
      </c>
      <c r="E23" s="3" t="s">
        <v>105</v>
      </c>
      <c r="F23" s="3" t="str">
        <f>_Input!E23</f>
        <v>Eliezer</v>
      </c>
      <c r="G23" s="3" t="str">
        <f>_Input!D23</f>
        <v>Gilary</v>
      </c>
      <c r="H23" s="111" t="str">
        <f>_Input!AD23</f>
        <v>+972 52 5017208</v>
      </c>
      <c r="I23" s="111">
        <f>_Input!AB23</f>
        <v>0</v>
      </c>
      <c r="J23" s="3" t="str">
        <f>_Input!Y23</f>
        <v>Sales Engineer</v>
      </c>
      <c r="K23" s="3" t="str">
        <f t="shared" si="0"/>
        <v>Eliezer.Gilary@netafim.com</v>
      </c>
      <c r="L23" s="3" t="s">
        <v>136</v>
      </c>
      <c r="M23" s="3" t="s">
        <v>99</v>
      </c>
      <c r="N23" s="3" t="s">
        <v>147</v>
      </c>
      <c r="O23" s="3" t="str">
        <f>_Input!C23</f>
        <v>Eliezer.Gilary@netafim.com</v>
      </c>
      <c r="P23" s="3" t="str">
        <f t="shared" si="1"/>
        <v>Eliezer.Gilary@netafim.com@tv</v>
      </c>
    </row>
    <row r="24" spans="1:16" x14ac:dyDescent="0.25">
      <c r="A24" s="3" t="str">
        <f>User!H24</f>
        <v>&amp;ai;Daniel.Dror@netafim.com-Person</v>
      </c>
      <c r="B24" s="3" t="str">
        <f>Address!A24</f>
        <v>&amp;ai;Daniel.Dror@netafim.com_Address</v>
      </c>
      <c r="C24" s="3" t="str">
        <f>_xlfn.CONCAT("&amp;ai;",_Input!G24)</f>
        <v>&amp;ai;MALE</v>
      </c>
      <c r="D24" s="3" t="str">
        <f>_Input!AA24</f>
        <v>Daniel.Dror@netafim.com</v>
      </c>
      <c r="E24" s="3" t="s">
        <v>105</v>
      </c>
      <c r="F24" s="3" t="str">
        <f>_Input!E24</f>
        <v>Daniel</v>
      </c>
      <c r="G24" s="3" t="str">
        <f>_Input!D24</f>
        <v>Dror</v>
      </c>
      <c r="H24" s="111" t="str">
        <f>_Input!AD24</f>
        <v>+972 52 5017619</v>
      </c>
      <c r="I24" s="111">
        <f>_Input!AB24</f>
        <v>0</v>
      </c>
      <c r="J24" s="3" t="str">
        <f>_Input!Y24</f>
        <v>Senior Sales Engineer</v>
      </c>
      <c r="K24" s="3" t="str">
        <f t="shared" si="0"/>
        <v>Daniel.Dror@netafim.com</v>
      </c>
      <c r="L24" s="3" t="s">
        <v>136</v>
      </c>
      <c r="M24" s="3" t="s">
        <v>99</v>
      </c>
      <c r="N24" s="3" t="s">
        <v>147</v>
      </c>
      <c r="O24" s="3" t="str">
        <f>_Input!C24</f>
        <v>Daniel.Dror@netafim.com</v>
      </c>
      <c r="P24" s="3" t="str">
        <f t="shared" si="1"/>
        <v>Daniel.Dror@netafim.com@tv</v>
      </c>
    </row>
    <row r="25" spans="1:16" x14ac:dyDescent="0.25">
      <c r="A25" s="3" t="str">
        <f>User!H25</f>
        <v>&amp;ai;Nadav.Biran@netafim.com-Person</v>
      </c>
      <c r="B25" s="3" t="str">
        <f>Address!A25</f>
        <v>&amp;ai;Nadav.Biran@netafim.com_Address</v>
      </c>
      <c r="C25" s="3" t="str">
        <f>_xlfn.CONCAT("&amp;ai;",_Input!G25)</f>
        <v>&amp;ai;MALE</v>
      </c>
      <c r="D25" s="3" t="str">
        <f>_Input!AA25</f>
        <v>Nadav.Biran@netafim.com</v>
      </c>
      <c r="E25" s="3" t="s">
        <v>105</v>
      </c>
      <c r="F25" s="3" t="str">
        <f>_Input!E25</f>
        <v>Nadav</v>
      </c>
      <c r="G25" s="3" t="str">
        <f>_Input!D25</f>
        <v>Biran</v>
      </c>
      <c r="H25" s="111" t="str">
        <f>_Input!AD25</f>
        <v>+972 52 5017016</v>
      </c>
      <c r="I25" s="111">
        <f>_Input!AB25</f>
        <v>0</v>
      </c>
      <c r="J25" s="3" t="str">
        <f>_Input!Y25</f>
        <v>Senior Sales Engineer</v>
      </c>
      <c r="K25" s="3" t="str">
        <f t="shared" si="0"/>
        <v>Nadav.Biran@netafim.com</v>
      </c>
      <c r="L25" s="3" t="s">
        <v>136</v>
      </c>
      <c r="M25" s="3" t="s">
        <v>99</v>
      </c>
      <c r="N25" s="3" t="s">
        <v>147</v>
      </c>
      <c r="O25" s="3" t="str">
        <f>_Input!C25</f>
        <v>Nadav.Biran@netafim.com</v>
      </c>
      <c r="P25" s="3" t="str">
        <f t="shared" si="1"/>
        <v>Nadav.Biran@netafim.com@tv</v>
      </c>
    </row>
    <row r="26" spans="1:16" x14ac:dyDescent="0.25">
      <c r="A26" s="3" t="str">
        <f>User!H26</f>
        <v>&amp;ai;Danny.Ariel@netafim.com-Person</v>
      </c>
      <c r="B26" s="3" t="str">
        <f>Address!A26</f>
        <v>&amp;ai;Danny.Ariel@netafim.com_Address</v>
      </c>
      <c r="C26" s="3" t="str">
        <f>_xlfn.CONCAT("&amp;ai;",_Input!G26)</f>
        <v>&amp;ai;MALE</v>
      </c>
      <c r="D26" s="3" t="str">
        <f>_Input!AA26</f>
        <v>Danny.Ariel@netafim.com</v>
      </c>
      <c r="E26" s="3" t="s">
        <v>105</v>
      </c>
      <c r="F26" s="3" t="str">
        <f>_Input!E26</f>
        <v>Danny</v>
      </c>
      <c r="G26" s="3" t="str">
        <f>_Input!D26</f>
        <v>Ariel</v>
      </c>
      <c r="H26" s="111" t="str">
        <f>_Input!AD26</f>
        <v>+972 52 5013103</v>
      </c>
      <c r="I26" s="111">
        <f>_Input!AB26</f>
        <v>0</v>
      </c>
      <c r="J26" s="3" t="str">
        <f>_Input!Y26</f>
        <v>OEM Regional Leader</v>
      </c>
      <c r="K26" s="3" t="str">
        <f t="shared" si="0"/>
        <v>Danny.Ariel@netafim.com</v>
      </c>
      <c r="L26" s="3" t="s">
        <v>136</v>
      </c>
      <c r="M26" s="3" t="s">
        <v>99</v>
      </c>
      <c r="N26" s="3" t="s">
        <v>147</v>
      </c>
      <c r="O26" s="3" t="str">
        <f>_Input!C26</f>
        <v>Danny.Ariel@netafim.com</v>
      </c>
      <c r="P26" s="3" t="str">
        <f t="shared" si="1"/>
        <v>Danny.Ariel@netafim.com@tv</v>
      </c>
    </row>
    <row r="27" spans="1:16" x14ac:dyDescent="0.25">
      <c r="A27" s="3" t="str">
        <f>User!H27</f>
        <v>&amp;ai;Dan.Ginzburg@netafim.com-Person</v>
      </c>
      <c r="B27" s="3" t="str">
        <f>Address!A27</f>
        <v>&amp;ai;Dan.Ginzburg@netafim.com_Address</v>
      </c>
      <c r="C27" s="3" t="str">
        <f>_xlfn.CONCAT("&amp;ai;",_Input!G27)</f>
        <v>&amp;ai;MALE</v>
      </c>
      <c r="D27" s="3" t="str">
        <f>_Input!AA27</f>
        <v>Dan.Ginzburg@netafim.com</v>
      </c>
      <c r="E27" s="3" t="s">
        <v>105</v>
      </c>
      <c r="F27" s="3" t="str">
        <f>_Input!E27</f>
        <v>Dan</v>
      </c>
      <c r="G27" s="3" t="str">
        <f>_Input!D27</f>
        <v>Ginzburg</v>
      </c>
      <c r="H27" s="111" t="str">
        <f>_Input!AD27</f>
        <v>+972 52 4701844</v>
      </c>
      <c r="I27" s="111">
        <f>_Input!AB27</f>
        <v>0</v>
      </c>
      <c r="J27" s="3" t="str">
        <f>_Input!Y27</f>
        <v>CEE Customer Service/SAP SD Key User</v>
      </c>
      <c r="K27" s="3" t="str">
        <f t="shared" si="0"/>
        <v>Dan.Ginzburg@netafim.com</v>
      </c>
      <c r="L27" s="3" t="s">
        <v>136</v>
      </c>
      <c r="M27" s="3" t="s">
        <v>99</v>
      </c>
      <c r="N27" s="3" t="s">
        <v>147</v>
      </c>
      <c r="O27" s="3" t="str">
        <f>_Input!C27</f>
        <v>Dan.Ginzburg@netafim.com</v>
      </c>
      <c r="P27" s="3" t="str">
        <f t="shared" si="1"/>
        <v>Dan.Ginzburg@netafim.com@tv</v>
      </c>
    </row>
    <row r="28" spans="1:16" x14ac:dyDescent="0.25">
      <c r="A28" s="3" t="str">
        <f>User!H28</f>
        <v>&amp;ai;Elidan.Calvo@netafim.com-Person</v>
      </c>
      <c r="B28" s="3" t="str">
        <f>Address!A28</f>
        <v>&amp;ai;Elidan.Calvo@netafim.com_Address</v>
      </c>
      <c r="C28" s="3" t="str">
        <f>_xlfn.CONCAT("&amp;ai;",_Input!G28)</f>
        <v>&amp;ai;MALE</v>
      </c>
      <c r="D28" s="3" t="str">
        <f>_Input!AA28</f>
        <v>Elidan.Calvo@netafim.com</v>
      </c>
      <c r="E28" s="3" t="s">
        <v>105</v>
      </c>
      <c r="F28" s="3" t="str">
        <f>_Input!E28</f>
        <v>Elidan</v>
      </c>
      <c r="G28" s="3" t="str">
        <f>_Input!D28</f>
        <v>Cavlo</v>
      </c>
      <c r="H28" s="111" t="str">
        <f>_Input!AD28</f>
        <v>+972 52 6440185</v>
      </c>
      <c r="I28" s="111">
        <f>_Input!AB28</f>
        <v>0</v>
      </c>
      <c r="J28" s="3" t="str">
        <f>_Input!Y28</f>
        <v>Sales Enginieer</v>
      </c>
      <c r="K28" s="3" t="str">
        <f t="shared" si="0"/>
        <v>Elidan.Calvo@netafim.com</v>
      </c>
      <c r="L28" s="3" t="s">
        <v>136</v>
      </c>
      <c r="M28" s="3" t="s">
        <v>99</v>
      </c>
      <c r="N28" s="3" t="s">
        <v>147</v>
      </c>
      <c r="O28" s="3" t="str">
        <f>_Input!C28</f>
        <v>Elidan.Calvo@netafim.com</v>
      </c>
      <c r="P28" s="3" t="str">
        <f t="shared" si="1"/>
        <v>Elidan.Calvo@netafim.com@tv</v>
      </c>
    </row>
    <row r="29" spans="1:16" x14ac:dyDescent="0.25">
      <c r="A29" s="3" t="str">
        <f>User!H29</f>
        <v>&amp;ai;Suzie.Roth@netafim.com-Person</v>
      </c>
      <c r="B29" s="3" t="str">
        <f>Address!A29</f>
        <v>&amp;ai;Suzie.Roth@netafim.com_Address</v>
      </c>
      <c r="C29" s="3" t="str">
        <f>_xlfn.CONCAT("&amp;ai;",_Input!G29)</f>
        <v>&amp;ai;FEMALE</v>
      </c>
      <c r="D29" s="3" t="str">
        <f>_Input!AA29</f>
        <v>Suzie.Roth@netafim.com</v>
      </c>
      <c r="E29" s="3" t="s">
        <v>105</v>
      </c>
      <c r="F29" s="3" t="str">
        <f>_Input!E29</f>
        <v>Suzie</v>
      </c>
      <c r="G29" s="3" t="str">
        <f>_Input!D29</f>
        <v>Roth</v>
      </c>
      <c r="H29" s="111" t="str">
        <f>_Input!AD29</f>
        <v>+972 52 6148971</v>
      </c>
      <c r="I29" s="111">
        <f>_Input!AB29</f>
        <v>0</v>
      </c>
      <c r="J29" s="3" t="str">
        <f>_Input!Y29</f>
        <v>FA Service Engineer</v>
      </c>
      <c r="K29" s="3" t="str">
        <f t="shared" si="0"/>
        <v>Suzie.Roth@netafim.com</v>
      </c>
      <c r="L29" s="3" t="s">
        <v>136</v>
      </c>
      <c r="M29" s="3" t="s">
        <v>99</v>
      </c>
      <c r="N29" s="3" t="s">
        <v>147</v>
      </c>
      <c r="O29" s="3" t="str">
        <f>_Input!C29</f>
        <v>Suzie.Roth@netafim.com</v>
      </c>
      <c r="P29" s="3" t="str">
        <f t="shared" si="1"/>
        <v>Suzie.Roth@netafim.com@tv</v>
      </c>
    </row>
    <row r="30" spans="1:16" x14ac:dyDescent="0.25">
      <c r="A30" s="3" t="str">
        <f>User!H30</f>
        <v>&amp;ai;Amit.Or@netafim.com-Person</v>
      </c>
      <c r="B30" s="3" t="str">
        <f>Address!A30</f>
        <v>&amp;ai;Amit.Or@netafim.com_Address</v>
      </c>
      <c r="C30" s="3" t="str">
        <f>_xlfn.CONCAT("&amp;ai;",_Input!G30)</f>
        <v>&amp;ai;MALE</v>
      </c>
      <c r="D30" s="3" t="str">
        <f>_Input!AA30</f>
        <v>Amit.Or@netafim.com</v>
      </c>
      <c r="E30" s="3" t="s">
        <v>105</v>
      </c>
      <c r="F30" s="3" t="str">
        <f>_Input!E30</f>
        <v>Amit</v>
      </c>
      <c r="G30" s="3" t="str">
        <f>_Input!D30</f>
        <v>Or</v>
      </c>
      <c r="H30" s="111" t="str">
        <f>_Input!AD30</f>
        <v>+972 52 5017206</v>
      </c>
      <c r="I30" s="111">
        <f>_Input!AB30</f>
        <v>0</v>
      </c>
      <c r="J30" s="3" t="str">
        <f>_Input!Y30</f>
        <v>Sales Coordinator Automotive &amp; Electronics</v>
      </c>
      <c r="K30" s="3" t="str">
        <f t="shared" si="0"/>
        <v>Amit.Or@netafim.com</v>
      </c>
      <c r="L30" s="3" t="s">
        <v>136</v>
      </c>
      <c r="M30" s="3" t="s">
        <v>99</v>
      </c>
      <c r="N30" s="3" t="s">
        <v>147</v>
      </c>
      <c r="O30" s="3" t="str">
        <f>_Input!C30</f>
        <v>Amit.Or@netafim.com</v>
      </c>
      <c r="P30" s="3" t="str">
        <f t="shared" si="1"/>
        <v>Amit.Or@netafim.com@tv</v>
      </c>
    </row>
    <row r="31" spans="1:16" x14ac:dyDescent="0.25">
      <c r="A31" s="3" t="str">
        <f>User!H31</f>
        <v>&amp;ai;Orit.Katzir@netafim.com-Person</v>
      </c>
      <c r="B31" s="3" t="str">
        <f>Address!A31</f>
        <v>&amp;ai;Orit.Katzir@netafim.com_Address</v>
      </c>
      <c r="C31" s="3" t="str">
        <f>_xlfn.CONCAT("&amp;ai;",_Input!G31)</f>
        <v>&amp;ai;FEMALE</v>
      </c>
      <c r="D31" s="3" t="str">
        <f>_Input!AA31</f>
        <v>Orit.Katzir@netafim.com</v>
      </c>
      <c r="E31" s="3" t="s">
        <v>105</v>
      </c>
      <c r="F31" s="3" t="str">
        <f>_Input!E31</f>
        <v>Orit</v>
      </c>
      <c r="G31" s="3" t="str">
        <f>_Input!D31</f>
        <v>Katzir</v>
      </c>
      <c r="H31" s="111" t="str">
        <f>_Input!AD31</f>
        <v>+972 52 5013104</v>
      </c>
      <c r="I31" s="111">
        <f>_Input!AB31</f>
        <v>0</v>
      </c>
      <c r="J31" s="3" t="str">
        <f>_Input!Y31</f>
        <v>Sales Manager Central Eastern Europe</v>
      </c>
      <c r="K31" s="3" t="str">
        <f t="shared" si="0"/>
        <v>Orit.Katzir@netafim.com</v>
      </c>
      <c r="L31" s="3" t="s">
        <v>136</v>
      </c>
      <c r="M31" s="3" t="s">
        <v>99</v>
      </c>
      <c r="N31" s="3" t="s">
        <v>147</v>
      </c>
      <c r="O31" s="3" t="str">
        <f>_Input!C31</f>
        <v>Orit.Katzir@netafim.com</v>
      </c>
      <c r="P31" s="3" t="str">
        <f t="shared" si="1"/>
        <v>Orit.Katzir@netafim.com@tv</v>
      </c>
    </row>
    <row r="32" spans="1:16" x14ac:dyDescent="0.25">
      <c r="A32" s="3" t="str">
        <f>User!H32</f>
        <v>&amp;ai;Niv.Dardik@netafim.com-Person</v>
      </c>
      <c r="B32" s="3" t="str">
        <f>Address!A32</f>
        <v>&amp;ai;Niv.Dardik@netafim.com_Address</v>
      </c>
      <c r="C32" s="3" t="str">
        <f>_xlfn.CONCAT("&amp;ai;",_Input!G32)</f>
        <v>&amp;ai;MALE</v>
      </c>
      <c r="D32" s="3" t="str">
        <f>_Input!AA32</f>
        <v>Niv.Dardik@netafim.com</v>
      </c>
      <c r="E32" s="3" t="s">
        <v>105</v>
      </c>
      <c r="F32" s="3" t="str">
        <f>_Input!E32</f>
        <v>Niv</v>
      </c>
      <c r="G32" s="3" t="str">
        <f>_Input!D32</f>
        <v>Dardik</v>
      </c>
      <c r="H32" s="111" t="str">
        <f>_Input!AD32</f>
        <v>+972 52 5013027</v>
      </c>
      <c r="I32" s="111">
        <f>_Input!AB32</f>
        <v>0</v>
      </c>
      <c r="J32" s="3" t="str">
        <f>_Input!Y32</f>
        <v>Life&amp;Science Vertical Industry Coordinator</v>
      </c>
      <c r="K32" s="3" t="str">
        <f t="shared" si="0"/>
        <v>Niv.Dardik@netafim.com</v>
      </c>
      <c r="L32" s="3" t="s">
        <v>136</v>
      </c>
      <c r="M32" s="3" t="s">
        <v>99</v>
      </c>
      <c r="N32" s="3" t="s">
        <v>147</v>
      </c>
      <c r="O32" s="3" t="str">
        <f>_Input!C32</f>
        <v>Niv.Dardik@netafim.com</v>
      </c>
      <c r="P32" s="3" t="str">
        <f t="shared" si="1"/>
        <v>Niv.Dardik@netafim.com@tv</v>
      </c>
    </row>
    <row r="33" spans="1:16" x14ac:dyDescent="0.25">
      <c r="A33" s="3" t="str">
        <f>User!H33</f>
        <v>&amp;ai;Luis.Samoiloff@netafim.com-Person</v>
      </c>
      <c r="B33" s="3" t="str">
        <f>Address!A33</f>
        <v>&amp;ai;Luis.Samoiloff@netafim.com_Address</v>
      </c>
      <c r="C33" s="3" t="str">
        <f>_xlfn.CONCAT("&amp;ai;",_Input!G33)</f>
        <v>&amp;ai;MALE</v>
      </c>
      <c r="D33" s="3" t="str">
        <f>_Input!AA33</f>
        <v>Luis.Samoiloff@netafim.com</v>
      </c>
      <c r="E33" s="3" t="s">
        <v>105</v>
      </c>
      <c r="F33" s="3" t="str">
        <f>_Input!E33</f>
        <v>Luis</v>
      </c>
      <c r="G33" s="3" t="str">
        <f>_Input!D33</f>
        <v xml:space="preserve">Samoiloff </v>
      </c>
      <c r="H33" s="111" t="str">
        <f>_Input!AD33</f>
        <v>+972 52 5013246</v>
      </c>
      <c r="I33" s="111">
        <f>_Input!AB33</f>
        <v>0</v>
      </c>
      <c r="J33" s="3" t="str">
        <f>_Input!Y33</f>
        <v>Senior CNC&amp;FA Service Engineer</v>
      </c>
      <c r="K33" s="3" t="str">
        <f t="shared" si="0"/>
        <v>Luis.Samoiloff@netafim.com</v>
      </c>
      <c r="L33" s="3" t="s">
        <v>136</v>
      </c>
      <c r="M33" s="3" t="s">
        <v>99</v>
      </c>
      <c r="N33" s="3" t="s">
        <v>147</v>
      </c>
      <c r="O33" s="3" t="str">
        <f>_Input!C33</f>
        <v>Luis.Samoiloff@netafim.com</v>
      </c>
      <c r="P33" s="3" t="str">
        <f t="shared" si="1"/>
        <v>Luis.Samoiloff@netafim.com@tv</v>
      </c>
    </row>
    <row r="34" spans="1:16" x14ac:dyDescent="0.25">
      <c r="A34" s="3" t="str">
        <f>User!H34</f>
        <v>&amp;ai;Amir.Lahav@netafim.com-Person</v>
      </c>
      <c r="B34" s="3" t="str">
        <f>Address!A34</f>
        <v>&amp;ai;Amir.Lahav@netafim.com_Address</v>
      </c>
      <c r="C34" s="3" t="str">
        <f>_xlfn.CONCAT("&amp;ai;",_Input!G34)</f>
        <v>&amp;ai;MALE</v>
      </c>
      <c r="D34" s="3" t="str">
        <f>_Input!AA34</f>
        <v>Amir.Lahav@netafim.com</v>
      </c>
      <c r="E34" s="3" t="s">
        <v>105</v>
      </c>
      <c r="F34" s="3" t="str">
        <f>_Input!E34</f>
        <v>Amir</v>
      </c>
      <c r="G34" s="3" t="str">
        <f>_Input!D34</f>
        <v>Lahav</v>
      </c>
      <c r="H34" s="111" t="str">
        <f>_Input!AD34</f>
        <v>+972 54 6693074</v>
      </c>
      <c r="I34" s="111">
        <f>_Input!AB34</f>
        <v>0</v>
      </c>
      <c r="J34" s="3" t="str">
        <f>_Input!Y34</f>
        <v>CNC&amp;FA Service Engineer</v>
      </c>
      <c r="K34" s="3" t="str">
        <f t="shared" si="0"/>
        <v>Amir.Lahav@netafim.com</v>
      </c>
      <c r="L34" s="3" t="s">
        <v>136</v>
      </c>
      <c r="M34" s="3" t="s">
        <v>99</v>
      </c>
      <c r="N34" s="3" t="s">
        <v>147</v>
      </c>
      <c r="O34" s="3" t="str">
        <f>_Input!C34</f>
        <v>Amir.Lahav@netafim.com</v>
      </c>
      <c r="P34" s="3" t="str">
        <f t="shared" si="1"/>
        <v>Amir.Lahav@netafim.com@tv</v>
      </c>
    </row>
    <row r="35" spans="1:16" x14ac:dyDescent="0.25">
      <c r="A35" s="3" t="str">
        <f>User!H35</f>
        <v>&amp;ai;Ben.Rachmut@netafim.com-Person</v>
      </c>
      <c r="B35" s="3" t="str">
        <f>Address!A35</f>
        <v>&amp;ai;Ben.Rachmut@netafim.com_Address</v>
      </c>
      <c r="C35" s="3" t="str">
        <f>_xlfn.CONCAT("&amp;ai;",_Input!G35)</f>
        <v>&amp;ai;MALE</v>
      </c>
      <c r="D35" s="3" t="str">
        <f>_Input!AA35</f>
        <v>Ben.Rachmut@netafim.com</v>
      </c>
      <c r="E35" s="3" t="s">
        <v>105</v>
      </c>
      <c r="F35" s="3" t="str">
        <f>_Input!E35</f>
        <v>Ben</v>
      </c>
      <c r="G35" s="3" t="str">
        <f>_Input!D35</f>
        <v>Rachmut</v>
      </c>
      <c r="H35" s="111" t="str">
        <f>_Input!AD35</f>
        <v>+972 52 5006010</v>
      </c>
      <c r="I35" s="111">
        <f>_Input!AB35</f>
        <v>0</v>
      </c>
      <c r="J35" s="3" t="str">
        <f>_Input!Y35</f>
        <v>CEE Customer Service</v>
      </c>
      <c r="K35" s="3" t="str">
        <f t="shared" si="0"/>
        <v>Ben.Rachmut@netafim.com</v>
      </c>
      <c r="L35" s="3" t="s">
        <v>136</v>
      </c>
      <c r="M35" s="3" t="s">
        <v>99</v>
      </c>
      <c r="N35" s="3" t="s">
        <v>147</v>
      </c>
      <c r="O35" s="3" t="str">
        <f>_Input!C35</f>
        <v>Ben.Rachmut@netafim.com</v>
      </c>
      <c r="P35" s="3" t="str">
        <f t="shared" si="1"/>
        <v>Ben.Rachmut@netafim.com@tv</v>
      </c>
    </row>
    <row r="36" spans="1:16" x14ac:dyDescent="0.25">
      <c r="A36" s="3" t="str">
        <f>User!H36</f>
        <v>&amp;ai;Arnon.Rosenbaum@netafim.com-Person</v>
      </c>
      <c r="B36" s="3" t="str">
        <f>Address!A36</f>
        <v>&amp;ai;Arnon.Rosenbaum@netafim.com_Address</v>
      </c>
      <c r="C36" s="3" t="str">
        <f>_xlfn.CONCAT("&amp;ai;",_Input!G36)</f>
        <v>&amp;ai;MALE</v>
      </c>
      <c r="D36" s="3" t="str">
        <f>_Input!AA36</f>
        <v>Arnon.Rosenbaum@netafim.com</v>
      </c>
      <c r="E36" s="3" t="s">
        <v>105</v>
      </c>
      <c r="F36" s="3" t="str">
        <f>_Input!E36</f>
        <v>Arnon</v>
      </c>
      <c r="G36" s="3" t="str">
        <f>_Input!D36</f>
        <v>Rosenbaum</v>
      </c>
      <c r="H36" s="111" t="str">
        <f>_Input!AD36</f>
        <v>+972 52 5017858</v>
      </c>
      <c r="I36" s="111">
        <f>_Input!AB36</f>
        <v>0</v>
      </c>
      <c r="J36" s="3" t="str">
        <f>_Input!Y36</f>
        <v>Robot Technical Support&amp;Senior Service Engineer</v>
      </c>
      <c r="K36" s="3" t="str">
        <f t="shared" si="0"/>
        <v>Arnon.Rosenbaum@netafim.com</v>
      </c>
      <c r="L36" s="3" t="s">
        <v>136</v>
      </c>
      <c r="M36" s="3" t="s">
        <v>99</v>
      </c>
      <c r="N36" s="3" t="s">
        <v>147</v>
      </c>
      <c r="O36" s="3" t="str">
        <f>_Input!C36</f>
        <v>Arnon.Rosenbaum@netafim.com</v>
      </c>
      <c r="P36" s="3" t="str">
        <f t="shared" si="1"/>
        <v>Arnon.Rosenbaum@netafim.com@tv</v>
      </c>
    </row>
    <row r="37" spans="1:16" x14ac:dyDescent="0.25">
      <c r="A37" s="3" t="str">
        <f>User!H37</f>
        <v>&amp;ai;Tal.Weiser@netafim.com-Person</v>
      </c>
      <c r="B37" s="3" t="str">
        <f>Address!A37</f>
        <v>&amp;ai;Tal.Weiser@netafim.com_Address</v>
      </c>
      <c r="C37" s="3" t="str">
        <f>_xlfn.CONCAT("&amp;ai;",_Input!G37)</f>
        <v>&amp;ai;MALE</v>
      </c>
      <c r="D37" s="3" t="str">
        <f>_Input!AA37</f>
        <v>Tal.Weiser@netafim.com</v>
      </c>
      <c r="E37" s="3" t="s">
        <v>105</v>
      </c>
      <c r="F37" s="3" t="str">
        <f>_Input!E37</f>
        <v>Tal</v>
      </c>
      <c r="G37" s="3" t="str">
        <f>_Input!D37</f>
        <v>Weiser</v>
      </c>
      <c r="H37" s="111" t="str">
        <f>_Input!AD37</f>
        <v>+972 54 2550187</v>
      </c>
      <c r="I37" s="111">
        <f>_Input!AB37</f>
        <v>0</v>
      </c>
      <c r="J37" s="3" t="str">
        <f>_Input!Y37</f>
        <v>Sales Desk Support - Sales Assistant</v>
      </c>
      <c r="K37" s="3" t="str">
        <f t="shared" si="0"/>
        <v>Tal.Weiser@netafim.com</v>
      </c>
      <c r="L37" s="3" t="s">
        <v>136</v>
      </c>
      <c r="M37" s="3" t="s">
        <v>99</v>
      </c>
      <c r="N37" s="3" t="s">
        <v>147</v>
      </c>
      <c r="O37" s="3" t="str">
        <f>_Input!C37</f>
        <v>Tal.Weiser@netafim.com</v>
      </c>
      <c r="P37" s="3" t="str">
        <f t="shared" si="1"/>
        <v>Tal.Weiser@netafim.com@tv</v>
      </c>
    </row>
    <row r="38" spans="1:16" x14ac:dyDescent="0.25">
      <c r="A38" s="3" t="str">
        <f>User!H38</f>
        <v>&amp;ai;Avishai.Geva@netafim.com-Person</v>
      </c>
      <c r="B38" s="3" t="str">
        <f>Address!A38</f>
        <v>&amp;ai;Avishai.Geva@netafim.com_Address</v>
      </c>
      <c r="C38" s="3" t="str">
        <f>_xlfn.CONCAT("&amp;ai;",_Input!G38)</f>
        <v>&amp;ai;MALE</v>
      </c>
      <c r="D38" s="3" t="str">
        <f>_Input!AA38</f>
        <v>Avishai.Geva@netafim.com</v>
      </c>
      <c r="E38" s="3" t="s">
        <v>105</v>
      </c>
      <c r="F38" s="3" t="str">
        <f>_Input!E38</f>
        <v>Avishai</v>
      </c>
      <c r="G38" s="3" t="str">
        <f>_Input!D38</f>
        <v>Geva</v>
      </c>
      <c r="H38" s="111" t="str">
        <f>_Input!AD38</f>
        <v>+972 54 754266</v>
      </c>
      <c r="I38" s="111">
        <f>_Input!AB38</f>
        <v>0</v>
      </c>
      <c r="J38" s="3" t="str">
        <f>_Input!Y38</f>
        <v>CEE Customer Service Junior Specialist</v>
      </c>
      <c r="K38" s="3" t="str">
        <f t="shared" si="0"/>
        <v>Avishai.Geva@netafim.com</v>
      </c>
      <c r="L38" s="3" t="s">
        <v>136</v>
      </c>
      <c r="M38" s="3" t="s">
        <v>99</v>
      </c>
      <c r="N38" s="3" t="s">
        <v>147</v>
      </c>
      <c r="O38" s="3" t="str">
        <f>_Input!C38</f>
        <v>Avishai.Geva@netafim.com</v>
      </c>
      <c r="P38" s="3" t="str">
        <f t="shared" si="1"/>
        <v>Avishai.Geva@netafim.com@tv</v>
      </c>
    </row>
    <row r="39" spans="1:16" x14ac:dyDescent="0.25">
      <c r="A39" s="3" t="str">
        <f>User!H39</f>
        <v>&amp;ai;Yossi.Ingber@netafim.com-Person</v>
      </c>
      <c r="B39" s="3" t="str">
        <f>Address!A39</f>
        <v>&amp;ai;Yossi.Ingber@netafim.com_Address</v>
      </c>
      <c r="C39" s="3" t="str">
        <f>_xlfn.CONCAT("&amp;ai;",_Input!G39)</f>
        <v>&amp;ai;MALE</v>
      </c>
      <c r="D39" s="3" t="str">
        <f>_Input!AA39</f>
        <v>Yossi.Ingber@netafim.com</v>
      </c>
      <c r="E39" s="3" t="s">
        <v>105</v>
      </c>
      <c r="F39" s="3" t="str">
        <f>_Input!E39</f>
        <v>Yossi</v>
      </c>
      <c r="G39" s="3" t="str">
        <f>_Input!D39</f>
        <v>Ingber</v>
      </c>
      <c r="H39" s="111" t="str">
        <f>_Input!AD39</f>
        <v>+972 52 5017595</v>
      </c>
      <c r="I39" s="111">
        <f>_Input!AB39</f>
        <v>0</v>
      </c>
      <c r="J39" s="3" t="str">
        <f>_Input!Y39</f>
        <v>IT Team Leader &amp; Polish Branch SAP Coordinator</v>
      </c>
      <c r="K39" s="3" t="str">
        <f t="shared" si="0"/>
        <v>Yossi.Ingber@netafim.com</v>
      </c>
      <c r="L39" s="3" t="s">
        <v>136</v>
      </c>
      <c r="M39" s="3" t="s">
        <v>99</v>
      </c>
      <c r="N39" s="3" t="s">
        <v>147</v>
      </c>
      <c r="O39" s="3" t="str">
        <f>_Input!C39</f>
        <v>Yossi.Ingber@netafim.com</v>
      </c>
      <c r="P39" s="3" t="str">
        <f t="shared" si="1"/>
        <v>Yossi.Ingber@netafim.com@tv</v>
      </c>
    </row>
    <row r="40" spans="1:16" x14ac:dyDescent="0.25">
      <c r="A40" s="3" t="str">
        <f>User!H40</f>
        <v>&amp;ai;Volodymyr.Poltavskyi@netafim.com-Person</v>
      </c>
      <c r="B40" s="3" t="str">
        <f>Address!A40</f>
        <v>&amp;ai;Volodymyr.Poltavskyi@netafim.com_Address</v>
      </c>
      <c r="C40" s="3" t="str">
        <f>_xlfn.CONCAT("&amp;ai;",_Input!G40)</f>
        <v>&amp;ai;MALE</v>
      </c>
      <c r="D40" s="3" t="str">
        <f>_Input!AA40</f>
        <v>Volodymyr.Poltavskyi@netafim.com</v>
      </c>
      <c r="E40" s="3" t="s">
        <v>105</v>
      </c>
      <c r="F40" s="3" t="str">
        <f>_Input!E40</f>
        <v>Volodymyr</v>
      </c>
      <c r="G40" s="3" t="str">
        <f>_Input!D40</f>
        <v xml:space="preserve"> Poltavskyi </v>
      </c>
      <c r="H40" s="111" t="str">
        <f>_Input!AD40</f>
        <v>+380 952770288</v>
      </c>
      <c r="I40" s="111">
        <f>_Input!AB40</f>
        <v>0</v>
      </c>
      <c r="J40" s="3" t="str">
        <f>_Input!Y40</f>
        <v>Inverter Product Manager</v>
      </c>
      <c r="K40" s="3" t="str">
        <f t="shared" si="0"/>
        <v>Volodymyr.Poltavskyi@netafim.com</v>
      </c>
      <c r="L40" s="3" t="s">
        <v>136</v>
      </c>
      <c r="M40" s="3" t="s">
        <v>99</v>
      </c>
      <c r="N40" s="3" t="s">
        <v>147</v>
      </c>
      <c r="O40" s="3" t="str">
        <f>_Input!C40</f>
        <v>Volodymyr.Poltavskyi@netafim.com</v>
      </c>
      <c r="P40" s="3" t="str">
        <f t="shared" si="1"/>
        <v>Volodymyr.Poltavskyi@netafim.com@tv</v>
      </c>
    </row>
    <row r="41" spans="1:16" s="3" customFormat="1" x14ac:dyDescent="0.25">
      <c r="A41" s="3" t="str">
        <f>User!H41</f>
        <v>&amp;ai;Utku.Yilmaz@netafim.com-Person</v>
      </c>
      <c r="B41" s="3" t="str">
        <f>Address!A41</f>
        <v>&amp;ai;Utku.Yilmaz@netafim.com_Address</v>
      </c>
      <c r="C41" s="3" t="str">
        <f>_xlfn.CONCAT("&amp;ai;",_Input!G41)</f>
        <v>&amp;ai;FEMALE</v>
      </c>
      <c r="D41" s="3" t="str">
        <f>_Input!AA41</f>
        <v>Utku.Yilmaz@netafim.com</v>
      </c>
      <c r="E41" s="3" t="s">
        <v>105</v>
      </c>
      <c r="F41" s="3" t="str">
        <f>_Input!E41</f>
        <v>Utku</v>
      </c>
      <c r="G41" s="3" t="str">
        <f>_Input!D41</f>
        <v>Yilmaz</v>
      </c>
      <c r="H41" s="111" t="str">
        <f>_Input!AD41</f>
        <v>+905335015223</v>
      </c>
      <c r="I41" s="111">
        <f>_Input!AB41</f>
        <v>0</v>
      </c>
      <c r="J41" s="3" t="str">
        <f>_Input!Y41</f>
        <v>Test User</v>
      </c>
      <c r="K41" s="3" t="str">
        <f t="shared" ref="K41:K43" si="2">O41</f>
        <v>Utku.Yilmaz@netafim.com</v>
      </c>
      <c r="L41" s="3" t="s">
        <v>136</v>
      </c>
      <c r="M41" s="3" t="s">
        <v>99</v>
      </c>
      <c r="N41" s="3" t="s">
        <v>147</v>
      </c>
      <c r="O41" s="3" t="str">
        <f>_Input!C41</f>
        <v>Utku.Yilmaz@netafim.com</v>
      </c>
      <c r="P41" s="3" t="str">
        <f t="shared" ref="P41:P43" si="3">_xlfn.CONCAT(O41,"@tv")</f>
        <v>Utku.Yilmaz@netafim.com@tv</v>
      </c>
    </row>
    <row r="42" spans="1:16" s="3" customFormat="1" x14ac:dyDescent="0.25">
      <c r="A42" s="3" t="str">
        <f>User!H42</f>
        <v>&amp;ai;TIMUCIN.TUZCU@netafim.com-Person</v>
      </c>
      <c r="B42" s="3" t="str">
        <f>Address!A42</f>
        <v>&amp;ai;TIMUCIN.TUZCU@netafim.com_Address</v>
      </c>
      <c r="C42" s="3" t="str">
        <f>_xlfn.CONCAT("&amp;ai;",_Input!G42)</f>
        <v>&amp;ai;MALE</v>
      </c>
      <c r="D42" s="3" t="str">
        <f>_Input!AA42</f>
        <v>TIMUCIN.TUZCU@netafim.com</v>
      </c>
      <c r="E42" s="3" t="s">
        <v>105</v>
      </c>
      <c r="F42" s="3" t="str">
        <f>_Input!E42</f>
        <v>TIMUCIN</v>
      </c>
      <c r="G42" s="3" t="str">
        <f>_Input!D42</f>
        <v>TUZCU</v>
      </c>
      <c r="H42" s="111" t="str">
        <f>_Input!AD42</f>
        <v>+905335596565</v>
      </c>
      <c r="I42" s="111">
        <f>_Input!AB42</f>
        <v>0</v>
      </c>
      <c r="J42" s="3" t="str">
        <f>_Input!Y42</f>
        <v>Test User</v>
      </c>
      <c r="K42" s="3" t="str">
        <f t="shared" si="2"/>
        <v>TIMUCIN.TUZCU@netafim.com</v>
      </c>
      <c r="L42" s="3" t="s">
        <v>136</v>
      </c>
      <c r="M42" s="3" t="s">
        <v>99</v>
      </c>
      <c r="N42" s="3" t="s">
        <v>147</v>
      </c>
      <c r="O42" s="3" t="str">
        <f>_Input!C42</f>
        <v>TIMUCIN.TUZCU@netafim.com</v>
      </c>
      <c r="P42" s="3" t="str">
        <f t="shared" si="3"/>
        <v>TIMUCIN.TUZCU@netafim.com@tv</v>
      </c>
    </row>
    <row r="43" spans="1:16" s="3" customFormat="1" x14ac:dyDescent="0.25">
      <c r="A43" s="3" t="str">
        <f>User!H43</f>
        <v>&amp;ai;sertac.agar@netafim.com-Person</v>
      </c>
      <c r="B43" s="3" t="str">
        <f>Address!A43</f>
        <v>&amp;ai;sertac.agar@netafim.com_Address</v>
      </c>
      <c r="C43" s="3" t="str">
        <f>_xlfn.CONCAT("&amp;ai;",_Input!G43)</f>
        <v>&amp;ai;MALE</v>
      </c>
      <c r="D43" s="3" t="str">
        <f>_Input!AA43</f>
        <v>sertac.agar@netafim.com</v>
      </c>
      <c r="E43" s="3" t="s">
        <v>105</v>
      </c>
      <c r="F43" s="3" t="str">
        <f>_Input!E43</f>
        <v>Sertac</v>
      </c>
      <c r="G43" s="3" t="str">
        <f>_Input!D43</f>
        <v>Agar</v>
      </c>
      <c r="H43" s="111">
        <f>_Input!AD43</f>
        <v>0</v>
      </c>
      <c r="I43" s="111">
        <f>_Input!AB43</f>
        <v>0</v>
      </c>
      <c r="J43" s="3" t="str">
        <f>_Input!Y43</f>
        <v>Test User</v>
      </c>
      <c r="K43" s="3" t="str">
        <f t="shared" si="2"/>
        <v>sertac.agar@netafim.com</v>
      </c>
      <c r="L43" s="3" t="s">
        <v>136</v>
      </c>
      <c r="M43" s="3" t="s">
        <v>99</v>
      </c>
      <c r="N43" s="3" t="s">
        <v>147</v>
      </c>
      <c r="O43" s="3" t="str">
        <f>_Input!C43</f>
        <v>sertac.agar@netafim.com</v>
      </c>
      <c r="P43" s="3" t="str">
        <f t="shared" si="3"/>
        <v>sertac.agar@netafim.com@tv</v>
      </c>
    </row>
    <row r="44" spans="1:16" s="160" customFormat="1" x14ac:dyDescent="0.25">
      <c r="A44" s="160" t="str">
        <f>User!H44</f>
        <v>&amp;ai;Ram.Hargil@netafim.com-Person</v>
      </c>
      <c r="B44" s="160" t="str">
        <f>Address!A44</f>
        <v>&amp;ai;Ram.Hargil@netafim.com_Address</v>
      </c>
      <c r="C44" s="160" t="str">
        <f>_xlfn.CONCAT("&amp;ai;",_Input!G44)</f>
        <v>&amp;ai;MALE</v>
      </c>
      <c r="D44" s="160" t="str">
        <f>_Input!AA44</f>
        <v>Ram.Hargil@netafim.com</v>
      </c>
      <c r="E44" s="160" t="s">
        <v>105</v>
      </c>
      <c r="F44" s="160" t="str">
        <f>_Input!E44</f>
        <v>Ram</v>
      </c>
      <c r="G44" s="160" t="str">
        <f>_Input!D44</f>
        <v>Hargil</v>
      </c>
      <c r="H44" s="172" t="str">
        <f>_Input!AD44</f>
        <v>+972 52 5017278</v>
      </c>
      <c r="I44" s="172">
        <f>_Input!AB44</f>
        <v>0</v>
      </c>
      <c r="J44" s="160" t="str">
        <f>_Input!Y44</f>
        <v>Sales Engineer</v>
      </c>
      <c r="K44" s="160" t="str">
        <f t="shared" ref="K44:K51" si="4">O44</f>
        <v>Ram.Hargil@netafim.com</v>
      </c>
      <c r="L44" s="160" t="s">
        <v>136</v>
      </c>
      <c r="M44" s="160" t="s">
        <v>99</v>
      </c>
      <c r="N44" s="160" t="s">
        <v>147</v>
      </c>
      <c r="O44" s="160" t="str">
        <f>_Input!C44</f>
        <v>Ram.Hargil@netafim.com</v>
      </c>
      <c r="P44" s="160" t="str">
        <f t="shared" ref="P44:P51" si="5">_xlfn.CONCAT(O44,"@tv")</f>
        <v>Ram.Hargil@netafim.com@tv</v>
      </c>
    </row>
    <row r="45" spans="1:16" s="160" customFormat="1" x14ac:dyDescent="0.25">
      <c r="A45" s="160" t="str">
        <f>User!H45</f>
        <v>&amp;ai;Efi.Maoz@netafim.com-Person</v>
      </c>
      <c r="B45" s="160" t="str">
        <f>Address!A45</f>
        <v>&amp;ai;Efi.Maoz@netafim.com_Address</v>
      </c>
      <c r="C45" s="160" t="str">
        <f>_xlfn.CONCAT("&amp;ai;",_Input!G45)</f>
        <v>&amp;ai;MALE</v>
      </c>
      <c r="D45" s="160" t="str">
        <f>_Input!AA45</f>
        <v>Efi.Maoz@netafim.com</v>
      </c>
      <c r="E45" s="160" t="s">
        <v>105</v>
      </c>
      <c r="F45" s="160" t="str">
        <f>_Input!E45</f>
        <v>Efi</v>
      </c>
      <c r="G45" s="160" t="str">
        <f>_Input!D45</f>
        <v>Maoz</v>
      </c>
      <c r="H45" s="172" t="str">
        <f>_Input!AD45</f>
        <v>+972 52 5017728</v>
      </c>
      <c r="I45" s="172">
        <f>_Input!AB45</f>
        <v>0</v>
      </c>
      <c r="J45" s="160" t="str">
        <f>_Input!Y45</f>
        <v>Sales Engineer</v>
      </c>
      <c r="K45" s="160" t="str">
        <f t="shared" si="4"/>
        <v>Efi.Maoz@netafim.com</v>
      </c>
      <c r="L45" s="160" t="s">
        <v>136</v>
      </c>
      <c r="M45" s="160" t="s">
        <v>99</v>
      </c>
      <c r="N45" s="160" t="s">
        <v>147</v>
      </c>
      <c r="O45" s="160" t="str">
        <f>_Input!C45</f>
        <v>Efi.Maoz@netafim.com</v>
      </c>
      <c r="P45" s="160" t="str">
        <f t="shared" si="5"/>
        <v>Efi.Maoz@netafim.com@tv</v>
      </c>
    </row>
    <row r="46" spans="1:16" x14ac:dyDescent="0.25">
      <c r="A46" s="160" t="str">
        <f>User!H46</f>
        <v>&amp;ai;Sven.Chen@netafim.com-Person</v>
      </c>
      <c r="B46" s="160" t="str">
        <f>Address!A46</f>
        <v>&amp;ai;Sven.Chen@netafim.com_Address</v>
      </c>
      <c r="C46" s="160" t="str">
        <f>_xlfn.CONCAT("&amp;ai;",_Input!G46)</f>
        <v>&amp;ai;MALE</v>
      </c>
      <c r="D46" s="160" t="str">
        <f>_Input!AA46</f>
        <v>Sven.Chen@netafim.com</v>
      </c>
      <c r="E46" s="160" t="s">
        <v>105</v>
      </c>
      <c r="F46" s="160" t="str">
        <f>_Input!E46</f>
        <v>Sven</v>
      </c>
      <c r="G46" s="160" t="str">
        <f>_Input!D46</f>
        <v>Chen</v>
      </c>
      <c r="H46" s="172" t="str">
        <f>_Input!AD46</f>
        <v>+8618819814530</v>
      </c>
      <c r="I46" s="172">
        <f>_Input!AB46</f>
        <v>0</v>
      </c>
      <c r="J46" s="160" t="str">
        <f>_Input!Y46</f>
        <v>Sales Engineer</v>
      </c>
      <c r="K46" s="160" t="str">
        <f t="shared" si="4"/>
        <v>Sven.Chen@netafim.com</v>
      </c>
      <c r="L46" s="160" t="s">
        <v>136</v>
      </c>
      <c r="M46" s="160" t="s">
        <v>99</v>
      </c>
      <c r="N46" s="160" t="s">
        <v>147</v>
      </c>
      <c r="O46" s="160" t="str">
        <f>_Input!C46</f>
        <v>Sven.Chen@netafim.com</v>
      </c>
      <c r="P46" s="160" t="str">
        <f t="shared" si="5"/>
        <v>Sven.Chen@netafim.com@tv</v>
      </c>
    </row>
    <row r="47" spans="1:16" x14ac:dyDescent="0.25">
      <c r="A47" s="160" t="str">
        <f>User!H47</f>
        <v>&amp;ai;Eileen.Xie@netafim.com-Person</v>
      </c>
      <c r="B47" s="160" t="str">
        <f>Address!A47</f>
        <v>&amp;ai;Eileen.Xie@netafim.com_Address</v>
      </c>
      <c r="C47" s="160" t="str">
        <f>_xlfn.CONCAT("&amp;ai;",_Input!G47)</f>
        <v>&amp;ai;FEMALE</v>
      </c>
      <c r="D47" s="160" t="str">
        <f>_Input!AA47</f>
        <v>Eileen.Xie@netafim.com</v>
      </c>
      <c r="E47" s="160" t="s">
        <v>105</v>
      </c>
      <c r="F47" s="160" t="str">
        <f>_Input!E47</f>
        <v>Eileen</v>
      </c>
      <c r="G47" s="160" t="str">
        <f>_Input!D47</f>
        <v>Xie</v>
      </c>
      <c r="H47" s="172" t="str">
        <f>_Input!AD47</f>
        <v>+8618611834236</v>
      </c>
      <c r="I47" s="172">
        <f>_Input!AB47</f>
        <v>0</v>
      </c>
      <c r="J47" s="160" t="str">
        <f>_Input!Y47</f>
        <v>Sales Engineer</v>
      </c>
      <c r="K47" s="160" t="str">
        <f t="shared" si="4"/>
        <v>Eileen.Xie@netafim.com</v>
      </c>
      <c r="L47" s="160" t="s">
        <v>136</v>
      </c>
      <c r="M47" s="160" t="s">
        <v>99</v>
      </c>
      <c r="N47" s="160" t="s">
        <v>147</v>
      </c>
      <c r="O47" s="160" t="str">
        <f>_Input!C47</f>
        <v>Eileen.Xie@netafim.com</v>
      </c>
      <c r="P47" s="160" t="str">
        <f t="shared" si="5"/>
        <v>Eileen.Xie@netafim.com@tv</v>
      </c>
    </row>
    <row r="48" spans="1:16" x14ac:dyDescent="0.25">
      <c r="A48" s="160" t="str">
        <f>User!H48</f>
        <v>&amp;ai;Yair.Kizner@netafim.com-Person</v>
      </c>
      <c r="B48" s="160" t="str">
        <f>Address!A48</f>
        <v>&amp;ai;Yair.Kizner@netafim.com_Address</v>
      </c>
      <c r="C48" s="160" t="str">
        <f>_xlfn.CONCAT("&amp;ai;",_Input!G48)</f>
        <v>&amp;ai;MALE</v>
      </c>
      <c r="D48" s="160" t="str">
        <f>_Input!AA48</f>
        <v>Yair.Kizner@netafim.com</v>
      </c>
      <c r="E48" s="160" t="s">
        <v>105</v>
      </c>
      <c r="F48" s="160" t="str">
        <f>_Input!E48</f>
        <v>Yair</v>
      </c>
      <c r="G48" s="160" t="str">
        <f>_Input!D48</f>
        <v>Kizner</v>
      </c>
      <c r="H48" s="172" t="str">
        <f>_Input!AD48</f>
        <v>+66898132301</v>
      </c>
      <c r="I48" s="172">
        <f>_Input!AB48</f>
        <v>0</v>
      </c>
      <c r="J48" s="160" t="str">
        <f>_Input!Y48</f>
        <v>Sales Engineer</v>
      </c>
      <c r="K48" s="160" t="str">
        <f t="shared" si="4"/>
        <v>Yair.Kizner@netafim.com</v>
      </c>
      <c r="L48" s="160" t="s">
        <v>136</v>
      </c>
      <c r="M48" s="160" t="s">
        <v>99</v>
      </c>
      <c r="N48" s="160" t="s">
        <v>147</v>
      </c>
      <c r="O48" s="160" t="str">
        <f>_Input!C48</f>
        <v>Yair.Kizner@netafim.com</v>
      </c>
      <c r="P48" s="160" t="str">
        <f t="shared" si="5"/>
        <v>Yair.Kizner@netafim.com@tv</v>
      </c>
    </row>
    <row r="49" spans="1:16" x14ac:dyDescent="0.25">
      <c r="A49" s="177" t="str">
        <f>User!H49</f>
        <v>&amp;ai;Ori.Adir@netafim.com-Person</v>
      </c>
      <c r="B49" s="177" t="str">
        <f>Address!A49</f>
        <v>&amp;ai;Ori.Adir@netafim.com_Address</v>
      </c>
      <c r="C49" s="177" t="str">
        <f>_xlfn.CONCAT("&amp;ai;",_Input!G49)</f>
        <v>&amp;ai;MALE</v>
      </c>
      <c r="D49" t="s">
        <v>749</v>
      </c>
      <c r="E49" s="177" t="s">
        <v>105</v>
      </c>
      <c r="F49" s="177" t="str">
        <f>_Input!E49</f>
        <v>Ori</v>
      </c>
      <c r="G49" s="177" t="str">
        <f>_Input!D49</f>
        <v>Adir</v>
      </c>
      <c r="H49" s="190" t="str">
        <f>_Input!AD49</f>
        <v>+972 54 4299839</v>
      </c>
      <c r="I49" s="190">
        <f>_Input!AB49</f>
        <v>0</v>
      </c>
      <c r="J49" s="177" t="str">
        <f>_Input!Y49</f>
        <v>Sales Department Assistant</v>
      </c>
      <c r="K49" s="177" t="str">
        <f t="shared" si="4"/>
        <v>Ori.Adir@netafim.com</v>
      </c>
      <c r="L49" s="177" t="s">
        <v>136</v>
      </c>
      <c r="M49" s="177" t="s">
        <v>99</v>
      </c>
      <c r="N49" s="177" t="s">
        <v>147</v>
      </c>
      <c r="O49" s="177" t="str">
        <f>_Input!C49</f>
        <v>Ori.Adir@netafim.com</v>
      </c>
      <c r="P49" s="177" t="str">
        <f t="shared" si="5"/>
        <v>Ori.Adir@netafim.com@tv</v>
      </c>
    </row>
    <row r="50" spans="1:16" x14ac:dyDescent="0.25">
      <c r="A50" s="177" t="str">
        <f>User!H50</f>
        <v>&amp;ai;Sean.Movsowitz@netafim.com -Person</v>
      </c>
      <c r="B50" s="177" t="str">
        <f>Address!A50</f>
        <v>&amp;ai;Sean.Movsowitz@netafim.com _Address</v>
      </c>
      <c r="C50" s="177" t="str">
        <f>_xlfn.CONCAT("&amp;ai;",_Input!G50)</f>
        <v>&amp;ai;MALE</v>
      </c>
      <c r="D50" t="s">
        <v>766</v>
      </c>
      <c r="E50" s="177" t="s">
        <v>105</v>
      </c>
      <c r="F50" s="177" t="str">
        <f>_Input!E50</f>
        <v>Sean</v>
      </c>
      <c r="G50" s="177" t="str">
        <f>_Input!D50</f>
        <v>Movsowitz</v>
      </c>
      <c r="H50" s="190" t="str">
        <f>_Input!AD50</f>
        <v>+972 52 8127272</v>
      </c>
      <c r="I50" s="190">
        <f>_Input!AB50</f>
        <v>0</v>
      </c>
      <c r="J50" s="177" t="str">
        <f>_Input!Y50</f>
        <v>Warehouse / Logistic Specialist</v>
      </c>
      <c r="K50" s="177" t="str">
        <f t="shared" si="4"/>
        <v xml:space="preserve">Sean.Movsowitz@netafim.com </v>
      </c>
      <c r="L50" s="177" t="s">
        <v>136</v>
      </c>
      <c r="M50" s="177" t="s">
        <v>99</v>
      </c>
      <c r="N50" s="177" t="s">
        <v>147</v>
      </c>
      <c r="O50" s="177" t="str">
        <f>_Input!C50</f>
        <v xml:space="preserve">Sean.Movsowitz@netafim.com </v>
      </c>
      <c r="P50" s="177" t="str">
        <f t="shared" si="5"/>
        <v>Sean.Movsowitz@netafim.com @tv</v>
      </c>
    </row>
    <row r="51" spans="1:16" x14ac:dyDescent="0.25">
      <c r="A51" s="177" t="str">
        <f>User!H51</f>
        <v>&amp;ai;guy.luria@netafim.com-Person</v>
      </c>
      <c r="B51" s="177" t="str">
        <f>Address!A51</f>
        <v>&amp;ai;guy.luria@netafim.com_Address</v>
      </c>
      <c r="C51" s="177" t="str">
        <f>_xlfn.CONCAT("&amp;ai;",_Input!G51)</f>
        <v>&amp;ai;MALE</v>
      </c>
      <c r="D51" t="s">
        <v>761</v>
      </c>
      <c r="E51" s="177" t="s">
        <v>105</v>
      </c>
      <c r="F51" s="177" t="str">
        <f>_Input!E51</f>
        <v>Guy</v>
      </c>
      <c r="G51" s="177" t="str">
        <f>_Input!D51</f>
        <v>Luria</v>
      </c>
      <c r="H51" s="190" t="str">
        <f>_Input!AD51</f>
        <v>+972 52 6124558</v>
      </c>
      <c r="I51" s="190">
        <f>_Input!AB51</f>
        <v>0</v>
      </c>
      <c r="J51" s="177" t="str">
        <f>_Input!Y51</f>
        <v>Warehouse / Logistic Specialist</v>
      </c>
      <c r="K51" s="177" t="str">
        <f t="shared" si="4"/>
        <v>guy.luria@netafim.com</v>
      </c>
      <c r="L51" s="177" t="s">
        <v>136</v>
      </c>
      <c r="M51" s="177" t="s">
        <v>99</v>
      </c>
      <c r="N51" s="177" t="s">
        <v>147</v>
      </c>
      <c r="O51" s="177" t="str">
        <f>_Input!C51</f>
        <v>guy.luria@netafim.com</v>
      </c>
      <c r="P51" s="177" t="str">
        <f t="shared" si="5"/>
        <v>guy.luria@netafim.com@tv</v>
      </c>
    </row>
    <row r="52" spans="1:16" x14ac:dyDescent="0.25">
      <c r="A52" s="177" t="str">
        <f>User!H52</f>
        <v>&amp;ai;Louis.Esteve@netafim.com-Person</v>
      </c>
      <c r="B52" s="177" t="str">
        <f>Address!A52</f>
        <v>&amp;ai;Louis.Esteve@netafim.com_Address</v>
      </c>
      <c r="C52" s="177" t="str">
        <f>_xlfn.CONCAT("&amp;ai;",_Input!G52)</f>
        <v>&amp;ai;MALE</v>
      </c>
      <c r="D52" s="177" t="s">
        <v>761</v>
      </c>
      <c r="E52" s="177" t="s">
        <v>105</v>
      </c>
      <c r="F52" s="177" t="str">
        <f>_Input!E52</f>
        <v>Louis</v>
      </c>
      <c r="G52" s="177" t="str">
        <f>_Input!D52</f>
        <v>Esteve</v>
      </c>
      <c r="H52" s="190" t="str">
        <f>_Input!AD52</f>
        <v>+33660300661</v>
      </c>
      <c r="I52" s="190">
        <f>_Input!AB52</f>
        <v>0</v>
      </c>
      <c r="J52" s="177" t="str">
        <f>_Input!Y52</f>
        <v>Sales Engineer</v>
      </c>
      <c r="K52" s="177" t="str">
        <f t="shared" ref="K52" si="6">O52</f>
        <v>Louis.Esteve@netafim.com</v>
      </c>
      <c r="L52" s="177" t="s">
        <v>136</v>
      </c>
      <c r="M52" s="177" t="s">
        <v>99</v>
      </c>
      <c r="N52" s="177" t="s">
        <v>147</v>
      </c>
      <c r="O52" s="177" t="str">
        <f>_Input!C52</f>
        <v>Louis.Esteve@netafim.com</v>
      </c>
      <c r="P52" s="177" t="str">
        <f t="shared" ref="P52" si="7">_xlfn.CONCAT(O52,"@tv")</f>
        <v>Louis.Esteve@netafim.com@tv</v>
      </c>
    </row>
    <row r="53" spans="1:16" x14ac:dyDescent="0.25">
      <c r="A53" s="177" t="str">
        <f>User!H53</f>
        <v>&amp;ai;Frederic.Dollon@netafim.com-Person</v>
      </c>
      <c r="B53" s="177" t="str">
        <f>Address!A53</f>
        <v>&amp;ai;Frederic.Dollon@netafim.com_Address</v>
      </c>
      <c r="C53" s="177" t="str">
        <f>_xlfn.CONCAT("&amp;ai;",_Input!G53)</f>
        <v>&amp;ai;MALE</v>
      </c>
      <c r="D53" s="177" t="s">
        <v>761</v>
      </c>
      <c r="E53" s="177" t="s">
        <v>105</v>
      </c>
      <c r="F53" s="177" t="str">
        <f>_Input!E53</f>
        <v>Frederic</v>
      </c>
      <c r="G53" s="177" t="str">
        <f>_Input!D53</f>
        <v>Dollon</v>
      </c>
      <c r="H53" s="190" t="str">
        <f>_Input!AD53</f>
        <v>+33689942841</v>
      </c>
      <c r="I53" s="190">
        <f>_Input!AB53</f>
        <v>0</v>
      </c>
      <c r="J53" s="177" t="str">
        <f>_Input!Y53</f>
        <v>Sales Engineer</v>
      </c>
      <c r="K53" s="177" t="str">
        <f t="shared" ref="K53:K64" si="8">O53</f>
        <v>Frederic.Dollon@netafim.com</v>
      </c>
      <c r="L53" s="177" t="s">
        <v>136</v>
      </c>
      <c r="M53" s="177" t="s">
        <v>99</v>
      </c>
      <c r="N53" s="177" t="s">
        <v>147</v>
      </c>
      <c r="O53" s="177" t="str">
        <f>_Input!C53</f>
        <v>Frederic.Dollon@netafim.com</v>
      </c>
      <c r="P53" s="177" t="str">
        <f t="shared" ref="P53:P64" si="9">_xlfn.CONCAT(O53,"@tv")</f>
        <v>Frederic.Dollon@netafim.com@tv</v>
      </c>
    </row>
    <row r="54" spans="1:16" x14ac:dyDescent="0.25">
      <c r="A54" s="177" t="str">
        <f>User!H54</f>
        <v>&amp;ai;yassine.laaribya@netafim.com-Person</v>
      </c>
      <c r="B54" s="177" t="str">
        <f>Address!A54</f>
        <v>&amp;ai;yassine.laaribya@netafim.com_Address</v>
      </c>
      <c r="C54" s="177" t="str">
        <f>_xlfn.CONCAT("&amp;ai;",_Input!G54)</f>
        <v>&amp;ai;MALE</v>
      </c>
      <c r="D54" s="177" t="s">
        <v>761</v>
      </c>
      <c r="E54" s="177" t="s">
        <v>105</v>
      </c>
      <c r="F54" s="177" t="str">
        <f>_Input!E54</f>
        <v>Yassine</v>
      </c>
      <c r="G54" s="177" t="str">
        <f>_Input!D54</f>
        <v>Laaribya</v>
      </c>
      <c r="H54" s="190">
        <f>_Input!AD54</f>
        <v>0</v>
      </c>
      <c r="I54" s="190">
        <f>_Input!AB54</f>
        <v>0</v>
      </c>
      <c r="J54" s="177" t="str">
        <f>_Input!Y54</f>
        <v>Sales Engineer</v>
      </c>
      <c r="K54" s="177" t="str">
        <f t="shared" si="8"/>
        <v>yassine.laaribya@netafim.com</v>
      </c>
      <c r="L54" s="177" t="s">
        <v>136</v>
      </c>
      <c r="M54" s="177" t="s">
        <v>99</v>
      </c>
      <c r="N54" s="177" t="s">
        <v>147</v>
      </c>
      <c r="O54" s="177" t="str">
        <f>_Input!C54</f>
        <v>yassine.laaribya@netafim.com</v>
      </c>
      <c r="P54" s="177" t="str">
        <f t="shared" si="9"/>
        <v>yassine.laaribya@netafim.com@tv</v>
      </c>
    </row>
    <row r="55" spans="1:16" x14ac:dyDescent="0.25">
      <c r="A55" s="177" t="str">
        <f>User!H55</f>
        <v>&amp;ai;Adnan.Dogan@netafim.com-Person</v>
      </c>
      <c r="B55" s="177" t="str">
        <f>Address!A55</f>
        <v>&amp;ai;Adnan.Dogan@netafim.com_Address</v>
      </c>
      <c r="C55" s="177" t="str">
        <f>_xlfn.CONCAT("&amp;ai;",_Input!G55)</f>
        <v>&amp;ai;MALE</v>
      </c>
      <c r="D55" s="177" t="s">
        <v>761</v>
      </c>
      <c r="E55" s="177" t="s">
        <v>105</v>
      </c>
      <c r="F55" s="177" t="str">
        <f>_Input!E55</f>
        <v>Adnan</v>
      </c>
      <c r="G55" s="177" t="str">
        <f>_Input!D55</f>
        <v>Dogan</v>
      </c>
      <c r="H55" s="190">
        <f>_Input!AD55</f>
        <v>0</v>
      </c>
      <c r="I55" s="190">
        <f>_Input!AB55</f>
        <v>0</v>
      </c>
      <c r="J55" s="177" t="str">
        <f>_Input!Y55</f>
        <v>Sales Engineer</v>
      </c>
      <c r="K55" s="177" t="str">
        <f t="shared" si="8"/>
        <v>Adnan.Dogan@netafim.com</v>
      </c>
      <c r="L55" s="177" t="s">
        <v>136</v>
      </c>
      <c r="M55" s="177" t="s">
        <v>99</v>
      </c>
      <c r="N55" s="177" t="s">
        <v>147</v>
      </c>
      <c r="O55" s="177" t="str">
        <f>_Input!C55</f>
        <v>Adnan.Dogan@netafim.com</v>
      </c>
      <c r="P55" s="177" t="str">
        <f t="shared" si="9"/>
        <v>Adnan.Dogan@netafim.com@tv</v>
      </c>
    </row>
    <row r="56" spans="1:16" x14ac:dyDescent="0.25">
      <c r="A56" s="177" t="str">
        <f>User!H56</f>
        <v>&amp;ai;fuat.gul@netafim.com-Person</v>
      </c>
      <c r="B56" s="177" t="str">
        <f>Address!A56</f>
        <v>&amp;ai;fuat.gul@netafim.com_Address</v>
      </c>
      <c r="C56" s="177" t="str">
        <f>_xlfn.CONCAT("&amp;ai;",_Input!G56)</f>
        <v>&amp;ai;MALE</v>
      </c>
      <c r="D56" s="177" t="s">
        <v>761</v>
      </c>
      <c r="E56" s="177" t="s">
        <v>105</v>
      </c>
      <c r="F56" s="177" t="str">
        <f>_Input!E56</f>
        <v>Fuat</v>
      </c>
      <c r="G56" s="177" t="str">
        <f>_Input!D56</f>
        <v>Gul</v>
      </c>
      <c r="H56" s="190">
        <f>_Input!AD56</f>
        <v>0</v>
      </c>
      <c r="I56" s="190">
        <f>_Input!AB56</f>
        <v>0</v>
      </c>
      <c r="J56" s="177" t="str">
        <f>_Input!Y56</f>
        <v>Sales Engineer</v>
      </c>
      <c r="K56" s="177" t="str">
        <f t="shared" si="8"/>
        <v>fuat.gul@netafim.com</v>
      </c>
      <c r="L56" s="177" t="s">
        <v>136</v>
      </c>
      <c r="M56" s="177" t="s">
        <v>99</v>
      </c>
      <c r="N56" s="177" t="s">
        <v>147</v>
      </c>
      <c r="O56" s="177" t="str">
        <f>_Input!C56</f>
        <v>fuat.gul@netafim.com</v>
      </c>
      <c r="P56" s="177" t="str">
        <f t="shared" si="9"/>
        <v>fuat.gul@netafim.com@tv</v>
      </c>
    </row>
    <row r="57" spans="1:16" x14ac:dyDescent="0.25">
      <c r="A57" s="177" t="str">
        <f>User!H57</f>
        <v>&amp;ai;Mert.Morkal@netafim.com-Person</v>
      </c>
      <c r="B57" s="177" t="str">
        <f>Address!A57</f>
        <v>&amp;ai;Mert.Morkal@netafim.com_Address</v>
      </c>
      <c r="C57" s="177" t="str">
        <f>_xlfn.CONCAT("&amp;ai;",_Input!G57)</f>
        <v>&amp;ai;MALE</v>
      </c>
      <c r="D57" s="177" t="s">
        <v>761</v>
      </c>
      <c r="E57" s="177" t="s">
        <v>105</v>
      </c>
      <c r="F57" s="177" t="str">
        <f>_Input!E57</f>
        <v>Mert</v>
      </c>
      <c r="G57" s="177" t="str">
        <f>_Input!D57</f>
        <v>Morkal</v>
      </c>
      <c r="H57" s="190">
        <f>_Input!AD57</f>
        <v>0</v>
      </c>
      <c r="I57" s="190">
        <f>_Input!AB57</f>
        <v>0</v>
      </c>
      <c r="J57" s="177" t="str">
        <f>_Input!Y57</f>
        <v>Sales Engineer</v>
      </c>
      <c r="K57" s="177" t="str">
        <f t="shared" si="8"/>
        <v>Mert.Morkal@netafim.com</v>
      </c>
      <c r="L57" s="177" t="s">
        <v>136</v>
      </c>
      <c r="M57" s="177" t="s">
        <v>99</v>
      </c>
      <c r="N57" s="177" t="s">
        <v>147</v>
      </c>
      <c r="O57" s="177" t="str">
        <f>_Input!C57</f>
        <v>Mert.Morkal@netafim.com</v>
      </c>
      <c r="P57" s="177" t="str">
        <f t="shared" si="9"/>
        <v>Mert.Morkal@netafim.com@tv</v>
      </c>
    </row>
    <row r="58" spans="1:16" x14ac:dyDescent="0.25">
      <c r="A58" s="177" t="str">
        <f>User!H58</f>
        <v>&amp;ai;Rahman.han@netafim.com-Person</v>
      </c>
      <c r="B58" s="177" t="str">
        <f>Address!A58</f>
        <v>&amp;ai;Rahman.han@netafim.com_Address</v>
      </c>
      <c r="C58" s="177" t="str">
        <f>_xlfn.CONCAT("&amp;ai;",_Input!G58)</f>
        <v>&amp;ai;MALE</v>
      </c>
      <c r="D58" s="177" t="s">
        <v>761</v>
      </c>
      <c r="E58" s="177" t="s">
        <v>105</v>
      </c>
      <c r="F58" s="177" t="str">
        <f>_Input!E58</f>
        <v>Rahman</v>
      </c>
      <c r="G58" s="177" t="str">
        <f>_Input!D58</f>
        <v>Han</v>
      </c>
      <c r="H58" s="190">
        <f>_Input!AD58</f>
        <v>0</v>
      </c>
      <c r="I58" s="190">
        <f>_Input!AB58</f>
        <v>0</v>
      </c>
      <c r="J58" s="177" t="str">
        <f>_Input!Y58</f>
        <v>Sales Engineer</v>
      </c>
      <c r="K58" s="177" t="str">
        <f t="shared" si="8"/>
        <v>Rahman.han@netafim.com</v>
      </c>
      <c r="L58" s="177" t="s">
        <v>136</v>
      </c>
      <c r="M58" s="177" t="s">
        <v>99</v>
      </c>
      <c r="N58" s="177" t="s">
        <v>147</v>
      </c>
      <c r="O58" s="177" t="str">
        <f>_Input!C58</f>
        <v>Rahman.han@netafim.com</v>
      </c>
      <c r="P58" s="177" t="str">
        <f t="shared" si="9"/>
        <v>Rahman.han@netafim.com@tv</v>
      </c>
    </row>
    <row r="59" spans="1:16" x14ac:dyDescent="0.25">
      <c r="A59" s="177" t="str">
        <f>User!H59</f>
        <v>&amp;ai;Rahmi.Cakariz@netafim.com-Person</v>
      </c>
      <c r="B59" s="177" t="str">
        <f>Address!A59</f>
        <v>&amp;ai;Rahmi.Cakariz@netafim.com_Address</v>
      </c>
      <c r="C59" s="177" t="str">
        <f>_xlfn.CONCAT("&amp;ai;",_Input!G59)</f>
        <v>&amp;ai;MALE</v>
      </c>
      <c r="D59" s="177" t="s">
        <v>761</v>
      </c>
      <c r="E59" s="177" t="s">
        <v>105</v>
      </c>
      <c r="F59" s="177" t="str">
        <f>_Input!E59</f>
        <v>Rahmi</v>
      </c>
      <c r="G59" s="177" t="str">
        <f>_Input!D59</f>
        <v>Cakariz</v>
      </c>
      <c r="H59" s="190">
        <f>_Input!AD59</f>
        <v>0</v>
      </c>
      <c r="I59" s="190">
        <f>_Input!AB59</f>
        <v>0</v>
      </c>
      <c r="J59" s="177" t="str">
        <f>_Input!Y59</f>
        <v>Sales Engineer</v>
      </c>
      <c r="K59" s="177" t="str">
        <f t="shared" si="8"/>
        <v>Rahmi.Cakariz@netafim.com</v>
      </c>
      <c r="L59" s="177" t="s">
        <v>136</v>
      </c>
      <c r="M59" s="177" t="s">
        <v>99</v>
      </c>
      <c r="N59" s="177" t="s">
        <v>147</v>
      </c>
      <c r="O59" s="177" t="str">
        <f>_Input!C59</f>
        <v>Rahmi.Cakariz@netafim.com</v>
      </c>
      <c r="P59" s="177" t="str">
        <f t="shared" si="9"/>
        <v>Rahmi.Cakariz@netafim.com@tv</v>
      </c>
    </row>
    <row r="60" spans="1:16" x14ac:dyDescent="0.25">
      <c r="A60" s="177" t="str">
        <f>User!H60</f>
        <v>&amp;ai;Onder.Kabadayi@netafim.com-Person</v>
      </c>
      <c r="B60" s="177" t="str">
        <f>Address!A60</f>
        <v>&amp;ai;Onder.Kabadayi@netafim.com_Address</v>
      </c>
      <c r="C60" s="177" t="str">
        <f>_xlfn.CONCAT("&amp;ai;",_Input!G60)</f>
        <v>&amp;ai;MALE</v>
      </c>
      <c r="D60" s="177" t="s">
        <v>761</v>
      </c>
      <c r="E60" s="177" t="s">
        <v>105</v>
      </c>
      <c r="F60" s="177" t="str">
        <f>_Input!E60</f>
        <v>Onder</v>
      </c>
      <c r="G60" s="177" t="str">
        <f>_Input!D60</f>
        <v>Kabadayi</v>
      </c>
      <c r="H60" s="190">
        <f>_Input!AD60</f>
        <v>0</v>
      </c>
      <c r="I60" s="190">
        <f>_Input!AB60</f>
        <v>0</v>
      </c>
      <c r="J60" s="177" t="str">
        <f>_Input!Y60</f>
        <v>Sales Engineer</v>
      </c>
      <c r="K60" s="177" t="str">
        <f t="shared" si="8"/>
        <v>Onder.Kabadayi@netafim.com</v>
      </c>
      <c r="L60" s="177" t="s">
        <v>136</v>
      </c>
      <c r="M60" s="177" t="s">
        <v>99</v>
      </c>
      <c r="N60" s="177" t="s">
        <v>147</v>
      </c>
      <c r="O60" s="177" t="str">
        <f>_Input!C60</f>
        <v>Onder.Kabadayi@netafim.com</v>
      </c>
      <c r="P60" s="177" t="str">
        <f t="shared" si="9"/>
        <v>Onder.Kabadayi@netafim.com@tv</v>
      </c>
    </row>
    <row r="61" spans="1:16" x14ac:dyDescent="0.25">
      <c r="A61" s="177" t="str">
        <f>User!H61</f>
        <v>&amp;ai;Orhan.Valizade@netafim.com-Person</v>
      </c>
      <c r="B61" s="177" t="str">
        <f>Address!A61</f>
        <v>&amp;ai;Orhan.Valizade@netafim.com_Address</v>
      </c>
      <c r="C61" s="177" t="str">
        <f>_xlfn.CONCAT("&amp;ai;",_Input!G61)</f>
        <v>&amp;ai;MALE</v>
      </c>
      <c r="D61" s="177" t="s">
        <v>761</v>
      </c>
      <c r="E61" s="177" t="s">
        <v>105</v>
      </c>
      <c r="F61" s="177" t="str">
        <f>_Input!E61</f>
        <v>Orhan</v>
      </c>
      <c r="G61" s="177" t="str">
        <f>_Input!D61</f>
        <v>Valizade</v>
      </c>
      <c r="H61" s="190">
        <f>_Input!AD61</f>
        <v>0</v>
      </c>
      <c r="I61" s="190">
        <f>_Input!AB61</f>
        <v>0</v>
      </c>
      <c r="J61" s="177" t="str">
        <f>_Input!Y61</f>
        <v>Sales Engineer</v>
      </c>
      <c r="K61" s="177" t="str">
        <f t="shared" si="8"/>
        <v>Orhan.Valizade@netafim.com</v>
      </c>
      <c r="L61" s="177" t="s">
        <v>136</v>
      </c>
      <c r="M61" s="177" t="s">
        <v>99</v>
      </c>
      <c r="N61" s="177" t="s">
        <v>147</v>
      </c>
      <c r="O61" s="177" t="str">
        <f>_Input!C61</f>
        <v>Orhan.Valizade@netafim.com</v>
      </c>
      <c r="P61" s="177" t="str">
        <f t="shared" si="9"/>
        <v>Orhan.Valizade@netafim.com@tv</v>
      </c>
    </row>
    <row r="62" spans="1:16" x14ac:dyDescent="0.25">
      <c r="A62" s="177" t="str">
        <f>User!H62</f>
        <v>&amp;ai;Kaan.Atilgan@netafim.com-Person</v>
      </c>
      <c r="B62" s="177" t="str">
        <f>Address!A62</f>
        <v>&amp;ai;Kaan.Atilgan@netafim.com_Address</v>
      </c>
      <c r="C62" s="177" t="str">
        <f>_xlfn.CONCAT("&amp;ai;",_Input!G62)</f>
        <v>&amp;ai;MALE</v>
      </c>
      <c r="D62" s="177" t="s">
        <v>761</v>
      </c>
      <c r="E62" s="177" t="s">
        <v>105</v>
      </c>
      <c r="F62" s="177" t="str">
        <f>_Input!E62</f>
        <v>Kaan</v>
      </c>
      <c r="G62" s="177" t="str">
        <f>_Input!D62</f>
        <v>Atilgan</v>
      </c>
      <c r="H62" s="190">
        <f>_Input!AD62</f>
        <v>0</v>
      </c>
      <c r="I62" s="190">
        <f>_Input!AB62</f>
        <v>0</v>
      </c>
      <c r="J62" s="177" t="str">
        <f>_Input!Y62</f>
        <v>Sales Engineer</v>
      </c>
      <c r="K62" s="177" t="str">
        <f t="shared" si="8"/>
        <v>Kaan.Atilgan@netafim.com</v>
      </c>
      <c r="L62" s="177" t="s">
        <v>136</v>
      </c>
      <c r="M62" s="177" t="s">
        <v>99</v>
      </c>
      <c r="N62" s="177" t="s">
        <v>147</v>
      </c>
      <c r="O62" s="177" t="str">
        <f>_Input!C62</f>
        <v>Kaan.Atilgan@netafim.com</v>
      </c>
      <c r="P62" s="177" t="str">
        <f t="shared" si="9"/>
        <v>Kaan.Atilgan@netafim.com@tv</v>
      </c>
    </row>
    <row r="63" spans="1:16" x14ac:dyDescent="0.25">
      <c r="A63" s="177" t="str">
        <f>User!H63</f>
        <v>&amp;ai;Eli.merkel@netafim.com-Person</v>
      </c>
      <c r="B63" s="177" t="str">
        <f>Address!A63</f>
        <v>&amp;ai;Eli.merkel@netafim.com_Address</v>
      </c>
      <c r="C63" s="177" t="str">
        <f>_xlfn.CONCAT("&amp;ai;",_Input!G63)</f>
        <v>&amp;ai;MALE</v>
      </c>
      <c r="D63" s="177" t="s">
        <v>761</v>
      </c>
      <c r="E63" s="177" t="s">
        <v>105</v>
      </c>
      <c r="F63" s="177" t="str">
        <f>_Input!E63</f>
        <v>Eli</v>
      </c>
      <c r="G63" s="177" t="str">
        <f>_Input!D63</f>
        <v>Merkel</v>
      </c>
      <c r="H63" s="190">
        <f>_Input!AD63</f>
        <v>0</v>
      </c>
      <c r="I63" s="190">
        <f>_Input!AB63</f>
        <v>0</v>
      </c>
      <c r="J63" s="177" t="str">
        <f>_Input!Y63</f>
        <v>Training Leader</v>
      </c>
      <c r="K63" s="177" t="str">
        <f t="shared" si="8"/>
        <v>Eli.merkel@netafim.com</v>
      </c>
      <c r="L63" s="177" t="s">
        <v>136</v>
      </c>
      <c r="M63" s="177" t="s">
        <v>99</v>
      </c>
      <c r="N63" s="177" t="s">
        <v>147</v>
      </c>
      <c r="O63" s="177" t="str">
        <f>_Input!C63</f>
        <v>Eli.merkel@netafim.com</v>
      </c>
      <c r="P63" s="177" t="str">
        <f t="shared" si="9"/>
        <v>Eli.merkel@netafim.com@tv</v>
      </c>
    </row>
    <row r="64" spans="1:16" x14ac:dyDescent="0.25">
      <c r="A64" s="177" t="str">
        <f>User!H64</f>
        <v>&amp;ai;luciano.wladimirsky@netafim.com-Person</v>
      </c>
      <c r="B64" s="177" t="str">
        <f>Address!A64</f>
        <v>&amp;ai;luciano.wladimirsky@netafim.com_Address</v>
      </c>
      <c r="C64" s="177" t="str">
        <f>_xlfn.CONCAT("&amp;ai;",_Input!G64)</f>
        <v>&amp;ai;MALE</v>
      </c>
      <c r="D64" s="177" t="s">
        <v>761</v>
      </c>
      <c r="E64" s="177" t="s">
        <v>105</v>
      </c>
      <c r="F64" s="177" t="str">
        <f>_Input!E64</f>
        <v>Luciano</v>
      </c>
      <c r="G64" s="177" t="str">
        <f>_Input!D64</f>
        <v>Wladimirsky</v>
      </c>
      <c r="H64" s="190" t="str">
        <f>_Input!AD64</f>
        <v>+972 52 5014519</v>
      </c>
      <c r="I64" s="190">
        <f>_Input!AB64</f>
        <v>0</v>
      </c>
      <c r="J64" s="177" t="str">
        <f>_Input!Y64</f>
        <v>Sales Engineer</v>
      </c>
      <c r="K64" s="177" t="str">
        <f t="shared" si="8"/>
        <v>luciano.wladimirsky@netafim.com</v>
      </c>
      <c r="L64" s="177" t="s">
        <v>136</v>
      </c>
      <c r="M64" s="177" t="s">
        <v>99</v>
      </c>
      <c r="N64" s="177" t="s">
        <v>147</v>
      </c>
      <c r="O64" s="177" t="str">
        <f>_Input!C64</f>
        <v>luciano.wladimirsky@netafim.com</v>
      </c>
      <c r="P64" s="177" t="str">
        <f t="shared" si="9"/>
        <v>luciano.wladimirsky@netafim.com@tv</v>
      </c>
    </row>
    <row r="65" spans="1:16" x14ac:dyDescent="0.25">
      <c r="A65" s="177" t="str">
        <f>User!H65</f>
        <v>&amp;ai;security.test1@netafim.com-Person</v>
      </c>
      <c r="B65" s="177" t="str">
        <f>Address!A65</f>
        <v>&amp;ai;security.test1@netafim.com_Address</v>
      </c>
      <c r="C65" s="177" t="str">
        <f>_xlfn.CONCAT("&amp;ai;",_Input!G65)</f>
        <v>&amp;ai;Male</v>
      </c>
      <c r="D65" s="177" t="s">
        <v>761</v>
      </c>
      <c r="E65" s="177" t="s">
        <v>105</v>
      </c>
      <c r="F65" s="177" t="str">
        <f>_Input!E65</f>
        <v>Security</v>
      </c>
      <c r="G65" s="177" t="str">
        <f>_Input!D65</f>
        <v>Test1</v>
      </c>
      <c r="H65" s="190">
        <f>_Input!AD65</f>
        <v>0</v>
      </c>
      <c r="I65" s="190">
        <f>_Input!AB65</f>
        <v>0</v>
      </c>
      <c r="J65" s="177" t="str">
        <f>_Input!Y65</f>
        <v>Test User</v>
      </c>
      <c r="K65" s="177" t="str">
        <f t="shared" ref="K65:K66" si="10">O65</f>
        <v>security.test1@netafim.com</v>
      </c>
      <c r="L65" s="177" t="s">
        <v>136</v>
      </c>
      <c r="M65" s="177" t="s">
        <v>99</v>
      </c>
      <c r="N65" s="177" t="s">
        <v>147</v>
      </c>
      <c r="O65" s="177" t="str">
        <f>_Input!C65</f>
        <v>security.test1@netafim.com</v>
      </c>
      <c r="P65" s="177" t="str">
        <f t="shared" ref="P65:P66" si="11">_xlfn.CONCAT(O65,"@tv")</f>
        <v>security.test1@netafim.com@tv</v>
      </c>
    </row>
    <row r="66" spans="1:16" x14ac:dyDescent="0.25">
      <c r="A66" s="177" t="str">
        <f>User!H66</f>
        <v>&amp;ai;security.test2@netafim.com-Person</v>
      </c>
      <c r="B66" s="177" t="str">
        <f>Address!A66</f>
        <v>&amp;ai;security.test2@netafim.com_Address</v>
      </c>
      <c r="C66" s="177" t="str">
        <f>_xlfn.CONCAT("&amp;ai;",_Input!G66)</f>
        <v>&amp;ai;Male</v>
      </c>
      <c r="D66" s="177" t="s">
        <v>761</v>
      </c>
      <c r="E66" s="177" t="s">
        <v>105</v>
      </c>
      <c r="F66" s="177" t="str">
        <f>_Input!E66</f>
        <v>Security</v>
      </c>
      <c r="G66" s="177" t="str">
        <f>_Input!D66</f>
        <v>Test2</v>
      </c>
      <c r="H66" s="190">
        <f>_Input!AD66</f>
        <v>0</v>
      </c>
      <c r="I66" s="190">
        <f>_Input!AB66</f>
        <v>0</v>
      </c>
      <c r="J66" s="177" t="str">
        <f>_Input!Y66</f>
        <v>Test User</v>
      </c>
      <c r="K66" s="177" t="str">
        <f t="shared" si="10"/>
        <v>security.test2@netafim.com</v>
      </c>
      <c r="L66" s="177" t="s">
        <v>136</v>
      </c>
      <c r="M66" s="177" t="s">
        <v>99</v>
      </c>
      <c r="N66" s="177" t="s">
        <v>147</v>
      </c>
      <c r="O66" s="177" t="str">
        <f>_Input!C66</f>
        <v>security.test2@netafim.com</v>
      </c>
      <c r="P66" s="177" t="str">
        <f t="shared" si="11"/>
        <v>security.test2@netafim.com@tv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6"/>
  <sheetViews>
    <sheetView topLeftCell="A31" zoomScale="80" zoomScaleNormal="80" workbookViewId="0">
      <selection activeCell="I74" sqref="I74"/>
    </sheetView>
  </sheetViews>
  <sheetFormatPr defaultColWidth="8.85546875" defaultRowHeight="15" x14ac:dyDescent="0.25"/>
  <cols>
    <col min="1" max="1" width="43.5703125" bestFit="1" customWidth="1"/>
    <col min="2" max="2" width="11.5703125" bestFit="1" customWidth="1"/>
    <col min="3" max="3" width="14.5703125" bestFit="1" customWidth="1"/>
    <col min="4" max="4" width="14" bestFit="1" customWidth="1"/>
    <col min="5" max="5" width="10.5703125" bestFit="1" customWidth="1"/>
    <col min="6" max="6" width="58.5703125" bestFit="1" customWidth="1"/>
    <col min="7" max="7" width="45.85546875" bestFit="1" customWidth="1"/>
    <col min="8" max="8" width="13.42578125" bestFit="1" customWidth="1"/>
    <col min="9" max="9" width="24.28515625" bestFit="1" customWidth="1"/>
    <col min="10" max="10" width="9.42578125" bestFit="1" customWidth="1"/>
  </cols>
  <sheetData>
    <row r="1" spans="1:10" x14ac:dyDescent="0.25">
      <c r="A1" t="s">
        <v>97</v>
      </c>
      <c r="B1" t="s">
        <v>61</v>
      </c>
      <c r="C1" t="s">
        <v>88</v>
      </c>
      <c r="D1" t="s">
        <v>77</v>
      </c>
      <c r="E1" t="s">
        <v>70</v>
      </c>
      <c r="F1" t="s">
        <v>103</v>
      </c>
      <c r="G1" t="s">
        <v>86</v>
      </c>
      <c r="H1" t="s">
        <v>98</v>
      </c>
      <c r="I1" t="s">
        <v>98</v>
      </c>
      <c r="J1" t="s">
        <v>67</v>
      </c>
    </row>
    <row r="2" spans="1:10" x14ac:dyDescent="0.25">
      <c r="A2" t="str">
        <f>CONCATENATE(User!A2,"_Address")</f>
        <v>&amp;ai;Admin.Ariel.Bashan@netafim.com_Address</v>
      </c>
      <c r="B2" t="str">
        <f>_Input!AG2</f>
        <v>-</v>
      </c>
      <c r="C2" t="str">
        <f>_Input!AF2</f>
        <v>-</v>
      </c>
      <c r="E2" t="str">
        <f>_Input!AH2</f>
        <v>-</v>
      </c>
      <c r="F2" s="2" t="str">
        <f>VLOOKUP(_Input!AJ2,_MasterData!$AK$2:$AL$21,2,FALSE)</f>
        <v>&amp;ai;AFRICA</v>
      </c>
      <c r="G2" t="str">
        <f>_xlfn.CONCAT("Address_",User!B2)</f>
        <v>Address_Admin.Ariel.Bashan@netafim.com</v>
      </c>
      <c r="H2" t="s">
        <v>104</v>
      </c>
      <c r="I2" t="s">
        <v>99</v>
      </c>
      <c r="J2" t="s">
        <v>107</v>
      </c>
    </row>
    <row r="3" spans="1:10" x14ac:dyDescent="0.25">
      <c r="A3" s="3" t="str">
        <f>CONCATENATE(User!A3,"_Address")</f>
        <v>&amp;ai;KitYee.Wong@ecenta.com_Address</v>
      </c>
      <c r="B3" s="3" t="str">
        <f>_Input!AG3</f>
        <v>-</v>
      </c>
      <c r="C3" s="3" t="str">
        <f>_Input!AF3</f>
        <v>-</v>
      </c>
      <c r="D3" s="3"/>
      <c r="E3" s="3" t="str">
        <f>_Input!AH3</f>
        <v>-</v>
      </c>
      <c r="F3" s="2" t="str">
        <f>VLOOKUP(_Input!AJ3,_MasterData!$AK$2:$AL$21,2,FALSE)</f>
        <v>&amp;ai;AFRICA</v>
      </c>
      <c r="G3" s="3" t="str">
        <f>_xlfn.CONCAT("Address_",User!B3)</f>
        <v>Address_KitYee.Wong@ecenta.com</v>
      </c>
      <c r="H3" s="3" t="s">
        <v>104</v>
      </c>
      <c r="I3" s="3" t="s">
        <v>99</v>
      </c>
      <c r="J3" s="3" t="s">
        <v>107</v>
      </c>
    </row>
    <row r="4" spans="1:10" x14ac:dyDescent="0.25">
      <c r="A4" s="3" t="str">
        <f>CONCATENATE(User!A4,"_Address")</f>
        <v>&amp;ai;Yaron.Katina@netafim.com_Address</v>
      </c>
      <c r="B4" s="3" t="str">
        <f>_Input!AG4</f>
        <v>-</v>
      </c>
      <c r="C4" s="3" t="str">
        <f>_Input!AF4</f>
        <v>-</v>
      </c>
      <c r="D4" s="3"/>
      <c r="E4" s="3" t="str">
        <f>_Input!AH4</f>
        <v>-</v>
      </c>
      <c r="F4" s="2" t="str">
        <f>VLOOKUP(_Input!AJ4,_MasterData!$AK$2:$AL$21,2,FALSE)</f>
        <v>&amp;ai;AFRICA</v>
      </c>
      <c r="G4" s="3" t="str">
        <f>_xlfn.CONCAT("Address_",User!B4)</f>
        <v>Address_Yaron.Katina@netafim.com</v>
      </c>
      <c r="H4" s="3" t="s">
        <v>104</v>
      </c>
      <c r="I4" s="3" t="s">
        <v>99</v>
      </c>
      <c r="J4" s="3" t="s">
        <v>107</v>
      </c>
    </row>
    <row r="5" spans="1:10" x14ac:dyDescent="0.25">
      <c r="A5" s="3" t="str">
        <f>CONCATENATE(User!A5,"_Address")</f>
        <v>&amp;ai;Shay.Haxter@netafim.com_Address</v>
      </c>
      <c r="B5" s="3" t="str">
        <f>_Input!AG5</f>
        <v>-</v>
      </c>
      <c r="C5" s="3" t="str">
        <f>_Input!AF5</f>
        <v>-</v>
      </c>
      <c r="D5" s="3"/>
      <c r="E5" s="3" t="str">
        <f>_Input!AH5</f>
        <v>-</v>
      </c>
      <c r="F5" s="2" t="str">
        <f>VLOOKUP(_Input!AJ5,_MasterData!$AK$2:$AL$21,2,FALSE)</f>
        <v>&amp;ai;AFRICA</v>
      </c>
      <c r="G5" s="3" t="str">
        <f>_xlfn.CONCAT("Address_",User!B5)</f>
        <v>Address_Shay.Haxter@netafim.com</v>
      </c>
      <c r="H5" s="3" t="s">
        <v>104</v>
      </c>
      <c r="I5" s="3" t="s">
        <v>99</v>
      </c>
      <c r="J5" s="3" t="s">
        <v>107</v>
      </c>
    </row>
    <row r="6" spans="1:10" x14ac:dyDescent="0.25">
      <c r="A6" s="3" t="str">
        <f>CONCATENATE(User!A6,"_Address")</f>
        <v>&amp;ai;Sagi.Melnik@netafim.com_Address</v>
      </c>
      <c r="B6" s="3" t="str">
        <f>_Input!AG6</f>
        <v>-</v>
      </c>
      <c r="C6" s="3" t="str">
        <f>_Input!AF6</f>
        <v>-</v>
      </c>
      <c r="D6" s="3"/>
      <c r="E6" s="3" t="str">
        <f>_Input!AH6</f>
        <v>-</v>
      </c>
      <c r="F6" s="2" t="str">
        <f>VLOOKUP(_Input!AJ6,_MasterData!$AK$2:$AL$21,2,FALSE)</f>
        <v>&amp;ai;AFRICA</v>
      </c>
      <c r="G6" s="3" t="str">
        <f>_xlfn.CONCAT("Address_",User!B6)</f>
        <v>Address_Sagi.Melnik@netafim.com</v>
      </c>
      <c r="H6" s="3" t="s">
        <v>104</v>
      </c>
      <c r="I6" s="3" t="s">
        <v>99</v>
      </c>
      <c r="J6" s="3" t="s">
        <v>107</v>
      </c>
    </row>
    <row r="7" spans="1:10" x14ac:dyDescent="0.25">
      <c r="A7" s="3" t="str">
        <f>CONCATENATE(User!A7,"_Address")</f>
        <v>&amp;ai;uri.tal@netafim.com_Address</v>
      </c>
      <c r="B7" s="3" t="str">
        <f>_Input!AG7</f>
        <v>-</v>
      </c>
      <c r="C7" s="3" t="str">
        <f>_Input!AF7</f>
        <v>-</v>
      </c>
      <c r="D7" s="3"/>
      <c r="E7" s="3" t="str">
        <f>_Input!AH7</f>
        <v>-</v>
      </c>
      <c r="F7" s="2" t="str">
        <f>VLOOKUP(_Input!AJ7,_MasterData!$AK$2:$AL$21,2,FALSE)</f>
        <v>&amp;ai;AFRICA</v>
      </c>
      <c r="G7" s="3" t="str">
        <f>_xlfn.CONCAT("Address_",User!B7)</f>
        <v>Address_uri.tal@netafim.com</v>
      </c>
      <c r="H7" s="3" t="s">
        <v>104</v>
      </c>
      <c r="I7" s="3" t="s">
        <v>99</v>
      </c>
      <c r="J7" s="3" t="s">
        <v>107</v>
      </c>
    </row>
    <row r="8" spans="1:10" x14ac:dyDescent="0.25">
      <c r="A8" s="3" t="str">
        <f>CONCATENATE(User!A8,"_Address")</f>
        <v>&amp;ai;elad.l@netafim.com_Address</v>
      </c>
      <c r="B8" s="3" t="str">
        <f>_Input!AG8</f>
        <v>-</v>
      </c>
      <c r="C8" s="3" t="str">
        <f>_Input!AF8</f>
        <v>-</v>
      </c>
      <c r="D8" s="3"/>
      <c r="E8" s="3" t="str">
        <f>_Input!AH8</f>
        <v>-</v>
      </c>
      <c r="F8" s="2" t="str">
        <f>VLOOKUP(_Input!AJ8,_MasterData!$AK$2:$AL$21,2,FALSE)</f>
        <v>&amp;ai;AFRICA</v>
      </c>
      <c r="G8" s="3" t="str">
        <f>_xlfn.CONCAT("Address_",User!B8)</f>
        <v>Address_elad.l@netafim.com</v>
      </c>
      <c r="H8" s="3" t="s">
        <v>104</v>
      </c>
      <c r="I8" s="3" t="s">
        <v>99</v>
      </c>
      <c r="J8" s="3" t="s">
        <v>107</v>
      </c>
    </row>
    <row r="9" spans="1:10" x14ac:dyDescent="0.25">
      <c r="A9" s="3" t="str">
        <f>CONCATENATE(User!A9,"_Address")</f>
        <v>&amp;ai;Cln.Rao@netafim.com_Address</v>
      </c>
      <c r="B9" s="3" t="str">
        <f>_Input!AG9</f>
        <v>-</v>
      </c>
      <c r="C9" s="3" t="str">
        <f>_Input!AF9</f>
        <v>-</v>
      </c>
      <c r="D9" s="3"/>
      <c r="E9" s="3" t="str">
        <f>_Input!AH9</f>
        <v>-</v>
      </c>
      <c r="F9" s="2" t="str">
        <f>VLOOKUP(_Input!AJ9,_MasterData!$AK$2:$AL$21,2,FALSE)</f>
        <v>&amp;ai;AFRICA</v>
      </c>
      <c r="G9" s="3" t="str">
        <f>_xlfn.CONCAT("Address_",User!B9)</f>
        <v>Address_Cln.Rao@netafim.com</v>
      </c>
      <c r="H9" s="3" t="s">
        <v>104</v>
      </c>
      <c r="I9" s="3" t="s">
        <v>99</v>
      </c>
      <c r="J9" s="3" t="s">
        <v>107</v>
      </c>
    </row>
    <row r="10" spans="1:10" x14ac:dyDescent="0.25">
      <c r="A10" s="3" t="str">
        <f>CONCATENATE(User!A10,"_Address")</f>
        <v>&amp;ai;Wayne.Ingram@netafim.com_Address</v>
      </c>
      <c r="B10" s="3" t="str">
        <f>_Input!AG10</f>
        <v>-</v>
      </c>
      <c r="C10" s="3" t="str">
        <f>_Input!AF10</f>
        <v>-</v>
      </c>
      <c r="D10" s="3"/>
      <c r="E10" s="3" t="str">
        <f>_Input!AH10</f>
        <v>-</v>
      </c>
      <c r="F10" s="2" t="str">
        <f>VLOOKUP(_Input!AJ10,_MasterData!$AK$2:$AL$21,2,FALSE)</f>
        <v>&amp;ai;AUSTRALIA</v>
      </c>
      <c r="G10" s="3" t="str">
        <f>_xlfn.CONCAT("Address_",User!B10)</f>
        <v>Address_Wayne.Ingram@netafim.com</v>
      </c>
      <c r="H10" s="3" t="s">
        <v>104</v>
      </c>
      <c r="I10" s="3" t="s">
        <v>99</v>
      </c>
      <c r="J10" s="3" t="s">
        <v>107</v>
      </c>
    </row>
    <row r="11" spans="1:10" x14ac:dyDescent="0.25">
      <c r="A11" s="3" t="str">
        <f>CONCATENATE(User!A11,"_Address")</f>
        <v>&amp;ai;Peter.Durand@netafim.com_Address</v>
      </c>
      <c r="B11" s="3" t="str">
        <f>_Input!AG11</f>
        <v>-</v>
      </c>
      <c r="C11" s="3" t="str">
        <f>_Input!AF11</f>
        <v>-</v>
      </c>
      <c r="D11" s="3"/>
      <c r="E11" s="3" t="str">
        <f>_Input!AH11</f>
        <v>-</v>
      </c>
      <c r="F11" s="2" t="str">
        <f>VLOOKUP(_Input!AJ11,_MasterData!$AK$2:$AL$21,2,FALSE)</f>
        <v>&amp;ai;AUSTRALIA</v>
      </c>
      <c r="G11" s="3" t="str">
        <f>_xlfn.CONCAT("Address_",User!B11)</f>
        <v>Address_Peter.Durand@netafim.com</v>
      </c>
      <c r="H11" s="3" t="s">
        <v>104</v>
      </c>
      <c r="I11" s="3" t="s">
        <v>99</v>
      </c>
      <c r="J11" s="3" t="s">
        <v>107</v>
      </c>
    </row>
    <row r="12" spans="1:10" x14ac:dyDescent="0.25">
      <c r="A12" s="3" t="str">
        <f>CONCATENATE(User!A12,"_Address")</f>
        <v>&amp;ai;Andrei.Pereira@netafim.com_Address</v>
      </c>
      <c r="B12" s="3" t="str">
        <f>_Input!AG12</f>
        <v>-</v>
      </c>
      <c r="C12" s="3" t="str">
        <f>_Input!AF12</f>
        <v>-</v>
      </c>
      <c r="D12" s="3"/>
      <c r="E12" s="3" t="str">
        <f>_Input!AH12</f>
        <v>-</v>
      </c>
      <c r="F12" s="2" t="str">
        <f>VLOOKUP(_Input!AJ12,_MasterData!$AK$2:$AL$21,2,FALSE)</f>
        <v>&amp;ai;BRAZIL</v>
      </c>
      <c r="G12" s="3" t="str">
        <f>_xlfn.CONCAT("Address_",User!B12)</f>
        <v>Address_Andrei.Pereira@netafim.com</v>
      </c>
      <c r="H12" s="3" t="s">
        <v>104</v>
      </c>
      <c r="I12" s="3" t="s">
        <v>99</v>
      </c>
      <c r="J12" s="3" t="s">
        <v>107</v>
      </c>
    </row>
    <row r="13" spans="1:10" x14ac:dyDescent="0.25">
      <c r="A13" s="3" t="str">
        <f>CONCATENATE(User!A13,"_Address")</f>
        <v>&amp;ai;Marcus.Tessler@netafim.com_Address</v>
      </c>
      <c r="B13" s="3" t="str">
        <f>_Input!AG13</f>
        <v>-</v>
      </c>
      <c r="C13" s="3" t="str">
        <f>_Input!AF13</f>
        <v>-</v>
      </c>
      <c r="D13" s="3"/>
      <c r="E13" s="3" t="str">
        <f>_Input!AH13</f>
        <v>-</v>
      </c>
      <c r="F13" s="2" t="str">
        <f>VLOOKUP(_Input!AJ13,_MasterData!$AK$2:$AL$21,2,FALSE)</f>
        <v>&amp;ai;BRAZIL</v>
      </c>
      <c r="G13" s="3" t="str">
        <f>_xlfn.CONCAT("Address_",User!B13)</f>
        <v>Address_Marcus.Tessler@netafim.com</v>
      </c>
      <c r="H13" s="3" t="s">
        <v>104</v>
      </c>
      <c r="I13" s="3" t="s">
        <v>99</v>
      </c>
      <c r="J13" s="3" t="s">
        <v>107</v>
      </c>
    </row>
    <row r="14" spans="1:10" x14ac:dyDescent="0.25">
      <c r="A14" s="3" t="str">
        <f>CONCATENATE(User!A14,"_Address")</f>
        <v>&amp;ai;Abed.Masarwa@netafim.com_Address</v>
      </c>
      <c r="B14" s="3" t="str">
        <f>_Input!AG14</f>
        <v>-</v>
      </c>
      <c r="C14" s="3" t="str">
        <f>_Input!AF14</f>
        <v>-</v>
      </c>
      <c r="D14" s="3"/>
      <c r="E14" s="3" t="str">
        <f>_Input!AH14</f>
        <v>-</v>
      </c>
      <c r="F14" s="2" t="str">
        <f>VLOOKUP(_Input!AJ14,_MasterData!$AK$2:$AL$21,2,FALSE)</f>
        <v>&amp;ai;ISRAEL_CORP</v>
      </c>
      <c r="G14" s="3" t="str">
        <f>_xlfn.CONCAT("Address_",User!B14)</f>
        <v>Address_Abed.Masarwa@netafim.com</v>
      </c>
      <c r="H14" s="3" t="s">
        <v>104</v>
      </c>
      <c r="I14" s="3" t="s">
        <v>99</v>
      </c>
      <c r="J14" s="3" t="s">
        <v>107</v>
      </c>
    </row>
    <row r="15" spans="1:10" x14ac:dyDescent="0.25">
      <c r="A15" s="3" t="str">
        <f>CONCATENATE(User!A15,"_Address")</f>
        <v>&amp;ai;Sharon.Kelmeshes@netafim.com_Address</v>
      </c>
      <c r="B15" s="3" t="str">
        <f>_Input!AG15</f>
        <v>-</v>
      </c>
      <c r="C15" s="3" t="str">
        <f>_Input!AF15</f>
        <v>-</v>
      </c>
      <c r="D15" s="3"/>
      <c r="E15" s="3" t="str">
        <f>_Input!AH15</f>
        <v>-</v>
      </c>
      <c r="F15" s="2" t="str">
        <f>VLOOKUP(_Input!AJ15,_MasterData!$AK$2:$AL$21,2,FALSE)</f>
        <v>&amp;ai;EMEA</v>
      </c>
      <c r="G15" s="3" t="str">
        <f>_xlfn.CONCAT("Address_",User!B15)</f>
        <v>Address_Sharon.Kelmeshes@netafim.com</v>
      </c>
      <c r="H15" s="3" t="s">
        <v>104</v>
      </c>
      <c r="I15" s="3" t="s">
        <v>99</v>
      </c>
      <c r="J15" s="3" t="s">
        <v>107</v>
      </c>
    </row>
    <row r="16" spans="1:10" x14ac:dyDescent="0.25">
      <c r="A16" s="3" t="str">
        <f>CONCATENATE(User!A16,"_Address")</f>
        <v>&amp;ai;Gaby.Miodownik@netafim.com_Address</v>
      </c>
      <c r="B16" s="3" t="str">
        <f>_Input!AG16</f>
        <v>-</v>
      </c>
      <c r="C16" s="3" t="str">
        <f>_Input!AF16</f>
        <v>-</v>
      </c>
      <c r="D16" s="3"/>
      <c r="E16" s="3" t="str">
        <f>_Input!AH16</f>
        <v>-</v>
      </c>
      <c r="F16" s="2" t="str">
        <f>VLOOKUP(_Input!AJ16,_MasterData!$AK$2:$AL$21,2,FALSE)</f>
        <v>&amp;ai;EMEA</v>
      </c>
      <c r="G16" s="3" t="str">
        <f>_xlfn.CONCAT("Address_",User!B16)</f>
        <v>Address_Gaby.Miodownik@netafim.com</v>
      </c>
      <c r="H16" s="3" t="s">
        <v>104</v>
      </c>
      <c r="I16" s="3" t="s">
        <v>99</v>
      </c>
      <c r="J16" s="3" t="s">
        <v>107</v>
      </c>
    </row>
    <row r="17" spans="1:10" x14ac:dyDescent="0.25">
      <c r="A17" s="3" t="str">
        <f>CONCATENATE(User!A17,"_Address")</f>
        <v>&amp;ai;Vikas.Sonawane@netafim.com_Address</v>
      </c>
      <c r="B17" s="3" t="str">
        <f>_Input!AG17</f>
        <v>-</v>
      </c>
      <c r="C17" s="3" t="str">
        <f>_Input!AF17</f>
        <v>-</v>
      </c>
      <c r="D17" s="3"/>
      <c r="E17" s="3" t="str">
        <f>_Input!AH17</f>
        <v>-</v>
      </c>
      <c r="F17" s="2" t="str">
        <f>VLOOKUP(_Input!AJ17,_MasterData!$AK$2:$AL$21,2,FALSE)</f>
        <v>&amp;ai;INDIA</v>
      </c>
      <c r="G17" s="3" t="str">
        <f>_xlfn.CONCAT("Address_",User!B17)</f>
        <v>Address_Vikas.Sonawane@netafim.com</v>
      </c>
      <c r="H17" s="3" t="s">
        <v>104</v>
      </c>
      <c r="I17" s="3" t="s">
        <v>99</v>
      </c>
      <c r="J17" s="3" t="s">
        <v>107</v>
      </c>
    </row>
    <row r="18" spans="1:10" x14ac:dyDescent="0.25">
      <c r="A18" s="3" t="str">
        <f>CONCATENATE(User!A18,"_Address")</f>
        <v>&amp;ai;ramdas.battalwar@netafim.com_Address</v>
      </c>
      <c r="B18" s="3" t="str">
        <f>_Input!AG18</f>
        <v>-</v>
      </c>
      <c r="C18" s="3" t="str">
        <f>_Input!AF18</f>
        <v>-</v>
      </c>
      <c r="D18" s="3"/>
      <c r="E18" s="3" t="str">
        <f>_Input!AH18</f>
        <v>-</v>
      </c>
      <c r="F18" s="2" t="str">
        <f>VLOOKUP(_Input!AJ18,_MasterData!$AK$2:$AL$21,2,FALSE)</f>
        <v>&amp;ai;INDIA</v>
      </c>
      <c r="G18" s="3" t="str">
        <f>_xlfn.CONCAT("Address_",User!B18)</f>
        <v>Address_ramdas.battalwar@netafim.com</v>
      </c>
      <c r="H18" s="3" t="s">
        <v>104</v>
      </c>
      <c r="I18" s="3" t="s">
        <v>99</v>
      </c>
      <c r="J18" s="3" t="s">
        <v>107</v>
      </c>
    </row>
    <row r="19" spans="1:10" x14ac:dyDescent="0.25">
      <c r="A19" s="3" t="str">
        <f>CONCATENATE(User!A19,"_Address")</f>
        <v>&amp;ai;Ofer.Fridvald@netafim.com_Address</v>
      </c>
      <c r="B19" s="3" t="str">
        <f>_Input!AG19</f>
        <v>-</v>
      </c>
      <c r="C19" s="3" t="str">
        <f>_Input!AF19</f>
        <v>-</v>
      </c>
      <c r="D19" s="3"/>
      <c r="E19" s="3" t="str">
        <f>_Input!AH19</f>
        <v>-</v>
      </c>
      <c r="F19" s="2" t="str">
        <f>VLOOKUP(_Input!AJ19,_MasterData!$AK$2:$AL$21,2,FALSE)</f>
        <v>&amp;ai;ISRAEL</v>
      </c>
      <c r="G19" s="3" t="str">
        <f>_xlfn.CONCAT("Address_",User!B19)</f>
        <v>Address_Ofer.Fridvald@netafim.com</v>
      </c>
      <c r="H19" s="3" t="s">
        <v>104</v>
      </c>
      <c r="I19" s="3" t="s">
        <v>99</v>
      </c>
      <c r="J19" s="3" t="s">
        <v>107</v>
      </c>
    </row>
    <row r="20" spans="1:10" x14ac:dyDescent="0.25">
      <c r="A20" s="3" t="str">
        <f>CONCATENATE(User!A20,"_Address")</f>
        <v>&amp;ai;Ariel.Bashan@netafim.com_Address</v>
      </c>
      <c r="B20" s="3" t="str">
        <f>_Input!AG20</f>
        <v>-</v>
      </c>
      <c r="C20" s="3" t="str">
        <f>_Input!AF20</f>
        <v>-</v>
      </c>
      <c r="D20" s="3"/>
      <c r="E20" s="3" t="str">
        <f>_Input!AH20</f>
        <v>-</v>
      </c>
      <c r="F20" s="2" t="str">
        <f>VLOOKUP(_Input!AJ20,_MasterData!$AK$2:$AL$21,2,FALSE)</f>
        <v>&amp;ai;ISRAEL_CORP</v>
      </c>
      <c r="G20" s="3" t="str">
        <f>_xlfn.CONCAT("Address_",User!B20)</f>
        <v>Address_Ariel.Bashan@netafim.com</v>
      </c>
      <c r="H20" s="3" t="s">
        <v>104</v>
      </c>
      <c r="I20" s="3" t="s">
        <v>99</v>
      </c>
      <c r="J20" s="3" t="s">
        <v>107</v>
      </c>
    </row>
    <row r="21" spans="1:10" x14ac:dyDescent="0.25">
      <c r="A21" s="3" t="str">
        <f>CONCATENATE(User!A21,"_Address")</f>
        <v>&amp;ai;Omer.Gerson@netafim.com_Address</v>
      </c>
      <c r="B21" s="3" t="str">
        <f>_Input!AG21</f>
        <v>-</v>
      </c>
      <c r="C21" s="3" t="str">
        <f>_Input!AF21</f>
        <v>-</v>
      </c>
      <c r="D21" s="3"/>
      <c r="E21" s="3" t="str">
        <f>_Input!AH21</f>
        <v>-</v>
      </c>
      <c r="F21" s="2" t="str">
        <f>VLOOKUP(_Input!AJ21,_MasterData!$AK$2:$AL$21,2,FALSE)</f>
        <v>&amp;ai;ISRAEL_CORP</v>
      </c>
      <c r="G21" s="3" t="str">
        <f>_xlfn.CONCAT("Address_",User!B21)</f>
        <v>Address_Omer.Gerson@netafim.com</v>
      </c>
      <c r="H21" s="3" t="s">
        <v>104</v>
      </c>
      <c r="I21" s="3" t="s">
        <v>99</v>
      </c>
      <c r="J21" s="3" t="s">
        <v>107</v>
      </c>
    </row>
    <row r="22" spans="1:10" x14ac:dyDescent="0.25">
      <c r="A22" s="3" t="str">
        <f>CONCATENATE(User!A22,"_Address")</f>
        <v>&amp;ai;Udi.Marom@netafim.com_Address</v>
      </c>
      <c r="B22" s="3" t="str">
        <f>_Input!AG22</f>
        <v>-</v>
      </c>
      <c r="C22" s="3" t="str">
        <f>_Input!AF22</f>
        <v>-</v>
      </c>
      <c r="D22" s="3"/>
      <c r="E22" s="3" t="str">
        <f>_Input!AH22</f>
        <v>-</v>
      </c>
      <c r="F22" s="2" t="str">
        <f>VLOOKUP(_Input!AJ22,_MasterData!$AK$2:$AL$21,2,FALSE)</f>
        <v>&amp;ai;ISRAEL_CORP</v>
      </c>
      <c r="G22" s="3" t="str">
        <f>_xlfn.CONCAT("Address_",User!B22)</f>
        <v>Address_Udi.Marom@netafim.com</v>
      </c>
      <c r="H22" s="3" t="s">
        <v>104</v>
      </c>
      <c r="I22" s="3" t="s">
        <v>99</v>
      </c>
      <c r="J22" s="3" t="s">
        <v>107</v>
      </c>
    </row>
    <row r="23" spans="1:10" x14ac:dyDescent="0.25">
      <c r="A23" s="3" t="str">
        <f>CONCATENATE(User!A23,"_Address")</f>
        <v>&amp;ai;Eliezer.Gilary@netafim.com_Address</v>
      </c>
      <c r="B23" s="3" t="str">
        <f>_Input!AG23</f>
        <v>-</v>
      </c>
      <c r="C23" s="3" t="str">
        <f>_Input!AF23</f>
        <v>-</v>
      </c>
      <c r="D23" s="3"/>
      <c r="E23" s="3" t="str">
        <f>_Input!AH23</f>
        <v>-</v>
      </c>
      <c r="F23" s="2" t="str">
        <f>VLOOKUP(_Input!AJ23,_MasterData!$AK$2:$AL$21,2,FALSE)</f>
        <v>&amp;ai;ISRAEL_CORP</v>
      </c>
      <c r="G23" s="3" t="str">
        <f>_xlfn.CONCAT("Address_",User!B23)</f>
        <v>Address_Eliezer.Gilary@netafim.com</v>
      </c>
      <c r="H23" s="3" t="s">
        <v>104</v>
      </c>
      <c r="I23" s="3" t="s">
        <v>99</v>
      </c>
      <c r="J23" s="3" t="s">
        <v>107</v>
      </c>
    </row>
    <row r="24" spans="1:10" x14ac:dyDescent="0.25">
      <c r="A24" s="3" t="str">
        <f>CONCATENATE(User!A24,"_Address")</f>
        <v>&amp;ai;Daniel.Dror@netafim.com_Address</v>
      </c>
      <c r="B24" s="3" t="str">
        <f>_Input!AG24</f>
        <v>-</v>
      </c>
      <c r="C24" s="3" t="str">
        <f>_Input!AF24</f>
        <v>-</v>
      </c>
      <c r="D24" s="3"/>
      <c r="E24" s="3" t="str">
        <f>_Input!AH24</f>
        <v>-</v>
      </c>
      <c r="F24" s="2" t="str">
        <f>VLOOKUP(_Input!AJ24,_MasterData!$AK$2:$AL$21,2,FALSE)</f>
        <v>&amp;ai;ISRAEL_CORP</v>
      </c>
      <c r="G24" s="3" t="str">
        <f>_xlfn.CONCAT("Address_",User!B24)</f>
        <v>Address_Daniel.Dror@netafim.com</v>
      </c>
      <c r="H24" s="3" t="s">
        <v>104</v>
      </c>
      <c r="I24" s="3" t="s">
        <v>99</v>
      </c>
      <c r="J24" s="3" t="s">
        <v>107</v>
      </c>
    </row>
    <row r="25" spans="1:10" x14ac:dyDescent="0.25">
      <c r="A25" s="3" t="str">
        <f>CONCATENATE(User!A25,"_Address")</f>
        <v>&amp;ai;Nadav.Biran@netafim.com_Address</v>
      </c>
      <c r="B25" s="3" t="str">
        <f>_Input!AG25</f>
        <v>-</v>
      </c>
      <c r="C25" s="3" t="str">
        <f>_Input!AF25</f>
        <v>-</v>
      </c>
      <c r="D25" s="3"/>
      <c r="E25" s="3" t="str">
        <f>_Input!AH25</f>
        <v>-</v>
      </c>
      <c r="F25" s="2" t="str">
        <f>VLOOKUP(_Input!AJ25,_MasterData!$AK$2:$AL$21,2,FALSE)</f>
        <v>&amp;ai;ISRAEL_CORP</v>
      </c>
      <c r="G25" s="3" t="str">
        <f>_xlfn.CONCAT("Address_",User!B25)</f>
        <v>Address_Nadav.Biran@netafim.com</v>
      </c>
      <c r="H25" s="3" t="s">
        <v>104</v>
      </c>
      <c r="I25" s="3" t="s">
        <v>99</v>
      </c>
      <c r="J25" s="3" t="s">
        <v>107</v>
      </c>
    </row>
    <row r="26" spans="1:10" x14ac:dyDescent="0.25">
      <c r="A26" s="3" t="str">
        <f>CONCATENATE(User!A26,"_Address")</f>
        <v>&amp;ai;Danny.Ariel@netafim.com_Address</v>
      </c>
      <c r="B26" s="3" t="str">
        <f>_Input!AG26</f>
        <v>-</v>
      </c>
      <c r="C26" s="3" t="str">
        <f>_Input!AF26</f>
        <v>-</v>
      </c>
      <c r="D26" s="3"/>
      <c r="E26" s="3" t="str">
        <f>_Input!AH26</f>
        <v>-</v>
      </c>
      <c r="F26" s="2" t="str">
        <f>VLOOKUP(_Input!AJ26,_MasterData!$AK$2:$AL$21,2,FALSE)</f>
        <v>&amp;ai;ISRAEL_CORP</v>
      </c>
      <c r="G26" s="3" t="str">
        <f>_xlfn.CONCAT("Address_",User!B26)</f>
        <v>Address_Danny.Ariel@netafim.com</v>
      </c>
      <c r="H26" s="3" t="s">
        <v>104</v>
      </c>
      <c r="I26" s="3" t="s">
        <v>99</v>
      </c>
      <c r="J26" s="3" t="s">
        <v>107</v>
      </c>
    </row>
    <row r="27" spans="1:10" x14ac:dyDescent="0.25">
      <c r="A27" s="3" t="str">
        <f>CONCATENATE(User!A27,"_Address")</f>
        <v>&amp;ai;Dan.Ginzburg@netafim.com_Address</v>
      </c>
      <c r="B27" s="3" t="str">
        <f>_Input!AG27</f>
        <v>-</v>
      </c>
      <c r="C27" s="3" t="str">
        <f>_Input!AF27</f>
        <v>-</v>
      </c>
      <c r="D27" s="3"/>
      <c r="E27" s="3" t="str">
        <f>_Input!AH27</f>
        <v>-</v>
      </c>
      <c r="F27" s="2" t="str">
        <f>VLOOKUP(_Input!AJ27,_MasterData!$AK$2:$AL$21,2,FALSE)</f>
        <v>&amp;ai;ISRAEL_CORP</v>
      </c>
      <c r="G27" s="3" t="str">
        <f>_xlfn.CONCAT("Address_",User!B27)</f>
        <v>Address_Dan.Ginzburg@netafim.com</v>
      </c>
      <c r="H27" s="3" t="s">
        <v>104</v>
      </c>
      <c r="I27" s="3" t="s">
        <v>99</v>
      </c>
      <c r="J27" s="3" t="s">
        <v>107</v>
      </c>
    </row>
    <row r="28" spans="1:10" x14ac:dyDescent="0.25">
      <c r="A28" s="3" t="str">
        <f>CONCATENATE(User!A28,"_Address")</f>
        <v>&amp;ai;Elidan.Calvo@netafim.com_Address</v>
      </c>
      <c r="B28" s="3" t="str">
        <f>_Input!AG28</f>
        <v>-</v>
      </c>
      <c r="C28" s="3" t="str">
        <f>_Input!AF28</f>
        <v>-</v>
      </c>
      <c r="D28" s="3"/>
      <c r="E28" s="3" t="str">
        <f>_Input!AH28</f>
        <v>-</v>
      </c>
      <c r="F28" s="2" t="str">
        <f>VLOOKUP(_Input!AJ28,_MasterData!$AK$2:$AL$21,2,FALSE)</f>
        <v>&amp;ai;ISRAEL_CORP</v>
      </c>
      <c r="G28" s="3" t="str">
        <f>_xlfn.CONCAT("Address_",User!B28)</f>
        <v>Address_Elidan.Calvo@netafim.com</v>
      </c>
      <c r="H28" s="3" t="s">
        <v>104</v>
      </c>
      <c r="I28" s="3" t="s">
        <v>99</v>
      </c>
      <c r="J28" s="3" t="s">
        <v>107</v>
      </c>
    </row>
    <row r="29" spans="1:10" x14ac:dyDescent="0.25">
      <c r="A29" s="3" t="str">
        <f>CONCATENATE(User!A29,"_Address")</f>
        <v>&amp;ai;Suzie.Roth@netafim.com_Address</v>
      </c>
      <c r="B29" s="3" t="str">
        <f>_Input!AG29</f>
        <v>-</v>
      </c>
      <c r="C29" s="3" t="str">
        <f>_Input!AF29</f>
        <v>-</v>
      </c>
      <c r="D29" s="3"/>
      <c r="E29" s="3" t="str">
        <f>_Input!AH29</f>
        <v>-</v>
      </c>
      <c r="F29" s="2" t="str">
        <f>VLOOKUP(_Input!AJ29,_MasterData!$AK$2:$AL$21,2,FALSE)</f>
        <v>&amp;ai;ISRAEL_CORP</v>
      </c>
      <c r="G29" s="3" t="str">
        <f>_xlfn.CONCAT("Address_",User!B29)</f>
        <v>Address_Suzie.Roth@netafim.com</v>
      </c>
      <c r="H29" s="3" t="s">
        <v>104</v>
      </c>
      <c r="I29" s="3" t="s">
        <v>99</v>
      </c>
      <c r="J29" s="3" t="s">
        <v>107</v>
      </c>
    </row>
    <row r="30" spans="1:10" x14ac:dyDescent="0.25">
      <c r="A30" s="3" t="str">
        <f>CONCATENATE(User!A30,"_Address")</f>
        <v>&amp;ai;Amit.Or@netafim.com_Address</v>
      </c>
      <c r="B30" s="3" t="str">
        <f>_Input!AG30</f>
        <v>-</v>
      </c>
      <c r="C30" s="3" t="str">
        <f>_Input!AF30</f>
        <v>-</v>
      </c>
      <c r="D30" s="3"/>
      <c r="E30" s="3" t="str">
        <f>_Input!AH30</f>
        <v>-</v>
      </c>
      <c r="F30" s="2" t="str">
        <f>VLOOKUP(_Input!AJ30,_MasterData!$AK$2:$AL$21,2,FALSE)</f>
        <v>&amp;ai;ISRAEL_CORP</v>
      </c>
      <c r="G30" s="3" t="str">
        <f>_xlfn.CONCAT("Address_",User!B30)</f>
        <v>Address_Amit.Or@netafim.com</v>
      </c>
      <c r="H30" s="3" t="s">
        <v>104</v>
      </c>
      <c r="I30" s="3" t="s">
        <v>99</v>
      </c>
      <c r="J30" s="3" t="s">
        <v>107</v>
      </c>
    </row>
    <row r="31" spans="1:10" x14ac:dyDescent="0.25">
      <c r="A31" s="3" t="str">
        <f>CONCATENATE(User!A31,"_Address")</f>
        <v>&amp;ai;Orit.Katzir@netafim.com_Address</v>
      </c>
      <c r="B31" s="3" t="str">
        <f>_Input!AG31</f>
        <v>-</v>
      </c>
      <c r="C31" s="3" t="str">
        <f>_Input!AF31</f>
        <v>-</v>
      </c>
      <c r="D31" s="3"/>
      <c r="E31" s="3" t="str">
        <f>_Input!AH31</f>
        <v>-</v>
      </c>
      <c r="F31" s="2" t="str">
        <f>VLOOKUP(_Input!AJ31,_MasterData!$AK$2:$AL$21,2,FALSE)</f>
        <v>&amp;ai;ISRAEL_CORP</v>
      </c>
      <c r="G31" s="3" t="str">
        <f>_xlfn.CONCAT("Address_",User!B31)</f>
        <v>Address_Orit.Katzir@netafim.com</v>
      </c>
      <c r="H31" s="3" t="s">
        <v>104</v>
      </c>
      <c r="I31" s="3" t="s">
        <v>99</v>
      </c>
      <c r="J31" s="3" t="s">
        <v>107</v>
      </c>
    </row>
    <row r="32" spans="1:10" x14ac:dyDescent="0.25">
      <c r="A32" s="3" t="str">
        <f>CONCATENATE(User!A32,"_Address")</f>
        <v>&amp;ai;Niv.Dardik@netafim.com_Address</v>
      </c>
      <c r="B32" s="3" t="str">
        <f>_Input!AG32</f>
        <v>-</v>
      </c>
      <c r="C32" s="3" t="str">
        <f>_Input!AF32</f>
        <v>-</v>
      </c>
      <c r="D32" s="3"/>
      <c r="E32" s="3" t="str">
        <f>_Input!AH32</f>
        <v>-</v>
      </c>
      <c r="F32" s="2" t="str">
        <f>VLOOKUP(_Input!AJ32,_MasterData!$AK$2:$AL$21,2,FALSE)</f>
        <v>&amp;ai;ISRAEL_CORP</v>
      </c>
      <c r="G32" s="3" t="str">
        <f>_xlfn.CONCAT("Address_",User!B32)</f>
        <v>Address_Niv.Dardik@netafim.com</v>
      </c>
      <c r="H32" s="3" t="s">
        <v>104</v>
      </c>
      <c r="I32" s="3" t="s">
        <v>99</v>
      </c>
      <c r="J32" s="3" t="s">
        <v>107</v>
      </c>
    </row>
    <row r="33" spans="1:10" x14ac:dyDescent="0.25">
      <c r="A33" s="3" t="str">
        <f>CONCATENATE(User!A33,"_Address")</f>
        <v>&amp;ai;Luis.Samoiloff@netafim.com_Address</v>
      </c>
      <c r="B33" s="3" t="str">
        <f>_Input!AG33</f>
        <v>-</v>
      </c>
      <c r="C33" s="3" t="str">
        <f>_Input!AF33</f>
        <v>-</v>
      </c>
      <c r="D33" s="3"/>
      <c r="E33" s="3" t="str">
        <f>_Input!AH33</f>
        <v>-</v>
      </c>
      <c r="F33" s="2" t="str">
        <f>VLOOKUP(_Input!AJ33,_MasterData!$AK$2:$AL$21,2,FALSE)</f>
        <v>&amp;ai;ISRAEL_CORP</v>
      </c>
      <c r="G33" s="3" t="str">
        <f>_xlfn.CONCAT("Address_",User!B33)</f>
        <v>Address_Luis.Samoiloff@netafim.com</v>
      </c>
      <c r="H33" s="3" t="s">
        <v>104</v>
      </c>
      <c r="I33" s="3" t="s">
        <v>99</v>
      </c>
      <c r="J33" s="3" t="s">
        <v>107</v>
      </c>
    </row>
    <row r="34" spans="1:10" x14ac:dyDescent="0.25">
      <c r="A34" s="3" t="str">
        <f>CONCATENATE(User!A34,"_Address")</f>
        <v>&amp;ai;Amir.Lahav@netafim.com_Address</v>
      </c>
      <c r="B34" s="3" t="str">
        <f>_Input!AG34</f>
        <v>-</v>
      </c>
      <c r="C34" s="3" t="str">
        <f>_Input!AF34</f>
        <v>-</v>
      </c>
      <c r="D34" s="3"/>
      <c r="E34" s="3" t="str">
        <f>_Input!AH34</f>
        <v>-</v>
      </c>
      <c r="F34" s="2" t="str">
        <f>VLOOKUP(_Input!AJ34,_MasterData!$AK$2:$AL$21,2,FALSE)</f>
        <v>&amp;ai;ISRAEL_CORP</v>
      </c>
      <c r="G34" s="3" t="str">
        <f>_xlfn.CONCAT("Address_",User!B34)</f>
        <v>Address_Amir.Lahav@netafim.com</v>
      </c>
      <c r="H34" s="3" t="s">
        <v>104</v>
      </c>
      <c r="I34" s="3" t="s">
        <v>99</v>
      </c>
      <c r="J34" s="3" t="s">
        <v>107</v>
      </c>
    </row>
    <row r="35" spans="1:10" x14ac:dyDescent="0.25">
      <c r="A35" s="3" t="str">
        <f>CONCATENATE(User!A35,"_Address")</f>
        <v>&amp;ai;Ben.Rachmut@netafim.com_Address</v>
      </c>
      <c r="B35" s="3" t="str">
        <f>_Input!AG35</f>
        <v>-</v>
      </c>
      <c r="C35" s="3" t="str">
        <f>_Input!AF35</f>
        <v>-</v>
      </c>
      <c r="D35" s="3"/>
      <c r="E35" s="3" t="str">
        <f>_Input!AH35</f>
        <v>-</v>
      </c>
      <c r="F35" s="2" t="str">
        <f>VLOOKUP(_Input!AJ35,_MasterData!$AK$2:$AL$21,2,FALSE)</f>
        <v>&amp;ai;ISRAEL_CORP</v>
      </c>
      <c r="G35" s="3" t="str">
        <f>_xlfn.CONCAT("Address_",User!B35)</f>
        <v>Address_Ben.Rachmut@netafim.com</v>
      </c>
      <c r="H35" s="3" t="s">
        <v>104</v>
      </c>
      <c r="I35" s="3" t="s">
        <v>99</v>
      </c>
      <c r="J35" s="3" t="s">
        <v>107</v>
      </c>
    </row>
    <row r="36" spans="1:10" x14ac:dyDescent="0.25">
      <c r="A36" s="3" t="str">
        <f>CONCATENATE(User!A36,"_Address")</f>
        <v>&amp;ai;Arnon.Rosenbaum@netafim.com_Address</v>
      </c>
      <c r="B36" s="3" t="str">
        <f>_Input!AG36</f>
        <v>-</v>
      </c>
      <c r="C36" s="3" t="str">
        <f>_Input!AF36</f>
        <v>-</v>
      </c>
      <c r="D36" s="3"/>
      <c r="E36" s="3" t="str">
        <f>_Input!AH36</f>
        <v>-</v>
      </c>
      <c r="F36" s="2" t="str">
        <f>VLOOKUP(_Input!AJ36,_MasterData!$AK$2:$AL$21,2,FALSE)</f>
        <v>&amp;ai;ISRAEL_CORP</v>
      </c>
      <c r="G36" s="3" t="str">
        <f>_xlfn.CONCAT("Address_",User!B36)</f>
        <v>Address_Arnon.Rosenbaum@netafim.com</v>
      </c>
      <c r="H36" s="3" t="s">
        <v>104</v>
      </c>
      <c r="I36" s="3" t="s">
        <v>99</v>
      </c>
      <c r="J36" s="3" t="s">
        <v>107</v>
      </c>
    </row>
    <row r="37" spans="1:10" x14ac:dyDescent="0.25">
      <c r="A37" s="3" t="str">
        <f>CONCATENATE(User!A37,"_Address")</f>
        <v>&amp;ai;Tal.Weiser@netafim.com_Address</v>
      </c>
      <c r="B37" s="3" t="str">
        <f>_Input!AG37</f>
        <v>-</v>
      </c>
      <c r="C37" s="3" t="str">
        <f>_Input!AF37</f>
        <v>-</v>
      </c>
      <c r="D37" s="3"/>
      <c r="E37" s="3" t="str">
        <f>_Input!AH37</f>
        <v>-</v>
      </c>
      <c r="F37" s="2" t="str">
        <f>VLOOKUP(_Input!AJ37,_MasterData!$AK$2:$AL$21,2,FALSE)</f>
        <v>&amp;ai;ISRAEL_CORP</v>
      </c>
      <c r="G37" s="3" t="str">
        <f>_xlfn.CONCAT("Address_",User!B37)</f>
        <v>Address_Tal.Weiser@netafim.com</v>
      </c>
      <c r="H37" s="3" t="s">
        <v>104</v>
      </c>
      <c r="I37" s="3" t="s">
        <v>99</v>
      </c>
      <c r="J37" s="3" t="s">
        <v>107</v>
      </c>
    </row>
    <row r="38" spans="1:10" x14ac:dyDescent="0.25">
      <c r="A38" s="3" t="str">
        <f>CONCATENATE(User!A38,"_Address")</f>
        <v>&amp;ai;Avishai.Geva@netafim.com_Address</v>
      </c>
      <c r="B38" s="3" t="str">
        <f>_Input!AG38</f>
        <v>-</v>
      </c>
      <c r="C38" s="3" t="str">
        <f>_Input!AF38</f>
        <v>-</v>
      </c>
      <c r="D38" s="3"/>
      <c r="E38" s="3" t="str">
        <f>_Input!AH38</f>
        <v>-</v>
      </c>
      <c r="F38" s="2" t="str">
        <f>VLOOKUP(_Input!AJ38,_MasterData!$AK$2:$AL$21,2,FALSE)</f>
        <v>&amp;ai;ISRAEL_CORP</v>
      </c>
      <c r="G38" s="3" t="str">
        <f>_xlfn.CONCAT("Address_",User!B38)</f>
        <v>Address_Avishai.Geva@netafim.com</v>
      </c>
      <c r="H38" s="3" t="s">
        <v>104</v>
      </c>
      <c r="I38" s="3" t="s">
        <v>99</v>
      </c>
      <c r="J38" s="3" t="s">
        <v>107</v>
      </c>
    </row>
    <row r="39" spans="1:10" x14ac:dyDescent="0.25">
      <c r="A39" s="3" t="str">
        <f>CONCATENATE(User!A39,"_Address")</f>
        <v>&amp;ai;Yossi.Ingber@netafim.com_Address</v>
      </c>
      <c r="B39" s="3" t="str">
        <f>_Input!AG39</f>
        <v>-</v>
      </c>
      <c r="C39" s="3" t="str">
        <f>_Input!AF39</f>
        <v>-</v>
      </c>
      <c r="D39" s="3"/>
      <c r="E39" s="3" t="str">
        <f>_Input!AH39</f>
        <v>-</v>
      </c>
      <c r="F39" s="2" t="str">
        <f>VLOOKUP(_Input!AJ39,_MasterData!$AK$2:$AL$21,2,FALSE)</f>
        <v>&amp;ai;ISRAEL_CORP</v>
      </c>
      <c r="G39" s="3" t="str">
        <f>_xlfn.CONCAT("Address_",User!B39)</f>
        <v>Address_Yossi.Ingber@netafim.com</v>
      </c>
      <c r="H39" s="3" t="s">
        <v>104</v>
      </c>
      <c r="I39" s="3" t="s">
        <v>99</v>
      </c>
      <c r="J39" s="3" t="s">
        <v>107</v>
      </c>
    </row>
    <row r="40" spans="1:10" x14ac:dyDescent="0.25">
      <c r="A40" s="3" t="str">
        <f>CONCATENATE(User!A40,"_Address")</f>
        <v>&amp;ai;Volodymyr.Poltavskyi@netafim.com_Address</v>
      </c>
      <c r="B40" s="3" t="str">
        <f>_Input!AG40</f>
        <v>-</v>
      </c>
      <c r="C40" s="3" t="str">
        <f>_Input!AF40</f>
        <v>-</v>
      </c>
      <c r="D40" s="3"/>
      <c r="E40" s="3" t="str">
        <f>_Input!AH40</f>
        <v>-</v>
      </c>
      <c r="F40" s="2" t="str">
        <f>VLOOKUP(_Input!AJ40,_MasterData!$AK$2:$AL$21,2,FALSE)</f>
        <v>&amp;ai;UKRAINE</v>
      </c>
      <c r="G40" s="3" t="str">
        <f>_xlfn.CONCAT("Address_",User!B40)</f>
        <v>Address_Volodymyr.Poltavskyi@netafim.com</v>
      </c>
      <c r="H40" s="3" t="s">
        <v>104</v>
      </c>
      <c r="I40" s="3" t="s">
        <v>99</v>
      </c>
      <c r="J40" s="3" t="s">
        <v>107</v>
      </c>
    </row>
    <row r="41" spans="1:10" s="3" customFormat="1" x14ac:dyDescent="0.25">
      <c r="A41" s="3" t="str">
        <f>CONCATENATE(User!A41,"_Address")</f>
        <v>&amp;ai;Utku.Yilmaz@netafim.com_Address</v>
      </c>
      <c r="B41" s="3" t="str">
        <f>_Input!AG41</f>
        <v>-</v>
      </c>
      <c r="C41" s="3" t="str">
        <f>_Input!AF41</f>
        <v>-</v>
      </c>
      <c r="E41" s="3" t="str">
        <f>_Input!AH41</f>
        <v>-</v>
      </c>
      <c r="F41" s="2" t="str">
        <f>VLOOKUP(_Input!AJ41,_MasterData!$AK$2:$AL$21,2,FALSE)</f>
        <v>&amp;ai;TURKEY</v>
      </c>
      <c r="G41" s="3" t="str">
        <f>_xlfn.CONCAT("Address_",User!B41)</f>
        <v>Address_Utku.Yilmaz@netafim.com</v>
      </c>
      <c r="H41" s="3" t="s">
        <v>104</v>
      </c>
      <c r="I41" s="3" t="s">
        <v>99</v>
      </c>
      <c r="J41" s="3" t="s">
        <v>107</v>
      </c>
    </row>
    <row r="42" spans="1:10" s="3" customFormat="1" x14ac:dyDescent="0.25">
      <c r="A42" s="3" t="str">
        <f>CONCATENATE(User!A42,"_Address")</f>
        <v>&amp;ai;TIMUCIN.TUZCU@netafim.com_Address</v>
      </c>
      <c r="B42" s="3" t="str">
        <f>_Input!AG42</f>
        <v>-</v>
      </c>
      <c r="C42" s="3" t="str">
        <f>_Input!AF42</f>
        <v>-</v>
      </c>
      <c r="E42" s="3" t="str">
        <f>_Input!AH42</f>
        <v>-</v>
      </c>
      <c r="F42" s="2" t="str">
        <f>VLOOKUP(_Input!AJ42,_MasterData!$AK$2:$AL$21,2,FALSE)</f>
        <v>&amp;ai;TURKEY</v>
      </c>
      <c r="G42" s="3" t="str">
        <f>_xlfn.CONCAT("Address_",User!B42)</f>
        <v>Address_TIMUCIN.TUZCU@netafim.com</v>
      </c>
      <c r="H42" s="3" t="s">
        <v>104</v>
      </c>
      <c r="I42" s="3" t="s">
        <v>99</v>
      </c>
      <c r="J42" s="3" t="s">
        <v>107</v>
      </c>
    </row>
    <row r="43" spans="1:10" s="3" customFormat="1" x14ac:dyDescent="0.25">
      <c r="A43" s="3" t="str">
        <f>CONCATENATE(User!A43,"_Address")</f>
        <v>&amp;ai;sertac.agar@netafim.com_Address</v>
      </c>
      <c r="B43" s="3" t="str">
        <f>_Input!AG43</f>
        <v>-</v>
      </c>
      <c r="C43" s="3" t="str">
        <f>_Input!AF43</f>
        <v>-</v>
      </c>
      <c r="E43" s="3" t="str">
        <f>_Input!AH43</f>
        <v>-</v>
      </c>
      <c r="F43" s="2" t="str">
        <f>VLOOKUP(_Input!AJ43,_MasterData!$AK$2:$AL$21,2,FALSE)</f>
        <v>&amp;ai;TURKEY</v>
      </c>
      <c r="G43" s="3" t="str">
        <f>_xlfn.CONCAT("Address_",User!B43)</f>
        <v>Address_sertac.agar@netafim.com</v>
      </c>
      <c r="H43" s="3" t="s">
        <v>104</v>
      </c>
      <c r="I43" s="3" t="s">
        <v>99</v>
      </c>
      <c r="J43" s="3" t="s">
        <v>107</v>
      </c>
    </row>
    <row r="44" spans="1:10" s="160" customFormat="1" x14ac:dyDescent="0.25">
      <c r="A44" s="160" t="str">
        <f>CONCATENATE(User!A44,"_Address")</f>
        <v>&amp;ai;Ram.Hargil@netafim.com_Address</v>
      </c>
      <c r="B44" s="160" t="str">
        <f>_Input!AG44</f>
        <v>-</v>
      </c>
      <c r="C44" s="160" t="str">
        <f>_Input!AF44</f>
        <v>-</v>
      </c>
      <c r="E44" s="160" t="str">
        <f>_Input!AH44</f>
        <v>-</v>
      </c>
      <c r="F44" s="2" t="str">
        <f>VLOOKUP(_Input!AJ44,_MasterData!$AK$2:$AL$21,2,FALSE)</f>
        <v>&amp;ai;ISRAEL_CORP</v>
      </c>
      <c r="G44" s="160" t="str">
        <f>_xlfn.CONCAT("Address_",User!B44)</f>
        <v>Address_Ram.Hargil@netafim.com</v>
      </c>
      <c r="H44" s="160" t="s">
        <v>104</v>
      </c>
      <c r="I44" s="160" t="s">
        <v>99</v>
      </c>
      <c r="J44" s="160" t="s">
        <v>107</v>
      </c>
    </row>
    <row r="45" spans="1:10" s="160" customFormat="1" x14ac:dyDescent="0.25">
      <c r="A45" s="160" t="str">
        <f>CONCATENATE(User!A45,"_Address")</f>
        <v>&amp;ai;Efi.Maoz@netafim.com_Address</v>
      </c>
      <c r="B45" s="160" t="str">
        <f>_Input!AG45</f>
        <v>-</v>
      </c>
      <c r="C45" s="160" t="str">
        <f>_Input!AF45</f>
        <v>-</v>
      </c>
      <c r="E45" s="160" t="str">
        <f>_Input!AH45</f>
        <v>-</v>
      </c>
      <c r="F45" s="2" t="str">
        <f>VLOOKUP(_Input!AJ45,_MasterData!$AK$2:$AL$21,2,FALSE)</f>
        <v>&amp;ai;ISRAEL_CORP</v>
      </c>
      <c r="G45" s="160" t="str">
        <f>_xlfn.CONCAT("Address_",User!B45)</f>
        <v>Address_Efi.Maoz@netafim.com</v>
      </c>
      <c r="H45" s="160" t="s">
        <v>104</v>
      </c>
      <c r="I45" s="160" t="s">
        <v>99</v>
      </c>
      <c r="J45" s="160" t="s">
        <v>107</v>
      </c>
    </row>
    <row r="46" spans="1:10" x14ac:dyDescent="0.25">
      <c r="A46" s="160" t="str">
        <f>CONCATENATE(User!A46,"_Address")</f>
        <v>&amp;ai;Sven.Chen@netafim.com_Address</v>
      </c>
      <c r="B46" s="160" t="str">
        <f>_Input!AG46</f>
        <v>-</v>
      </c>
      <c r="C46" s="160" t="str">
        <f>_Input!AF46</f>
        <v>-</v>
      </c>
      <c r="E46" s="160" t="str">
        <f>_Input!AH46</f>
        <v>-</v>
      </c>
      <c r="F46" s="2" t="str">
        <f>VLOOKUP(_Input!AJ46,_MasterData!$AK$2:$AL$21,2,FALSE)</f>
        <v>&amp;ai;CHINA</v>
      </c>
      <c r="G46" s="160" t="str">
        <f>_xlfn.CONCAT("Address_",User!B46)</f>
        <v>Address_Sven.Chen@netafim.com</v>
      </c>
      <c r="H46" s="160" t="s">
        <v>104</v>
      </c>
      <c r="I46" s="160" t="s">
        <v>99</v>
      </c>
      <c r="J46" s="160" t="s">
        <v>107</v>
      </c>
    </row>
    <row r="47" spans="1:10" x14ac:dyDescent="0.25">
      <c r="A47" s="160" t="str">
        <f>CONCATENATE(User!A47,"_Address")</f>
        <v>&amp;ai;Eileen.Xie@netafim.com_Address</v>
      </c>
      <c r="B47" s="160" t="str">
        <f>_Input!AG47</f>
        <v>-</v>
      </c>
      <c r="C47" s="160" t="str">
        <f>_Input!AF47</f>
        <v>-</v>
      </c>
      <c r="E47" s="160" t="str">
        <f>_Input!AH47</f>
        <v>-</v>
      </c>
      <c r="F47" s="2" t="str">
        <f>VLOOKUP(_Input!AJ47,_MasterData!$AK$2:$AL$21,2,FALSE)</f>
        <v>&amp;ai;CHINA</v>
      </c>
      <c r="G47" s="160" t="str">
        <f>_xlfn.CONCAT("Address_",User!B47)</f>
        <v>Address_Eileen.Xie@netafim.com</v>
      </c>
      <c r="H47" s="160" t="s">
        <v>104</v>
      </c>
      <c r="I47" s="160" t="s">
        <v>99</v>
      </c>
      <c r="J47" s="160" t="s">
        <v>107</v>
      </c>
    </row>
    <row r="48" spans="1:10" x14ac:dyDescent="0.25">
      <c r="A48" s="160" t="str">
        <f>CONCATENATE(User!A48,"_Address")</f>
        <v>&amp;ai;Yair.Kizner@netafim.com_Address</v>
      </c>
      <c r="B48" s="160" t="str">
        <f>_Input!AG48</f>
        <v>-</v>
      </c>
      <c r="C48" s="160" t="str">
        <f>_Input!AF48</f>
        <v>-</v>
      </c>
      <c r="E48" s="160" t="str">
        <f>_Input!AH48</f>
        <v>-</v>
      </c>
      <c r="F48" s="2" t="str">
        <f>VLOOKUP(_Input!AJ48,_MasterData!$AK$2:$AL$21,2,FALSE)</f>
        <v>&amp;ai;SOUTH_EAST_ASIA</v>
      </c>
      <c r="G48" s="160" t="str">
        <f>_xlfn.CONCAT("Address_",User!B48)</f>
        <v>Address_Yair.Kizner@netafim.com</v>
      </c>
      <c r="H48" s="160" t="s">
        <v>104</v>
      </c>
      <c r="I48" s="160" t="s">
        <v>99</v>
      </c>
      <c r="J48" s="160" t="s">
        <v>107</v>
      </c>
    </row>
    <row r="49" spans="1:10" x14ac:dyDescent="0.25">
      <c r="A49" s="177" t="str">
        <f>CONCATENATE(User!A49,"_Address")</f>
        <v>&amp;ai;Ori.Adir@netafim.com_Address</v>
      </c>
      <c r="B49" s="177" t="str">
        <f>_Input!AG49</f>
        <v>-</v>
      </c>
      <c r="C49" s="177" t="str">
        <f>_Input!AF49</f>
        <v>-</v>
      </c>
      <c r="E49" s="177" t="str">
        <f>_Input!AH49</f>
        <v>-</v>
      </c>
      <c r="F49" s="2" t="str">
        <f>VLOOKUP(_Input!AJ49,_MasterData!$AK$2:$AL$21,2,FALSE)</f>
        <v>&amp;ai;ISRAEL_CORP</v>
      </c>
      <c r="G49" s="177" t="str">
        <f>_xlfn.CONCAT("Address_",User!B49)</f>
        <v>Address_Ori.Adir@netafim.com</v>
      </c>
      <c r="H49" s="177" t="s">
        <v>104</v>
      </c>
      <c r="I49" s="177" t="s">
        <v>99</v>
      </c>
      <c r="J49" s="177" t="s">
        <v>107</v>
      </c>
    </row>
    <row r="50" spans="1:10" x14ac:dyDescent="0.25">
      <c r="A50" s="177" t="str">
        <f>CONCATENATE(User!A50,"_Address")</f>
        <v>&amp;ai;Sean.Movsowitz@netafim.com _Address</v>
      </c>
      <c r="B50" s="177" t="str">
        <f>_Input!AG50</f>
        <v>-</v>
      </c>
      <c r="C50" s="177" t="str">
        <f>_Input!AF50</f>
        <v>-</v>
      </c>
      <c r="E50" s="177" t="str">
        <f>_Input!AH50</f>
        <v>-</v>
      </c>
      <c r="F50" s="2" t="str">
        <f>VLOOKUP(_Input!AJ50,_MasterData!$AK$2:$AL$21,2,FALSE)</f>
        <v>&amp;ai;AFRICA</v>
      </c>
      <c r="G50" s="177" t="str">
        <f>_xlfn.CONCAT("Address_",User!B50)</f>
        <v xml:space="preserve">Address_Sean.Movsowitz@netafim.com </v>
      </c>
      <c r="H50" s="177" t="s">
        <v>104</v>
      </c>
      <c r="I50" s="177" t="s">
        <v>99</v>
      </c>
      <c r="J50" s="177" t="s">
        <v>107</v>
      </c>
    </row>
    <row r="51" spans="1:10" x14ac:dyDescent="0.25">
      <c r="A51" s="177" t="str">
        <f>CONCATENATE(User!A51,"_Address")</f>
        <v>&amp;ai;guy.luria@netafim.com_Address</v>
      </c>
      <c r="B51" s="177" t="str">
        <f>_Input!AG51</f>
        <v>-</v>
      </c>
      <c r="C51" s="177" t="str">
        <f>_Input!AF51</f>
        <v>-</v>
      </c>
      <c r="E51" s="177" t="str">
        <f>_Input!AH51</f>
        <v>-</v>
      </c>
      <c r="F51" s="2" t="str">
        <f>VLOOKUP(_Input!AJ51,_MasterData!$AK$2:$AL$21,2,FALSE)</f>
        <v>&amp;ai;AFRICA</v>
      </c>
      <c r="G51" s="177" t="str">
        <f>_xlfn.CONCAT("Address_",User!B51)</f>
        <v>Address_guy.luria@netafim.com</v>
      </c>
      <c r="H51" s="177" t="s">
        <v>104</v>
      </c>
      <c r="I51" s="177" t="s">
        <v>99</v>
      </c>
      <c r="J51" s="177" t="s">
        <v>107</v>
      </c>
    </row>
    <row r="52" spans="1:10" x14ac:dyDescent="0.25">
      <c r="A52" s="177" t="str">
        <f>CONCATENATE(User!A52,"_Address")</f>
        <v>&amp;ai;Louis.Esteve@netafim.com_Address</v>
      </c>
      <c r="B52" s="177" t="str">
        <f>_Input!AG52</f>
        <v>-</v>
      </c>
      <c r="C52" s="177" t="str">
        <f>_Input!AF52</f>
        <v>-</v>
      </c>
      <c r="D52" s="177"/>
      <c r="E52" s="177" t="str">
        <f>_Input!AH52</f>
        <v>-</v>
      </c>
      <c r="F52" s="2" t="str">
        <f>VLOOKUP(_Input!AJ52,_MasterData!$AK$2:$AL$21,2,FALSE)</f>
        <v>&amp;ai;EMEA</v>
      </c>
      <c r="G52" s="177" t="str">
        <f>_xlfn.CONCAT("Address_",User!B52)</f>
        <v>Address_Louis.Esteve@netafim.com</v>
      </c>
      <c r="H52" s="177" t="s">
        <v>104</v>
      </c>
      <c r="I52" s="177" t="s">
        <v>99</v>
      </c>
      <c r="J52" s="177" t="s">
        <v>107</v>
      </c>
    </row>
    <row r="53" spans="1:10" x14ac:dyDescent="0.25">
      <c r="A53" s="177" t="str">
        <f>CONCATENATE(User!A53,"_Address")</f>
        <v>&amp;ai;Frederic.Dollon@netafim.com_Address</v>
      </c>
      <c r="B53" s="177" t="str">
        <f>_Input!AG53</f>
        <v>-</v>
      </c>
      <c r="C53" s="177" t="str">
        <f>_Input!AF53</f>
        <v>-</v>
      </c>
      <c r="D53" s="177"/>
      <c r="E53" s="177" t="str">
        <f>_Input!AH53</f>
        <v>-</v>
      </c>
      <c r="F53" s="2" t="str">
        <f>VLOOKUP(_Input!AJ53,_MasterData!$AK$2:$AL$21,2,FALSE)</f>
        <v>&amp;ai;EMEA</v>
      </c>
      <c r="G53" s="177" t="str">
        <f>_xlfn.CONCAT("Address_",User!B53)</f>
        <v>Address_Frederic.Dollon@netafim.com</v>
      </c>
      <c r="H53" s="177" t="s">
        <v>104</v>
      </c>
      <c r="I53" s="177" t="s">
        <v>99</v>
      </c>
      <c r="J53" s="177" t="s">
        <v>107</v>
      </c>
    </row>
    <row r="54" spans="1:10" x14ac:dyDescent="0.25">
      <c r="A54" s="177" t="str">
        <f>CONCATENATE(User!A54,"_Address")</f>
        <v>&amp;ai;yassine.laaribya@netafim.com_Address</v>
      </c>
      <c r="B54" s="177" t="str">
        <f>_Input!AG54</f>
        <v>-</v>
      </c>
      <c r="C54" s="177" t="str">
        <f>_Input!AF54</f>
        <v>-</v>
      </c>
      <c r="D54" s="177"/>
      <c r="E54" s="177" t="str">
        <f>_Input!AH54</f>
        <v>-</v>
      </c>
      <c r="F54" s="2" t="str">
        <f>VLOOKUP(_Input!AJ54,_MasterData!$AK$2:$AL$21,2,FALSE)</f>
        <v>&amp;ai;EMEA</v>
      </c>
      <c r="G54" s="177" t="str">
        <f>_xlfn.CONCAT("Address_",User!B54)</f>
        <v>Address_yassine.laaribya@netafim.com</v>
      </c>
      <c r="H54" s="177" t="s">
        <v>104</v>
      </c>
      <c r="I54" s="177" t="s">
        <v>99</v>
      </c>
      <c r="J54" s="177" t="s">
        <v>107</v>
      </c>
    </row>
    <row r="55" spans="1:10" x14ac:dyDescent="0.25">
      <c r="A55" s="177" t="str">
        <f>CONCATENATE(User!A55,"_Address")</f>
        <v>&amp;ai;Adnan.Dogan@netafim.com_Address</v>
      </c>
      <c r="B55" s="177" t="str">
        <f>_Input!AG55</f>
        <v>-</v>
      </c>
      <c r="C55" s="177" t="str">
        <f>_Input!AF55</f>
        <v>-</v>
      </c>
      <c r="D55" s="177"/>
      <c r="E55" s="177" t="str">
        <f>_Input!AH55</f>
        <v>-</v>
      </c>
      <c r="F55" s="2" t="str">
        <f>VLOOKUP(_Input!AJ55,_MasterData!$AK$2:$AL$21,2,FALSE)</f>
        <v>&amp;ai;TURKEY</v>
      </c>
      <c r="G55" s="177" t="str">
        <f>_xlfn.CONCAT("Address_",User!B55)</f>
        <v>Address_Adnan.Dogan@netafim.com</v>
      </c>
      <c r="H55" s="177" t="s">
        <v>104</v>
      </c>
      <c r="I55" s="177" t="s">
        <v>99</v>
      </c>
      <c r="J55" s="177" t="s">
        <v>107</v>
      </c>
    </row>
    <row r="56" spans="1:10" x14ac:dyDescent="0.25">
      <c r="A56" s="177" t="str">
        <f>CONCATENATE(User!A56,"_Address")</f>
        <v>&amp;ai;fuat.gul@netafim.com_Address</v>
      </c>
      <c r="B56" s="177" t="str">
        <f>_Input!AG56</f>
        <v>-</v>
      </c>
      <c r="C56" s="177" t="str">
        <f>_Input!AF56</f>
        <v>-</v>
      </c>
      <c r="D56" s="177"/>
      <c r="E56" s="177" t="str">
        <f>_Input!AH56</f>
        <v>-</v>
      </c>
      <c r="F56" s="2" t="str">
        <f>VLOOKUP(_Input!AJ56,_MasterData!$AK$2:$AL$21,2,FALSE)</f>
        <v>&amp;ai;TURKEY</v>
      </c>
      <c r="G56" s="177" t="str">
        <f>_xlfn.CONCAT("Address_",User!B56)</f>
        <v>Address_fuat.gul@netafim.com</v>
      </c>
      <c r="H56" s="177" t="s">
        <v>104</v>
      </c>
      <c r="I56" s="177" t="s">
        <v>99</v>
      </c>
      <c r="J56" s="177" t="s">
        <v>107</v>
      </c>
    </row>
    <row r="57" spans="1:10" x14ac:dyDescent="0.25">
      <c r="A57" s="177" t="str">
        <f>CONCATENATE(User!A57,"_Address")</f>
        <v>&amp;ai;Mert.Morkal@netafim.com_Address</v>
      </c>
      <c r="B57" s="177" t="str">
        <f>_Input!AG57</f>
        <v>-</v>
      </c>
      <c r="C57" s="177" t="str">
        <f>_Input!AF57</f>
        <v>-</v>
      </c>
      <c r="D57" s="177"/>
      <c r="E57" s="177" t="str">
        <f>_Input!AH57</f>
        <v>-</v>
      </c>
      <c r="F57" s="2" t="str">
        <f>VLOOKUP(_Input!AJ57,_MasterData!$AK$2:$AL$21,2,FALSE)</f>
        <v>&amp;ai;TURKEY</v>
      </c>
      <c r="G57" s="177" t="str">
        <f>_xlfn.CONCAT("Address_",User!B57)</f>
        <v>Address_Mert.Morkal@netafim.com</v>
      </c>
      <c r="H57" s="177" t="s">
        <v>104</v>
      </c>
      <c r="I57" s="177" t="s">
        <v>99</v>
      </c>
      <c r="J57" s="177" t="s">
        <v>107</v>
      </c>
    </row>
    <row r="58" spans="1:10" x14ac:dyDescent="0.25">
      <c r="A58" s="177" t="str">
        <f>CONCATENATE(User!A58,"_Address")</f>
        <v>&amp;ai;Rahman.han@netafim.com_Address</v>
      </c>
      <c r="B58" s="177" t="str">
        <f>_Input!AG58</f>
        <v>-</v>
      </c>
      <c r="C58" s="177" t="str">
        <f>_Input!AF58</f>
        <v>-</v>
      </c>
      <c r="D58" s="177"/>
      <c r="E58" s="177" t="str">
        <f>_Input!AH58</f>
        <v>-</v>
      </c>
      <c r="F58" s="2" t="str">
        <f>VLOOKUP(_Input!AJ58,_MasterData!$AK$2:$AL$21,2,FALSE)</f>
        <v>&amp;ai;TURKEY</v>
      </c>
      <c r="G58" s="177" t="str">
        <f>_xlfn.CONCAT("Address_",User!B58)</f>
        <v>Address_Rahman.han@netafim.com</v>
      </c>
      <c r="H58" s="177" t="s">
        <v>104</v>
      </c>
      <c r="I58" s="177" t="s">
        <v>99</v>
      </c>
      <c r="J58" s="177" t="s">
        <v>107</v>
      </c>
    </row>
    <row r="59" spans="1:10" x14ac:dyDescent="0.25">
      <c r="A59" s="177" t="str">
        <f>CONCATENATE(User!A59,"_Address")</f>
        <v>&amp;ai;Rahmi.Cakariz@netafim.com_Address</v>
      </c>
      <c r="B59" s="177" t="str">
        <f>_Input!AG59</f>
        <v>-</v>
      </c>
      <c r="C59" s="177" t="str">
        <f>_Input!AF59</f>
        <v>-</v>
      </c>
      <c r="D59" s="177"/>
      <c r="E59" s="177" t="str">
        <f>_Input!AH59</f>
        <v>-</v>
      </c>
      <c r="F59" s="2" t="str">
        <f>VLOOKUP(_Input!AJ59,_MasterData!$AK$2:$AL$21,2,FALSE)</f>
        <v>&amp;ai;TURKEY</v>
      </c>
      <c r="G59" s="177" t="str">
        <f>_xlfn.CONCAT("Address_",User!B59)</f>
        <v>Address_Rahmi.Cakariz@netafim.com</v>
      </c>
      <c r="H59" s="177" t="s">
        <v>104</v>
      </c>
      <c r="I59" s="177" t="s">
        <v>99</v>
      </c>
      <c r="J59" s="177" t="s">
        <v>107</v>
      </c>
    </row>
    <row r="60" spans="1:10" x14ac:dyDescent="0.25">
      <c r="A60" s="177" t="str">
        <f>CONCATENATE(User!A60,"_Address")</f>
        <v>&amp;ai;Onder.Kabadayi@netafim.com_Address</v>
      </c>
      <c r="B60" s="177" t="str">
        <f>_Input!AG60</f>
        <v>-</v>
      </c>
      <c r="C60" s="177" t="str">
        <f>_Input!AF60</f>
        <v>-</v>
      </c>
      <c r="D60" s="177"/>
      <c r="E60" s="177" t="str">
        <f>_Input!AH60</f>
        <v>-</v>
      </c>
      <c r="F60" s="2" t="str">
        <f>VLOOKUP(_Input!AJ60,_MasterData!$AK$2:$AL$21,2,FALSE)</f>
        <v>&amp;ai;TURKEY</v>
      </c>
      <c r="G60" s="177" t="str">
        <f>_xlfn.CONCAT("Address_",User!B60)</f>
        <v>Address_Onder.Kabadayi@netafim.com</v>
      </c>
      <c r="H60" s="177" t="s">
        <v>104</v>
      </c>
      <c r="I60" s="177" t="s">
        <v>99</v>
      </c>
      <c r="J60" s="177" t="s">
        <v>107</v>
      </c>
    </row>
    <row r="61" spans="1:10" x14ac:dyDescent="0.25">
      <c r="A61" s="177" t="str">
        <f>CONCATENATE(User!A61,"_Address")</f>
        <v>&amp;ai;Orhan.Valizade@netafim.com_Address</v>
      </c>
      <c r="B61" s="177" t="str">
        <f>_Input!AG61</f>
        <v>-</v>
      </c>
      <c r="C61" s="177" t="str">
        <f>_Input!AF61</f>
        <v>-</v>
      </c>
      <c r="D61" s="177"/>
      <c r="E61" s="177" t="str">
        <f>_Input!AH61</f>
        <v>-</v>
      </c>
      <c r="F61" s="2" t="str">
        <f>VLOOKUP(_Input!AJ61,_MasterData!$AK$2:$AL$21,2,FALSE)</f>
        <v>&amp;ai;TURKEY</v>
      </c>
      <c r="G61" s="177" t="str">
        <f>_xlfn.CONCAT("Address_",User!B61)</f>
        <v>Address_Orhan.Valizade@netafim.com</v>
      </c>
      <c r="H61" s="177" t="s">
        <v>104</v>
      </c>
      <c r="I61" s="177" t="s">
        <v>99</v>
      </c>
      <c r="J61" s="177" t="s">
        <v>107</v>
      </c>
    </row>
    <row r="62" spans="1:10" x14ac:dyDescent="0.25">
      <c r="A62" s="177" t="str">
        <f>CONCATENATE(User!A62,"_Address")</f>
        <v>&amp;ai;Kaan.Atilgan@netafim.com_Address</v>
      </c>
      <c r="B62" s="177" t="str">
        <f>_Input!AG62</f>
        <v>-</v>
      </c>
      <c r="C62" s="177" t="str">
        <f>_Input!AF62</f>
        <v>-</v>
      </c>
      <c r="D62" s="177"/>
      <c r="E62" s="177" t="str">
        <f>_Input!AH62</f>
        <v>-</v>
      </c>
      <c r="F62" s="2" t="str">
        <f>VLOOKUP(_Input!AJ62,_MasterData!$AK$2:$AL$21,2,FALSE)</f>
        <v>&amp;ai;TURKEY</v>
      </c>
      <c r="G62" s="177" t="str">
        <f>_xlfn.CONCAT("Address_",User!B62)</f>
        <v>Address_Kaan.Atilgan@netafim.com</v>
      </c>
      <c r="H62" s="177" t="s">
        <v>104</v>
      </c>
      <c r="I62" s="177" t="s">
        <v>99</v>
      </c>
      <c r="J62" s="177" t="s">
        <v>107</v>
      </c>
    </row>
    <row r="63" spans="1:10" x14ac:dyDescent="0.25">
      <c r="A63" s="177" t="str">
        <f>CONCATENATE(User!A63,"_Address")</f>
        <v>&amp;ai;Eli.merkel@netafim.com_Address</v>
      </c>
      <c r="B63" s="177" t="str">
        <f>_Input!AG63</f>
        <v>-</v>
      </c>
      <c r="C63" s="177" t="str">
        <f>_Input!AF63</f>
        <v>-</v>
      </c>
      <c r="D63" s="177"/>
      <c r="E63" s="177" t="str">
        <f>_Input!AH63</f>
        <v>-</v>
      </c>
      <c r="F63" s="2" t="str">
        <f>VLOOKUP(_Input!AJ63,_MasterData!$AK$2:$AL$21,2,FALSE)</f>
        <v>&amp;ai;ISRAEL_CORP</v>
      </c>
      <c r="G63" s="177" t="str">
        <f>_xlfn.CONCAT("Address_",User!B63)</f>
        <v>Address_Eli.merkel@netafim.com</v>
      </c>
      <c r="H63" s="177" t="s">
        <v>104</v>
      </c>
      <c r="I63" s="177" t="s">
        <v>99</v>
      </c>
      <c r="J63" s="177" t="s">
        <v>107</v>
      </c>
    </row>
    <row r="64" spans="1:10" x14ac:dyDescent="0.25">
      <c r="A64" s="177" t="str">
        <f>CONCATENATE(User!A64,"_Address")</f>
        <v>&amp;ai;luciano.wladimirsky@netafim.com_Address</v>
      </c>
      <c r="B64" s="177" t="str">
        <f>_Input!AG64</f>
        <v>-</v>
      </c>
      <c r="C64" s="177" t="str">
        <f>_Input!AF64</f>
        <v>-</v>
      </c>
      <c r="D64" s="177"/>
      <c r="E64" s="177" t="str">
        <f>_Input!AH64</f>
        <v>-</v>
      </c>
      <c r="F64" s="2" t="str">
        <f>VLOOKUP(_Input!AJ64,_MasterData!$AK$2:$AL$21,2,FALSE)</f>
        <v>&amp;ai;ISRAEL_CORP</v>
      </c>
      <c r="G64" s="177" t="str">
        <f>_xlfn.CONCAT("Address_",User!B64)</f>
        <v>Address_luciano.wladimirsky@netafim.com</v>
      </c>
      <c r="H64" s="177" t="s">
        <v>104</v>
      </c>
      <c r="I64" s="177" t="s">
        <v>99</v>
      </c>
      <c r="J64" s="177" t="s">
        <v>107</v>
      </c>
    </row>
    <row r="65" spans="1:10" x14ac:dyDescent="0.25">
      <c r="A65" s="177" t="str">
        <f>CONCATENATE(User!A65,"_Address")</f>
        <v>&amp;ai;security.test1@netafim.com_Address</v>
      </c>
      <c r="B65" s="177" t="str">
        <f>_Input!AG65</f>
        <v>-</v>
      </c>
      <c r="C65" s="177" t="str">
        <f>_Input!AF65</f>
        <v>-</v>
      </c>
      <c r="D65" s="177"/>
      <c r="E65" s="177" t="str">
        <f>_Input!AH65</f>
        <v>-</v>
      </c>
      <c r="F65" s="2" t="str">
        <f>VLOOKUP(_Input!AJ65,_MasterData!$AK$2:$AL$21,2,FALSE)</f>
        <v>&amp;ai;ISRAEL_CORP</v>
      </c>
      <c r="G65" s="177" t="str">
        <f>_xlfn.CONCAT("Address_",User!B65)</f>
        <v>Address_security.test1@netafim.com</v>
      </c>
      <c r="H65" s="177" t="s">
        <v>104</v>
      </c>
      <c r="I65" s="177" t="s">
        <v>99</v>
      </c>
      <c r="J65" s="177" t="s">
        <v>107</v>
      </c>
    </row>
    <row r="66" spans="1:10" x14ac:dyDescent="0.25">
      <c r="A66" s="177" t="str">
        <f>CONCATENATE(User!A66,"_Address")</f>
        <v>&amp;ai;security.test2@netafim.com_Address</v>
      </c>
      <c r="B66" s="177" t="str">
        <f>_Input!AG66</f>
        <v>-</v>
      </c>
      <c r="C66" s="177" t="str">
        <f>_Input!AF66</f>
        <v>-</v>
      </c>
      <c r="D66" s="177"/>
      <c r="E66" s="177" t="str">
        <f>_Input!AH66</f>
        <v>-</v>
      </c>
      <c r="F66" s="2" t="str">
        <f>VLOOKUP(_Input!AJ66,_MasterData!$AK$2:$AL$21,2,FALSE)</f>
        <v>&amp;ai;ISRAEL_CORP</v>
      </c>
      <c r="G66" s="177" t="str">
        <f>_xlfn.CONCAT("Address_",User!B66)</f>
        <v>Address_security.test2@netafim.com</v>
      </c>
      <c r="H66" s="177" t="s">
        <v>104</v>
      </c>
      <c r="I66" s="177" t="s">
        <v>99</v>
      </c>
      <c r="J66" s="177" t="s">
        <v>107</v>
      </c>
    </row>
  </sheetData>
  <hyperlinks>
    <hyperlink ref="F2" location="'Country'!A107" display="https://my327496.crm.ondemand.com/Country#Country_34GB" xr:uid="{00000000-0004-0000-0700-000000000000}"/>
    <hyperlink ref="F3" location="'Country'!A107" display="https://my327496.crm.ondemand.com/Country#Country_34GB" xr:uid="{00000000-0004-0000-0700-000001000000}"/>
    <hyperlink ref="F4" location="'Country'!A107" display="https://my327496.crm.ondemand.com/Country#Country_34GB" xr:uid="{00000000-0004-0000-0700-000002000000}"/>
    <hyperlink ref="F5" location="'Country'!A107" display="https://my327496.crm.ondemand.com/Country#Country_34GB" xr:uid="{00000000-0004-0000-0700-000003000000}"/>
    <hyperlink ref="F6" location="'Country'!A107" display="https://my327496.crm.ondemand.com/Country#Country_34GB" xr:uid="{00000000-0004-0000-0700-000004000000}"/>
    <hyperlink ref="F7" location="'Country'!A107" display="https://my327496.crm.ondemand.com/Country#Country_34GB" xr:uid="{00000000-0004-0000-0700-000005000000}"/>
    <hyperlink ref="F8" location="'Country'!A107" display="https://my327496.crm.ondemand.com/Country#Country_34GB" xr:uid="{00000000-0004-0000-0700-000006000000}"/>
    <hyperlink ref="F9" location="'Country'!A107" display="https://my327496.crm.ondemand.com/Country#Country_34GB" xr:uid="{00000000-0004-0000-0700-000007000000}"/>
    <hyperlink ref="F10" location="'Country'!A107" display="https://my327496.crm.ondemand.com/Country#Country_34GB" xr:uid="{00000000-0004-0000-0700-000008000000}"/>
    <hyperlink ref="F11" location="'Country'!A107" display="https://my327496.crm.ondemand.com/Country#Country_34GB" xr:uid="{00000000-0004-0000-0700-000009000000}"/>
    <hyperlink ref="F12" location="'Country'!A107" display="https://my327496.crm.ondemand.com/Country#Country_34GB" xr:uid="{00000000-0004-0000-0700-00000A000000}"/>
    <hyperlink ref="F13" location="'Country'!A107" display="https://my327496.crm.ondemand.com/Country#Country_34GB" xr:uid="{00000000-0004-0000-0700-00000B000000}"/>
    <hyperlink ref="F14" location="'Country'!A107" display="https://my327496.crm.ondemand.com/Country#Country_34GB" xr:uid="{00000000-0004-0000-0700-00000C000000}"/>
    <hyperlink ref="F15" location="'Country'!A107" display="https://my327496.crm.ondemand.com/Country#Country_34GB" xr:uid="{00000000-0004-0000-0700-00000D000000}"/>
    <hyperlink ref="F16" location="'Country'!A107" display="https://my327496.crm.ondemand.com/Country#Country_34GB" xr:uid="{00000000-0004-0000-0700-00000E000000}"/>
    <hyperlink ref="F17" location="'Country'!A107" display="https://my327496.crm.ondemand.com/Country#Country_34GB" xr:uid="{00000000-0004-0000-0700-00000F000000}"/>
    <hyperlink ref="F18" location="'Country'!A107" display="https://my327496.crm.ondemand.com/Country#Country_34GB" xr:uid="{00000000-0004-0000-0700-000010000000}"/>
    <hyperlink ref="F19" location="'Country'!A107" display="https://my327496.crm.ondemand.com/Country#Country_34GB" xr:uid="{00000000-0004-0000-0700-000011000000}"/>
    <hyperlink ref="F20" location="'Country'!A107" display="https://my327496.crm.ondemand.com/Country#Country_34GB" xr:uid="{00000000-0004-0000-0700-000012000000}"/>
    <hyperlink ref="F21" location="'Country'!A107" display="https://my327496.crm.ondemand.com/Country#Country_34GB" xr:uid="{00000000-0004-0000-0700-000013000000}"/>
    <hyperlink ref="F22" location="'Country'!A107" display="https://my327496.crm.ondemand.com/Country#Country_34GB" xr:uid="{00000000-0004-0000-0700-000014000000}"/>
    <hyperlink ref="F23" location="'Country'!A107" display="https://my327496.crm.ondemand.com/Country#Country_34GB" xr:uid="{00000000-0004-0000-0700-000015000000}"/>
    <hyperlink ref="F24" location="'Country'!A107" display="https://my327496.crm.ondemand.com/Country#Country_34GB" xr:uid="{00000000-0004-0000-0700-000016000000}"/>
    <hyperlink ref="F25" location="'Country'!A107" display="https://my327496.crm.ondemand.com/Country#Country_34GB" xr:uid="{00000000-0004-0000-0700-000017000000}"/>
    <hyperlink ref="F26" location="'Country'!A107" display="https://my327496.crm.ondemand.com/Country#Country_34GB" xr:uid="{00000000-0004-0000-0700-000018000000}"/>
    <hyperlink ref="F27" location="'Country'!A107" display="https://my327496.crm.ondemand.com/Country#Country_34GB" xr:uid="{00000000-0004-0000-0700-000019000000}"/>
    <hyperlink ref="F28" location="'Country'!A107" display="https://my327496.crm.ondemand.com/Country#Country_34GB" xr:uid="{00000000-0004-0000-0700-00001A000000}"/>
    <hyperlink ref="F29" location="'Country'!A107" display="https://my327496.crm.ondemand.com/Country#Country_34GB" xr:uid="{00000000-0004-0000-0700-00001B000000}"/>
    <hyperlink ref="F30" location="'Country'!A107" display="https://my327496.crm.ondemand.com/Country#Country_34GB" xr:uid="{00000000-0004-0000-0700-00001C000000}"/>
    <hyperlink ref="F31" location="'Country'!A107" display="https://my327496.crm.ondemand.com/Country#Country_34GB" xr:uid="{00000000-0004-0000-0700-00001D000000}"/>
    <hyperlink ref="F32" location="'Country'!A107" display="https://my327496.crm.ondemand.com/Country#Country_34GB" xr:uid="{00000000-0004-0000-0700-00001E000000}"/>
    <hyperlink ref="F33" location="'Country'!A107" display="https://my327496.crm.ondemand.com/Country#Country_34GB" xr:uid="{00000000-0004-0000-0700-00001F000000}"/>
    <hyperlink ref="F34" location="'Country'!A107" display="https://my327496.crm.ondemand.com/Country#Country_34GB" xr:uid="{00000000-0004-0000-0700-000020000000}"/>
    <hyperlink ref="F35" location="'Country'!A107" display="https://my327496.crm.ondemand.com/Country#Country_34GB" xr:uid="{00000000-0004-0000-0700-000021000000}"/>
    <hyperlink ref="F36" location="'Country'!A107" display="https://my327496.crm.ondemand.com/Country#Country_34GB" xr:uid="{00000000-0004-0000-0700-000022000000}"/>
    <hyperlink ref="F37" location="'Country'!A107" display="https://my327496.crm.ondemand.com/Country#Country_34GB" xr:uid="{00000000-0004-0000-0700-000023000000}"/>
    <hyperlink ref="F38" location="'Country'!A107" display="https://my327496.crm.ondemand.com/Country#Country_34GB" xr:uid="{00000000-0004-0000-0700-000024000000}"/>
    <hyperlink ref="F39" location="'Country'!A107" display="https://my327496.crm.ondemand.com/Country#Country_34GB" xr:uid="{00000000-0004-0000-0700-000025000000}"/>
    <hyperlink ref="F40" location="'Country'!A107" display="https://my327496.crm.ondemand.com/Country#Country_34GB" xr:uid="{00000000-0004-0000-0700-000026000000}"/>
    <hyperlink ref="F41" location="'Country'!A107" display="https://my327496.crm.ondemand.com/Country#Country_34GB" xr:uid="{00000000-0004-0000-0700-000027000000}"/>
    <hyperlink ref="F42" location="'Country'!A107" display="https://my327496.crm.ondemand.com/Country#Country_34GB" xr:uid="{00000000-0004-0000-0700-000028000000}"/>
    <hyperlink ref="F43" location="'Country'!A107" display="https://my327496.crm.ondemand.com/Country#Country_34GB" xr:uid="{00000000-0004-0000-0700-000029000000}"/>
    <hyperlink ref="F44" location="'Country'!A107" display="https://my327496.crm.ondemand.com/Country#Country_34GB" xr:uid="{00000000-0004-0000-0700-00002A000000}"/>
    <hyperlink ref="F45" location="'Country'!A107" display="https://my327496.crm.ondemand.com/Country#Country_34GB" xr:uid="{00000000-0004-0000-0700-00002B000000}"/>
    <hyperlink ref="F46:F48" location="'Country'!A107" display="https://my327496.crm.ondemand.com/Country#Country_34GB" xr:uid="{43A2A51D-D50C-4A3E-A69E-3563DEE011D7}"/>
    <hyperlink ref="F49:F51" location="'Country'!A107" display="https://my327496.crm.ondemand.com/Country#Country_34GB" xr:uid="{B42A6A02-A009-4949-979F-F7D20BD81436}"/>
    <hyperlink ref="F52" location="'Country'!A107" display="https://my327496.crm.ondemand.com/Country#Country_34GB" xr:uid="{F3FDDC8F-5EE7-41B8-9E80-A66B69873E1F}"/>
    <hyperlink ref="F53" location="'Country'!A107" display="https://my327496.crm.ondemand.com/Country#Country_34GB" xr:uid="{D7041C51-263A-4119-94A6-8F461BB11CA5}"/>
    <hyperlink ref="F54" location="'Country'!A107" display="https://my327496.crm.ondemand.com/Country#Country_34GB" xr:uid="{580F8186-1EDA-4C68-A6DE-00A0E2DC0625}"/>
    <hyperlink ref="F55" location="'Country'!A107" display="https://my327496.crm.ondemand.com/Country#Country_34GB" xr:uid="{41CEA2C3-1C54-4AC8-82BE-B2FA41FD6D02}"/>
    <hyperlink ref="F56" location="'Country'!A107" display="https://my327496.crm.ondemand.com/Country#Country_34GB" xr:uid="{9ACEBD86-D100-404E-A117-1CBDFD064144}"/>
    <hyperlink ref="F57" location="'Country'!A107" display="https://my327496.crm.ondemand.com/Country#Country_34GB" xr:uid="{454323F4-0971-4427-919D-EEF86A8E48DF}"/>
    <hyperlink ref="F58" location="'Country'!A107" display="https://my327496.crm.ondemand.com/Country#Country_34GB" xr:uid="{43E3BD71-4CC9-47B6-B4CB-55B6A7FEEB77}"/>
    <hyperlink ref="F59" location="'Country'!A107" display="https://my327496.crm.ondemand.com/Country#Country_34GB" xr:uid="{1B7832A2-5F6F-4D89-B40E-AFDE347FF5CA}"/>
    <hyperlink ref="F60" location="'Country'!A107" display="https://my327496.crm.ondemand.com/Country#Country_34GB" xr:uid="{44D8105D-4043-42CA-B1B2-AF2BD2BEDE33}"/>
    <hyperlink ref="F61" location="'Country'!A107" display="https://my327496.crm.ondemand.com/Country#Country_34GB" xr:uid="{50FAA16C-575A-4AF9-B55A-64F8E0F1312C}"/>
    <hyperlink ref="F62" location="'Country'!A107" display="https://my327496.crm.ondemand.com/Country#Country_34GB" xr:uid="{198AD4AC-D728-4734-988F-DEA57BF360A2}"/>
    <hyperlink ref="F63" location="'Country'!A107" display="https://my327496.crm.ondemand.com/Country#Country_34GB" xr:uid="{0823F251-00E4-420D-B18A-1C5857037C1D}"/>
    <hyperlink ref="F64" location="'Country'!A107" display="https://my327496.crm.ondemand.com/Country#Country_34GB" xr:uid="{F3896CE6-A8D9-453C-952C-DE5105D7AC8A}"/>
    <hyperlink ref="F65" location="'Country'!A107" display="https://my327496.crm.ondemand.com/Country#Country_34GB" xr:uid="{E668FC97-1581-4B90-AAF3-2A552CA74762}"/>
    <hyperlink ref="F66" location="'Country'!A107" display="https://my327496.crm.ondemand.com/Country#Country_34GB" xr:uid="{8702E193-3B63-49CE-A080-C4EA90FBCDE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6"/>
  <sheetViews>
    <sheetView topLeftCell="A3" zoomScale="70" zoomScaleNormal="70" workbookViewId="0">
      <selection activeCell="E74" sqref="E74"/>
    </sheetView>
  </sheetViews>
  <sheetFormatPr defaultColWidth="8.85546875" defaultRowHeight="15" x14ac:dyDescent="0.25"/>
  <cols>
    <col min="1" max="1" width="121.5703125" customWidth="1"/>
    <col min="2" max="2" width="21.5703125" bestFit="1" customWidth="1"/>
    <col min="3" max="3" width="81.140625" bestFit="1" customWidth="1"/>
    <col min="4" max="4" width="19.28515625" bestFit="1" customWidth="1"/>
    <col min="5" max="5" width="22" bestFit="1" customWidth="1"/>
  </cols>
  <sheetData>
    <row r="1" spans="1:5" x14ac:dyDescent="0.25">
      <c r="A1" t="s">
        <v>97</v>
      </c>
      <c r="B1" t="s">
        <v>172</v>
      </c>
      <c r="C1" t="s">
        <v>86</v>
      </c>
      <c r="D1" t="s">
        <v>98</v>
      </c>
      <c r="E1" t="s">
        <v>98</v>
      </c>
    </row>
    <row r="2" spans="1:5" x14ac:dyDescent="0.25">
      <c r="A2" t="str">
        <f>CONCATENATE(User!A2,"_Password")</f>
        <v>&amp;ai;Admin.Ariel.Bashan@netafim.com_Password</v>
      </c>
      <c r="B2" s="2" t="s">
        <v>173</v>
      </c>
      <c r="C2" s="3" t="s">
        <v>684</v>
      </c>
      <c r="D2" t="s">
        <v>174</v>
      </c>
      <c r="E2" t="s">
        <v>99</v>
      </c>
    </row>
    <row r="3" spans="1:5" x14ac:dyDescent="0.25">
      <c r="A3" s="3" t="str">
        <f>CONCATENATE(User!A3,"_Password")</f>
        <v>&amp;ai;KitYee.Wong@ecenta.com_Password</v>
      </c>
      <c r="B3" s="2" t="s">
        <v>173</v>
      </c>
      <c r="C3" s="3" t="s">
        <v>684</v>
      </c>
      <c r="D3" s="3" t="s">
        <v>174</v>
      </c>
      <c r="E3" s="3" t="s">
        <v>99</v>
      </c>
    </row>
    <row r="4" spans="1:5" x14ac:dyDescent="0.25">
      <c r="A4" s="3" t="str">
        <f>CONCATENATE(User!A4,"_Password")</f>
        <v>&amp;ai;Yaron.Katina@netafim.com_Password</v>
      </c>
      <c r="B4" s="2" t="s">
        <v>173</v>
      </c>
      <c r="C4" s="3" t="s">
        <v>684</v>
      </c>
      <c r="D4" s="3" t="s">
        <v>174</v>
      </c>
      <c r="E4" s="3" t="s">
        <v>99</v>
      </c>
    </row>
    <row r="5" spans="1:5" x14ac:dyDescent="0.25">
      <c r="A5" s="3" t="str">
        <f>CONCATENATE(User!A5,"_Password")</f>
        <v>&amp;ai;Shay.Haxter@netafim.com_Password</v>
      </c>
      <c r="B5" s="2" t="s">
        <v>173</v>
      </c>
      <c r="C5" s="3" t="s">
        <v>684</v>
      </c>
      <c r="D5" s="3" t="s">
        <v>174</v>
      </c>
      <c r="E5" s="3" t="s">
        <v>99</v>
      </c>
    </row>
    <row r="6" spans="1:5" x14ac:dyDescent="0.25">
      <c r="A6" s="3" t="str">
        <f>CONCATENATE(User!A6,"_Password")</f>
        <v>&amp;ai;Sagi.Melnik@netafim.com_Password</v>
      </c>
      <c r="B6" s="2" t="s">
        <v>173</v>
      </c>
      <c r="C6" s="3" t="s">
        <v>684</v>
      </c>
      <c r="D6" s="3" t="s">
        <v>174</v>
      </c>
      <c r="E6" s="3" t="s">
        <v>99</v>
      </c>
    </row>
    <row r="7" spans="1:5" x14ac:dyDescent="0.25">
      <c r="A7" s="3" t="str">
        <f>CONCATENATE(User!A7,"_Password")</f>
        <v>&amp;ai;uri.tal@netafim.com_Password</v>
      </c>
      <c r="B7" s="2" t="s">
        <v>173</v>
      </c>
      <c r="C7" s="3" t="s">
        <v>684</v>
      </c>
      <c r="D7" s="3" t="s">
        <v>174</v>
      </c>
      <c r="E7" s="3" t="s">
        <v>99</v>
      </c>
    </row>
    <row r="8" spans="1:5" x14ac:dyDescent="0.25">
      <c r="A8" s="3" t="str">
        <f>CONCATENATE(User!A8,"_Password")</f>
        <v>&amp;ai;elad.l@netafim.com_Password</v>
      </c>
      <c r="B8" s="2" t="s">
        <v>173</v>
      </c>
      <c r="C8" s="3" t="s">
        <v>684</v>
      </c>
      <c r="D8" s="3" t="s">
        <v>174</v>
      </c>
      <c r="E8" s="3" t="s">
        <v>99</v>
      </c>
    </row>
    <row r="9" spans="1:5" x14ac:dyDescent="0.25">
      <c r="A9" s="3" t="str">
        <f>CONCATENATE(User!A9,"_Password")</f>
        <v>&amp;ai;Cln.Rao@netafim.com_Password</v>
      </c>
      <c r="B9" s="2" t="s">
        <v>173</v>
      </c>
      <c r="C9" s="3" t="s">
        <v>684</v>
      </c>
      <c r="D9" s="3" t="s">
        <v>174</v>
      </c>
      <c r="E9" s="3" t="s">
        <v>99</v>
      </c>
    </row>
    <row r="10" spans="1:5" x14ac:dyDescent="0.25">
      <c r="A10" s="3" t="str">
        <f>CONCATENATE(User!A10,"_Password")</f>
        <v>&amp;ai;Wayne.Ingram@netafim.com_Password</v>
      </c>
      <c r="B10" s="2" t="s">
        <v>173</v>
      </c>
      <c r="C10" s="3" t="s">
        <v>684</v>
      </c>
      <c r="D10" s="3" t="s">
        <v>174</v>
      </c>
      <c r="E10" s="3" t="s">
        <v>99</v>
      </c>
    </row>
    <row r="11" spans="1:5" x14ac:dyDescent="0.25">
      <c r="A11" s="3" t="str">
        <f>CONCATENATE(User!A11,"_Password")</f>
        <v>&amp;ai;Peter.Durand@netafim.com_Password</v>
      </c>
      <c r="B11" s="2" t="s">
        <v>173</v>
      </c>
      <c r="C11" s="3" t="s">
        <v>684</v>
      </c>
      <c r="D11" s="3" t="s">
        <v>174</v>
      </c>
      <c r="E11" s="3" t="s">
        <v>99</v>
      </c>
    </row>
    <row r="12" spans="1:5" x14ac:dyDescent="0.25">
      <c r="A12" s="3" t="str">
        <f>CONCATENATE(User!A12,"_Password")</f>
        <v>&amp;ai;Andrei.Pereira@netafim.com_Password</v>
      </c>
      <c r="B12" s="2" t="s">
        <v>173</v>
      </c>
      <c r="C12" s="3" t="s">
        <v>684</v>
      </c>
      <c r="D12" s="3" t="s">
        <v>174</v>
      </c>
      <c r="E12" s="3" t="s">
        <v>99</v>
      </c>
    </row>
    <row r="13" spans="1:5" x14ac:dyDescent="0.25">
      <c r="A13" s="3" t="str">
        <f>CONCATENATE(User!A13,"_Password")</f>
        <v>&amp;ai;Marcus.Tessler@netafim.com_Password</v>
      </c>
      <c r="B13" s="2" t="s">
        <v>173</v>
      </c>
      <c r="C13" s="3" t="s">
        <v>684</v>
      </c>
      <c r="D13" s="3" t="s">
        <v>174</v>
      </c>
      <c r="E13" s="3" t="s">
        <v>99</v>
      </c>
    </row>
    <row r="14" spans="1:5" x14ac:dyDescent="0.25">
      <c r="A14" s="3" t="str">
        <f>CONCATENATE(User!A14,"_Password")</f>
        <v>&amp;ai;Abed.Masarwa@netafim.com_Password</v>
      </c>
      <c r="B14" s="2" t="s">
        <v>173</v>
      </c>
      <c r="C14" s="3" t="s">
        <v>684</v>
      </c>
      <c r="D14" s="3" t="s">
        <v>174</v>
      </c>
      <c r="E14" s="3" t="s">
        <v>99</v>
      </c>
    </row>
    <row r="15" spans="1:5" x14ac:dyDescent="0.25">
      <c r="A15" s="3" t="str">
        <f>CONCATENATE(User!A15,"_Password")</f>
        <v>&amp;ai;Sharon.Kelmeshes@netafim.com_Password</v>
      </c>
      <c r="B15" s="2" t="s">
        <v>173</v>
      </c>
      <c r="C15" s="3" t="s">
        <v>684</v>
      </c>
      <c r="D15" s="3" t="s">
        <v>174</v>
      </c>
      <c r="E15" s="3" t="s">
        <v>99</v>
      </c>
    </row>
    <row r="16" spans="1:5" x14ac:dyDescent="0.25">
      <c r="A16" s="3" t="str">
        <f>CONCATENATE(User!A16,"_Password")</f>
        <v>&amp;ai;Gaby.Miodownik@netafim.com_Password</v>
      </c>
      <c r="B16" s="2" t="s">
        <v>173</v>
      </c>
      <c r="C16" s="3" t="s">
        <v>684</v>
      </c>
      <c r="D16" s="3" t="s">
        <v>174</v>
      </c>
      <c r="E16" s="3" t="s">
        <v>99</v>
      </c>
    </row>
    <row r="17" spans="1:5" x14ac:dyDescent="0.25">
      <c r="A17" s="3" t="str">
        <f>CONCATENATE(User!A17,"_Password")</f>
        <v>&amp;ai;Vikas.Sonawane@netafim.com_Password</v>
      </c>
      <c r="B17" s="2" t="s">
        <v>173</v>
      </c>
      <c r="C17" s="3" t="s">
        <v>684</v>
      </c>
      <c r="D17" s="3" t="s">
        <v>174</v>
      </c>
      <c r="E17" s="3" t="s">
        <v>99</v>
      </c>
    </row>
    <row r="18" spans="1:5" x14ac:dyDescent="0.25">
      <c r="A18" s="3" t="str">
        <f>CONCATENATE(User!A18,"_Password")</f>
        <v>&amp;ai;ramdas.battalwar@netafim.com_Password</v>
      </c>
      <c r="B18" s="2" t="s">
        <v>173</v>
      </c>
      <c r="C18" s="3" t="s">
        <v>684</v>
      </c>
      <c r="D18" s="3" t="s">
        <v>174</v>
      </c>
      <c r="E18" s="3" t="s">
        <v>99</v>
      </c>
    </row>
    <row r="19" spans="1:5" x14ac:dyDescent="0.25">
      <c r="A19" s="3" t="str">
        <f>CONCATENATE(User!A19,"_Password")</f>
        <v>&amp;ai;Ofer.Fridvald@netafim.com_Password</v>
      </c>
      <c r="B19" s="2" t="s">
        <v>173</v>
      </c>
      <c r="C19" s="3" t="s">
        <v>684</v>
      </c>
      <c r="D19" s="3" t="s">
        <v>174</v>
      </c>
      <c r="E19" s="3" t="s">
        <v>99</v>
      </c>
    </row>
    <row r="20" spans="1:5" x14ac:dyDescent="0.25">
      <c r="A20" s="3" t="str">
        <f>CONCATENATE(User!A20,"_Password")</f>
        <v>&amp;ai;Ariel.Bashan@netafim.com_Password</v>
      </c>
      <c r="B20" s="2" t="s">
        <v>173</v>
      </c>
      <c r="C20" s="3" t="s">
        <v>684</v>
      </c>
      <c r="D20" s="3" t="s">
        <v>174</v>
      </c>
      <c r="E20" s="3" t="s">
        <v>99</v>
      </c>
    </row>
    <row r="21" spans="1:5" x14ac:dyDescent="0.25">
      <c r="A21" s="3" t="str">
        <f>CONCATENATE(User!A21,"_Password")</f>
        <v>&amp;ai;Omer.Gerson@netafim.com_Password</v>
      </c>
      <c r="B21" s="2" t="s">
        <v>173</v>
      </c>
      <c r="C21" s="3" t="s">
        <v>684</v>
      </c>
      <c r="D21" s="3" t="s">
        <v>174</v>
      </c>
      <c r="E21" s="3" t="s">
        <v>99</v>
      </c>
    </row>
    <row r="22" spans="1:5" x14ac:dyDescent="0.25">
      <c r="A22" s="3" t="str">
        <f>CONCATENATE(User!A22,"_Password")</f>
        <v>&amp;ai;Udi.Marom@netafim.com_Password</v>
      </c>
      <c r="B22" s="2" t="s">
        <v>173</v>
      </c>
      <c r="C22" s="3" t="s">
        <v>684</v>
      </c>
      <c r="D22" s="3" t="s">
        <v>174</v>
      </c>
      <c r="E22" s="3" t="s">
        <v>99</v>
      </c>
    </row>
    <row r="23" spans="1:5" x14ac:dyDescent="0.25">
      <c r="A23" s="3" t="str">
        <f>CONCATENATE(User!A23,"_Password")</f>
        <v>&amp;ai;Eliezer.Gilary@netafim.com_Password</v>
      </c>
      <c r="B23" s="2" t="s">
        <v>173</v>
      </c>
      <c r="C23" s="3" t="s">
        <v>684</v>
      </c>
      <c r="D23" s="3" t="s">
        <v>174</v>
      </c>
      <c r="E23" s="3" t="s">
        <v>99</v>
      </c>
    </row>
    <row r="24" spans="1:5" x14ac:dyDescent="0.25">
      <c r="A24" s="3" t="str">
        <f>CONCATENATE(User!A24,"_Password")</f>
        <v>&amp;ai;Daniel.Dror@netafim.com_Password</v>
      </c>
      <c r="B24" s="2" t="s">
        <v>173</v>
      </c>
      <c r="C24" s="3" t="s">
        <v>684</v>
      </c>
      <c r="D24" s="3" t="s">
        <v>174</v>
      </c>
      <c r="E24" s="3" t="s">
        <v>99</v>
      </c>
    </row>
    <row r="25" spans="1:5" x14ac:dyDescent="0.25">
      <c r="A25" s="3" t="str">
        <f>CONCATENATE(User!A25,"_Password")</f>
        <v>&amp;ai;Nadav.Biran@netafim.com_Password</v>
      </c>
      <c r="B25" s="2" t="s">
        <v>173</v>
      </c>
      <c r="C25" s="3" t="s">
        <v>684</v>
      </c>
      <c r="D25" s="3" t="s">
        <v>174</v>
      </c>
      <c r="E25" s="3" t="s">
        <v>99</v>
      </c>
    </row>
    <row r="26" spans="1:5" x14ac:dyDescent="0.25">
      <c r="A26" s="3" t="str">
        <f>CONCATENATE(User!A26,"_Password")</f>
        <v>&amp;ai;Danny.Ariel@netafim.com_Password</v>
      </c>
      <c r="B26" s="2" t="s">
        <v>173</v>
      </c>
      <c r="C26" s="3" t="s">
        <v>684</v>
      </c>
      <c r="D26" s="3" t="s">
        <v>174</v>
      </c>
      <c r="E26" s="3" t="s">
        <v>99</v>
      </c>
    </row>
    <row r="27" spans="1:5" x14ac:dyDescent="0.25">
      <c r="A27" s="3" t="str">
        <f>CONCATENATE(User!A27,"_Password")</f>
        <v>&amp;ai;Dan.Ginzburg@netafim.com_Password</v>
      </c>
      <c r="B27" s="2" t="s">
        <v>173</v>
      </c>
      <c r="C27" s="3" t="s">
        <v>684</v>
      </c>
      <c r="D27" s="3" t="s">
        <v>174</v>
      </c>
      <c r="E27" s="3" t="s">
        <v>99</v>
      </c>
    </row>
    <row r="28" spans="1:5" x14ac:dyDescent="0.25">
      <c r="A28" s="3" t="str">
        <f>CONCATENATE(User!A28,"_Password")</f>
        <v>&amp;ai;Elidan.Calvo@netafim.com_Password</v>
      </c>
      <c r="B28" s="2" t="s">
        <v>173</v>
      </c>
      <c r="C28" s="3" t="s">
        <v>684</v>
      </c>
      <c r="D28" s="3" t="s">
        <v>174</v>
      </c>
      <c r="E28" s="3" t="s">
        <v>99</v>
      </c>
    </row>
    <row r="29" spans="1:5" x14ac:dyDescent="0.25">
      <c r="A29" s="3" t="str">
        <f>CONCATENATE(User!A29,"_Password")</f>
        <v>&amp;ai;Suzie.Roth@netafim.com_Password</v>
      </c>
      <c r="B29" s="2" t="s">
        <v>173</v>
      </c>
      <c r="C29" s="3" t="s">
        <v>684</v>
      </c>
      <c r="D29" s="3" t="s">
        <v>174</v>
      </c>
      <c r="E29" s="3" t="s">
        <v>99</v>
      </c>
    </row>
    <row r="30" spans="1:5" x14ac:dyDescent="0.25">
      <c r="A30" s="3" t="str">
        <f>CONCATENATE(User!A30,"_Password")</f>
        <v>&amp;ai;Amit.Or@netafim.com_Password</v>
      </c>
      <c r="B30" s="2" t="s">
        <v>173</v>
      </c>
      <c r="C30" s="3" t="s">
        <v>684</v>
      </c>
      <c r="D30" s="3" t="s">
        <v>174</v>
      </c>
      <c r="E30" s="3" t="s">
        <v>99</v>
      </c>
    </row>
    <row r="31" spans="1:5" x14ac:dyDescent="0.25">
      <c r="A31" s="3" t="str">
        <f>CONCATENATE(User!A31,"_Password")</f>
        <v>&amp;ai;Orit.Katzir@netafim.com_Password</v>
      </c>
      <c r="B31" s="2" t="s">
        <v>173</v>
      </c>
      <c r="C31" s="3" t="s">
        <v>684</v>
      </c>
      <c r="D31" s="3" t="s">
        <v>174</v>
      </c>
      <c r="E31" s="3" t="s">
        <v>99</v>
      </c>
    </row>
    <row r="32" spans="1:5" x14ac:dyDescent="0.25">
      <c r="A32" s="3" t="str">
        <f>CONCATENATE(User!A32,"_Password")</f>
        <v>&amp;ai;Niv.Dardik@netafim.com_Password</v>
      </c>
      <c r="B32" s="2" t="s">
        <v>173</v>
      </c>
      <c r="C32" s="3" t="s">
        <v>684</v>
      </c>
      <c r="D32" s="3" t="s">
        <v>174</v>
      </c>
      <c r="E32" s="3" t="s">
        <v>99</v>
      </c>
    </row>
    <row r="33" spans="1:5" x14ac:dyDescent="0.25">
      <c r="A33" s="3" t="str">
        <f>CONCATENATE(User!A33,"_Password")</f>
        <v>&amp;ai;Luis.Samoiloff@netafim.com_Password</v>
      </c>
      <c r="B33" s="2" t="s">
        <v>173</v>
      </c>
      <c r="C33" s="3" t="s">
        <v>684</v>
      </c>
      <c r="D33" s="3" t="s">
        <v>174</v>
      </c>
      <c r="E33" s="3" t="s">
        <v>99</v>
      </c>
    </row>
    <row r="34" spans="1:5" x14ac:dyDescent="0.25">
      <c r="A34" s="3" t="str">
        <f>CONCATENATE(User!A34,"_Password")</f>
        <v>&amp;ai;Amir.Lahav@netafim.com_Password</v>
      </c>
      <c r="B34" s="2" t="s">
        <v>173</v>
      </c>
      <c r="C34" s="3" t="s">
        <v>684</v>
      </c>
      <c r="D34" s="3" t="s">
        <v>174</v>
      </c>
      <c r="E34" s="3" t="s">
        <v>99</v>
      </c>
    </row>
    <row r="35" spans="1:5" x14ac:dyDescent="0.25">
      <c r="A35" s="3" t="str">
        <f>CONCATENATE(User!A35,"_Password")</f>
        <v>&amp;ai;Ben.Rachmut@netafim.com_Password</v>
      </c>
      <c r="B35" s="2" t="s">
        <v>173</v>
      </c>
      <c r="C35" s="3" t="s">
        <v>684</v>
      </c>
      <c r="D35" s="3" t="s">
        <v>174</v>
      </c>
      <c r="E35" s="3" t="s">
        <v>99</v>
      </c>
    </row>
    <row r="36" spans="1:5" x14ac:dyDescent="0.25">
      <c r="A36" s="3" t="str">
        <f>CONCATENATE(User!A36,"_Password")</f>
        <v>&amp;ai;Arnon.Rosenbaum@netafim.com_Password</v>
      </c>
      <c r="B36" s="2" t="s">
        <v>173</v>
      </c>
      <c r="C36" s="3" t="s">
        <v>684</v>
      </c>
      <c r="D36" s="3" t="s">
        <v>174</v>
      </c>
      <c r="E36" s="3" t="s">
        <v>99</v>
      </c>
    </row>
    <row r="37" spans="1:5" x14ac:dyDescent="0.25">
      <c r="A37" s="3" t="str">
        <f>CONCATENATE(User!A37,"_Password")</f>
        <v>&amp;ai;Tal.Weiser@netafim.com_Password</v>
      </c>
      <c r="B37" s="2" t="s">
        <v>173</v>
      </c>
      <c r="C37" s="3" t="s">
        <v>684</v>
      </c>
      <c r="D37" s="3" t="s">
        <v>174</v>
      </c>
      <c r="E37" s="3" t="s">
        <v>99</v>
      </c>
    </row>
    <row r="38" spans="1:5" x14ac:dyDescent="0.25">
      <c r="A38" s="3" t="str">
        <f>CONCATENATE(User!A38,"_Password")</f>
        <v>&amp;ai;Avishai.Geva@netafim.com_Password</v>
      </c>
      <c r="B38" s="2" t="s">
        <v>173</v>
      </c>
      <c r="C38" s="3" t="s">
        <v>684</v>
      </c>
      <c r="D38" s="3" t="s">
        <v>174</v>
      </c>
      <c r="E38" s="3" t="s">
        <v>99</v>
      </c>
    </row>
    <row r="39" spans="1:5" x14ac:dyDescent="0.25">
      <c r="A39" s="3" t="str">
        <f>CONCATENATE(User!A39,"_Password")</f>
        <v>&amp;ai;Yossi.Ingber@netafim.com_Password</v>
      </c>
      <c r="B39" s="2" t="s">
        <v>173</v>
      </c>
      <c r="C39" s="3" t="s">
        <v>684</v>
      </c>
      <c r="D39" s="3" t="s">
        <v>174</v>
      </c>
      <c r="E39" s="3" t="s">
        <v>99</v>
      </c>
    </row>
    <row r="40" spans="1:5" ht="19.5" customHeight="1" x14ac:dyDescent="0.25">
      <c r="A40" s="3" t="str">
        <f>CONCATENATE(User!A40,"_Password")</f>
        <v>&amp;ai;Volodymyr.Poltavskyi@netafim.com_Password</v>
      </c>
      <c r="B40" s="2" t="s">
        <v>173</v>
      </c>
      <c r="C40" s="3" t="s">
        <v>684</v>
      </c>
      <c r="D40" s="3" t="s">
        <v>174</v>
      </c>
      <c r="E40" s="3" t="s">
        <v>99</v>
      </c>
    </row>
    <row r="41" spans="1:5" s="3" customFormat="1" ht="19.5" customHeight="1" x14ac:dyDescent="0.25">
      <c r="A41" s="3" t="str">
        <f>CONCATENATE(User!A41,"_Password")</f>
        <v>&amp;ai;Utku.Yilmaz@netafim.com_Password</v>
      </c>
      <c r="B41" s="2" t="s">
        <v>173</v>
      </c>
      <c r="C41" s="177" t="s">
        <v>684</v>
      </c>
      <c r="D41" s="3" t="s">
        <v>174</v>
      </c>
      <c r="E41" s="3" t="s">
        <v>99</v>
      </c>
    </row>
    <row r="42" spans="1:5" s="3" customFormat="1" ht="19.5" customHeight="1" x14ac:dyDescent="0.25">
      <c r="A42" s="3" t="str">
        <f>CONCATENATE(User!A42,"_Password")</f>
        <v>&amp;ai;TIMUCIN.TUZCU@netafim.com_Password</v>
      </c>
      <c r="B42" s="2" t="s">
        <v>173</v>
      </c>
      <c r="C42" s="177" t="s">
        <v>684</v>
      </c>
      <c r="D42" s="3" t="s">
        <v>174</v>
      </c>
      <c r="E42" s="3" t="s">
        <v>99</v>
      </c>
    </row>
    <row r="43" spans="1:5" s="3" customFormat="1" ht="19.5" customHeight="1" x14ac:dyDescent="0.25">
      <c r="A43" s="3" t="str">
        <f>CONCATENATE(User!A43,"_Password")</f>
        <v>&amp;ai;sertac.agar@netafim.com_Password</v>
      </c>
      <c r="B43" s="2" t="s">
        <v>173</v>
      </c>
      <c r="C43" s="177" t="s">
        <v>684</v>
      </c>
      <c r="D43" s="3" t="s">
        <v>174</v>
      </c>
      <c r="E43" s="3" t="s">
        <v>99</v>
      </c>
    </row>
    <row r="44" spans="1:5" s="160" customFormat="1" ht="19.5" customHeight="1" x14ac:dyDescent="0.25">
      <c r="A44" s="160" t="str">
        <f>CONCATENATE(User!A44,"_Password")</f>
        <v>&amp;ai;Ram.Hargil@netafim.com_Password</v>
      </c>
      <c r="B44" s="2" t="s">
        <v>173</v>
      </c>
      <c r="C44" s="177" t="s">
        <v>684</v>
      </c>
      <c r="D44" s="160" t="s">
        <v>174</v>
      </c>
      <c r="E44" s="160" t="s">
        <v>99</v>
      </c>
    </row>
    <row r="45" spans="1:5" s="160" customFormat="1" ht="19.5" customHeight="1" x14ac:dyDescent="0.25">
      <c r="A45" s="160" t="str">
        <f>CONCATENATE(User!A45,"_Password")</f>
        <v>&amp;ai;Efi.Maoz@netafim.com_Password</v>
      </c>
      <c r="B45" s="2" t="s">
        <v>173</v>
      </c>
      <c r="C45" s="177" t="s">
        <v>684</v>
      </c>
      <c r="D45" s="160" t="s">
        <v>174</v>
      </c>
      <c r="E45" s="160" t="s">
        <v>99</v>
      </c>
    </row>
    <row r="46" spans="1:5" x14ac:dyDescent="0.25">
      <c r="A46" s="160" t="str">
        <f>CONCATENATE(User!A46,"_Password")</f>
        <v>&amp;ai;Sven.Chen@netafim.com_Password</v>
      </c>
      <c r="B46" s="2" t="s">
        <v>173</v>
      </c>
      <c r="C46" s="177" t="s">
        <v>684</v>
      </c>
      <c r="D46" s="160" t="s">
        <v>174</v>
      </c>
      <c r="E46" s="160" t="s">
        <v>99</v>
      </c>
    </row>
    <row r="47" spans="1:5" x14ac:dyDescent="0.25">
      <c r="A47" s="160" t="str">
        <f>CONCATENATE(User!A47,"_Password")</f>
        <v>&amp;ai;Eileen.Xie@netafim.com_Password</v>
      </c>
      <c r="B47" s="2" t="s">
        <v>173</v>
      </c>
      <c r="C47" s="177" t="s">
        <v>684</v>
      </c>
      <c r="D47" s="160" t="s">
        <v>174</v>
      </c>
      <c r="E47" s="160" t="s">
        <v>99</v>
      </c>
    </row>
    <row r="48" spans="1:5" x14ac:dyDescent="0.25">
      <c r="A48" s="160" t="str">
        <f>CONCATENATE(User!A48,"_Password")</f>
        <v>&amp;ai;Yair.Kizner@netafim.com_Password</v>
      </c>
      <c r="B48" s="2" t="s">
        <v>173</v>
      </c>
      <c r="C48" s="177" t="s">
        <v>684</v>
      </c>
      <c r="D48" s="160" t="s">
        <v>174</v>
      </c>
      <c r="E48" s="160" t="s">
        <v>99</v>
      </c>
    </row>
    <row r="49" spans="1:5" x14ac:dyDescent="0.25">
      <c r="A49" s="177" t="str">
        <f>CONCATENATE(User!A49,"_Password")</f>
        <v>&amp;ai;Ori.Adir@netafim.com_Password</v>
      </c>
      <c r="B49" s="2" t="s">
        <v>173</v>
      </c>
      <c r="C49" s="177" t="s">
        <v>684</v>
      </c>
      <c r="D49" s="177" t="s">
        <v>174</v>
      </c>
      <c r="E49" s="177" t="s">
        <v>99</v>
      </c>
    </row>
    <row r="50" spans="1:5" x14ac:dyDescent="0.25">
      <c r="A50" s="177" t="str">
        <f>CONCATENATE(User!A50,"_Password")</f>
        <v>&amp;ai;Sean.Movsowitz@netafim.com _Password</v>
      </c>
      <c r="B50" s="2" t="s">
        <v>173</v>
      </c>
      <c r="C50" s="177" t="s">
        <v>684</v>
      </c>
      <c r="D50" s="177" t="s">
        <v>174</v>
      </c>
      <c r="E50" s="177" t="s">
        <v>99</v>
      </c>
    </row>
    <row r="51" spans="1:5" x14ac:dyDescent="0.25">
      <c r="A51" s="177" t="str">
        <f>CONCATENATE(User!A51,"_Password")</f>
        <v>&amp;ai;guy.luria@netafim.com_Password</v>
      </c>
      <c r="B51" s="2" t="s">
        <v>173</v>
      </c>
      <c r="C51" s="177" t="s">
        <v>684</v>
      </c>
      <c r="D51" s="177" t="s">
        <v>174</v>
      </c>
      <c r="E51" s="177" t="s">
        <v>99</v>
      </c>
    </row>
    <row r="52" spans="1:5" x14ac:dyDescent="0.25">
      <c r="A52" s="177" t="str">
        <f>CONCATENATE(User!A52,"_Password")</f>
        <v>&amp;ai;Louis.Esteve@netafim.com_Password</v>
      </c>
      <c r="B52" s="2" t="s">
        <v>173</v>
      </c>
      <c r="C52" s="177" t="s">
        <v>684</v>
      </c>
      <c r="D52" s="177" t="s">
        <v>174</v>
      </c>
      <c r="E52" s="177" t="s">
        <v>99</v>
      </c>
    </row>
    <row r="53" spans="1:5" x14ac:dyDescent="0.25">
      <c r="A53" s="177" t="str">
        <f>CONCATENATE(User!A53,"_Password")</f>
        <v>&amp;ai;Frederic.Dollon@netafim.com_Password</v>
      </c>
      <c r="B53" s="2" t="s">
        <v>173</v>
      </c>
      <c r="C53" s="177" t="s">
        <v>684</v>
      </c>
      <c r="D53" s="177" t="s">
        <v>174</v>
      </c>
      <c r="E53" s="177" t="s">
        <v>99</v>
      </c>
    </row>
    <row r="54" spans="1:5" x14ac:dyDescent="0.25">
      <c r="A54" s="177" t="str">
        <f>CONCATENATE(User!A54,"_Password")</f>
        <v>&amp;ai;yassine.laaribya@netafim.com_Password</v>
      </c>
      <c r="B54" s="2" t="s">
        <v>173</v>
      </c>
      <c r="C54" s="177" t="s">
        <v>684</v>
      </c>
      <c r="D54" s="177" t="s">
        <v>174</v>
      </c>
      <c r="E54" s="177" t="s">
        <v>99</v>
      </c>
    </row>
    <row r="55" spans="1:5" x14ac:dyDescent="0.25">
      <c r="A55" s="177" t="str">
        <f>CONCATENATE(User!A55,"_Password")</f>
        <v>&amp;ai;Adnan.Dogan@netafim.com_Password</v>
      </c>
      <c r="B55" s="2" t="s">
        <v>173</v>
      </c>
      <c r="C55" s="177" t="s">
        <v>684</v>
      </c>
      <c r="D55" s="177" t="s">
        <v>174</v>
      </c>
      <c r="E55" s="177" t="s">
        <v>99</v>
      </c>
    </row>
    <row r="56" spans="1:5" x14ac:dyDescent="0.25">
      <c r="A56" s="177" t="str">
        <f>CONCATENATE(User!A56,"_Password")</f>
        <v>&amp;ai;fuat.gul@netafim.com_Password</v>
      </c>
      <c r="B56" s="2" t="s">
        <v>173</v>
      </c>
      <c r="C56" s="177" t="s">
        <v>684</v>
      </c>
      <c r="D56" s="177" t="s">
        <v>174</v>
      </c>
      <c r="E56" s="177" t="s">
        <v>99</v>
      </c>
    </row>
    <row r="57" spans="1:5" x14ac:dyDescent="0.25">
      <c r="A57" s="177" t="str">
        <f>CONCATENATE(User!A57,"_Password")</f>
        <v>&amp;ai;Mert.Morkal@netafim.com_Password</v>
      </c>
      <c r="B57" s="2" t="s">
        <v>173</v>
      </c>
      <c r="C57" s="177" t="s">
        <v>684</v>
      </c>
      <c r="D57" s="177" t="s">
        <v>174</v>
      </c>
      <c r="E57" s="177" t="s">
        <v>99</v>
      </c>
    </row>
    <row r="58" spans="1:5" x14ac:dyDescent="0.25">
      <c r="A58" s="177" t="str">
        <f>CONCATENATE(User!A58,"_Password")</f>
        <v>&amp;ai;Rahman.han@netafim.com_Password</v>
      </c>
      <c r="B58" s="2" t="s">
        <v>173</v>
      </c>
      <c r="C58" s="177" t="s">
        <v>684</v>
      </c>
      <c r="D58" s="177" t="s">
        <v>174</v>
      </c>
      <c r="E58" s="177" t="s">
        <v>99</v>
      </c>
    </row>
    <row r="59" spans="1:5" x14ac:dyDescent="0.25">
      <c r="A59" s="177" t="str">
        <f>CONCATENATE(User!A59,"_Password")</f>
        <v>&amp;ai;Rahmi.Cakariz@netafim.com_Password</v>
      </c>
      <c r="B59" s="2" t="s">
        <v>173</v>
      </c>
      <c r="C59" s="177" t="s">
        <v>684</v>
      </c>
      <c r="D59" s="177" t="s">
        <v>174</v>
      </c>
      <c r="E59" s="177" t="s">
        <v>99</v>
      </c>
    </row>
    <row r="60" spans="1:5" x14ac:dyDescent="0.25">
      <c r="A60" s="177" t="str">
        <f>CONCATENATE(User!A60,"_Password")</f>
        <v>&amp;ai;Onder.Kabadayi@netafim.com_Password</v>
      </c>
      <c r="B60" s="2" t="s">
        <v>173</v>
      </c>
      <c r="C60" s="177" t="s">
        <v>684</v>
      </c>
      <c r="D60" s="177" t="s">
        <v>174</v>
      </c>
      <c r="E60" s="177" t="s">
        <v>99</v>
      </c>
    </row>
    <row r="61" spans="1:5" x14ac:dyDescent="0.25">
      <c r="A61" s="177" t="str">
        <f>CONCATENATE(User!A61,"_Password")</f>
        <v>&amp;ai;Orhan.Valizade@netafim.com_Password</v>
      </c>
      <c r="B61" s="2" t="s">
        <v>173</v>
      </c>
      <c r="C61" s="177" t="s">
        <v>684</v>
      </c>
      <c r="D61" s="177" t="s">
        <v>174</v>
      </c>
      <c r="E61" s="177" t="s">
        <v>99</v>
      </c>
    </row>
    <row r="62" spans="1:5" x14ac:dyDescent="0.25">
      <c r="A62" s="177" t="str">
        <f>CONCATENATE(User!A62,"_Password")</f>
        <v>&amp;ai;Kaan.Atilgan@netafim.com_Password</v>
      </c>
      <c r="B62" s="2" t="s">
        <v>173</v>
      </c>
      <c r="C62" s="177" t="s">
        <v>684</v>
      </c>
      <c r="D62" s="177" t="s">
        <v>174</v>
      </c>
      <c r="E62" s="177" t="s">
        <v>99</v>
      </c>
    </row>
    <row r="63" spans="1:5" x14ac:dyDescent="0.25">
      <c r="A63" s="177" t="str">
        <f>CONCATENATE(User!A63,"_Password")</f>
        <v>&amp;ai;Eli.merkel@netafim.com_Password</v>
      </c>
      <c r="B63" s="2" t="s">
        <v>173</v>
      </c>
      <c r="C63" s="177" t="s">
        <v>684</v>
      </c>
      <c r="D63" s="177" t="s">
        <v>174</v>
      </c>
      <c r="E63" s="177" t="s">
        <v>99</v>
      </c>
    </row>
    <row r="64" spans="1:5" x14ac:dyDescent="0.25">
      <c r="A64" s="177" t="str">
        <f>CONCATENATE(User!A64,"_Password")</f>
        <v>&amp;ai;luciano.wladimirsky@netafim.com_Password</v>
      </c>
      <c r="B64" s="2" t="s">
        <v>173</v>
      </c>
      <c r="C64" s="177" t="s">
        <v>684</v>
      </c>
      <c r="D64" s="177" t="s">
        <v>174</v>
      </c>
      <c r="E64" s="177" t="s">
        <v>99</v>
      </c>
    </row>
    <row r="65" spans="1:5" x14ac:dyDescent="0.25">
      <c r="A65" s="177" t="str">
        <f>CONCATENATE(User!A65,"_Password")</f>
        <v>&amp;ai;security.test1@netafim.com_Password</v>
      </c>
      <c r="B65" s="2" t="s">
        <v>173</v>
      </c>
      <c r="C65" s="177" t="s">
        <v>684</v>
      </c>
      <c r="D65" s="177" t="s">
        <v>174</v>
      </c>
      <c r="E65" s="177" t="s">
        <v>99</v>
      </c>
    </row>
    <row r="66" spans="1:5" x14ac:dyDescent="0.25">
      <c r="A66" s="177" t="str">
        <f>CONCATENATE(User!A66,"_Password")</f>
        <v>&amp;ai;security.test2@netafim.com_Password</v>
      </c>
      <c r="B66" s="2" t="s">
        <v>173</v>
      </c>
      <c r="C66" s="177" t="s">
        <v>684</v>
      </c>
      <c r="D66" s="177" t="s">
        <v>174</v>
      </c>
      <c r="E66" s="177" t="s">
        <v>99</v>
      </c>
    </row>
  </sheetData>
  <hyperlinks>
    <hyperlink ref="B2" location="'UserPasswordStatus'!A4" display="&amp;as;PasswordActive" xr:uid="{00000000-0004-0000-0800-000000000000}"/>
    <hyperlink ref="B3" location="'UserPasswordStatus'!A4" display="&amp;as;PasswordActive" xr:uid="{00000000-0004-0000-0800-000001000000}"/>
    <hyperlink ref="B4" location="'UserPasswordStatus'!A4" display="&amp;as;PasswordActive" xr:uid="{00000000-0004-0000-0800-000002000000}"/>
    <hyperlink ref="B5" location="'UserPasswordStatus'!A4" display="&amp;as;PasswordActive" xr:uid="{00000000-0004-0000-0800-000003000000}"/>
    <hyperlink ref="B6" location="'UserPasswordStatus'!A4" display="&amp;as;PasswordActive" xr:uid="{00000000-0004-0000-0800-000004000000}"/>
    <hyperlink ref="B7" location="'UserPasswordStatus'!A4" display="&amp;as;PasswordActive" xr:uid="{00000000-0004-0000-0800-000005000000}"/>
    <hyperlink ref="B8" location="'UserPasswordStatus'!A4" display="&amp;as;PasswordActive" xr:uid="{00000000-0004-0000-0800-000006000000}"/>
    <hyperlink ref="B9" location="'UserPasswordStatus'!A4" display="&amp;as;PasswordActive" xr:uid="{00000000-0004-0000-0800-000007000000}"/>
    <hyperlink ref="B10" location="'UserPasswordStatus'!A4" display="&amp;as;PasswordActive" xr:uid="{00000000-0004-0000-0800-000008000000}"/>
    <hyperlink ref="B11" location="'UserPasswordStatus'!A4" display="&amp;as;PasswordActive" xr:uid="{00000000-0004-0000-0800-000009000000}"/>
    <hyperlink ref="B12" location="'UserPasswordStatus'!A4" display="&amp;as;PasswordActive" xr:uid="{00000000-0004-0000-0800-00000A000000}"/>
    <hyperlink ref="B13" location="'UserPasswordStatus'!A4" display="&amp;as;PasswordActive" xr:uid="{00000000-0004-0000-0800-00000B000000}"/>
    <hyperlink ref="B14" location="'UserPasswordStatus'!A4" display="&amp;as;PasswordActive" xr:uid="{00000000-0004-0000-0800-00000C000000}"/>
    <hyperlink ref="B15" location="'UserPasswordStatus'!A4" display="&amp;as;PasswordActive" xr:uid="{00000000-0004-0000-0800-00000D000000}"/>
    <hyperlink ref="B16" location="'UserPasswordStatus'!A4" display="&amp;as;PasswordActive" xr:uid="{00000000-0004-0000-0800-00000E000000}"/>
    <hyperlink ref="B17" location="'UserPasswordStatus'!A4" display="&amp;as;PasswordActive" xr:uid="{00000000-0004-0000-0800-00000F000000}"/>
    <hyperlink ref="B18" location="'UserPasswordStatus'!A4" display="&amp;as;PasswordActive" xr:uid="{00000000-0004-0000-0800-000010000000}"/>
    <hyperlink ref="B19" location="'UserPasswordStatus'!A4" display="&amp;as;PasswordActive" xr:uid="{00000000-0004-0000-0800-000011000000}"/>
    <hyperlink ref="B20" location="'UserPasswordStatus'!A4" display="&amp;as;PasswordActive" xr:uid="{00000000-0004-0000-0800-000012000000}"/>
    <hyperlink ref="B21" location="'UserPasswordStatus'!A4" display="&amp;as;PasswordActive" xr:uid="{00000000-0004-0000-0800-000013000000}"/>
    <hyperlink ref="B22" location="'UserPasswordStatus'!A4" display="&amp;as;PasswordActive" xr:uid="{00000000-0004-0000-0800-000014000000}"/>
    <hyperlink ref="B23" location="'UserPasswordStatus'!A4" display="&amp;as;PasswordActive" xr:uid="{00000000-0004-0000-0800-000015000000}"/>
    <hyperlink ref="B24" location="'UserPasswordStatus'!A4" display="&amp;as;PasswordActive" xr:uid="{00000000-0004-0000-0800-000016000000}"/>
    <hyperlink ref="B25" location="'UserPasswordStatus'!A4" display="&amp;as;PasswordActive" xr:uid="{00000000-0004-0000-0800-000017000000}"/>
    <hyperlink ref="B26" location="'UserPasswordStatus'!A4" display="&amp;as;PasswordActive" xr:uid="{00000000-0004-0000-0800-000018000000}"/>
    <hyperlink ref="B27" location="'UserPasswordStatus'!A4" display="&amp;as;PasswordActive" xr:uid="{00000000-0004-0000-0800-000019000000}"/>
    <hyperlink ref="B28" location="'UserPasswordStatus'!A4" display="&amp;as;PasswordActive" xr:uid="{00000000-0004-0000-0800-00001A000000}"/>
    <hyperlink ref="B29" location="'UserPasswordStatus'!A4" display="&amp;as;PasswordActive" xr:uid="{00000000-0004-0000-0800-00001B000000}"/>
    <hyperlink ref="B30" location="'UserPasswordStatus'!A4" display="&amp;as;PasswordActive" xr:uid="{00000000-0004-0000-0800-00001C000000}"/>
    <hyperlink ref="B31" location="'UserPasswordStatus'!A4" display="&amp;as;PasswordActive" xr:uid="{00000000-0004-0000-0800-00001D000000}"/>
    <hyperlink ref="B32" location="'UserPasswordStatus'!A4" display="&amp;as;PasswordActive" xr:uid="{00000000-0004-0000-0800-00001E000000}"/>
    <hyperlink ref="B33" location="'UserPasswordStatus'!A4" display="&amp;as;PasswordActive" xr:uid="{00000000-0004-0000-0800-00001F000000}"/>
    <hyperlink ref="B34" location="'UserPasswordStatus'!A4" display="&amp;as;PasswordActive" xr:uid="{00000000-0004-0000-0800-000020000000}"/>
    <hyperlink ref="B35" location="'UserPasswordStatus'!A4" display="&amp;as;PasswordActive" xr:uid="{00000000-0004-0000-0800-000021000000}"/>
    <hyperlink ref="B36" location="'UserPasswordStatus'!A4" display="&amp;as;PasswordActive" xr:uid="{00000000-0004-0000-0800-000022000000}"/>
    <hyperlink ref="B37" location="'UserPasswordStatus'!A4" display="&amp;as;PasswordActive" xr:uid="{00000000-0004-0000-0800-000023000000}"/>
    <hyperlink ref="B38" location="'UserPasswordStatus'!A4" display="&amp;as;PasswordActive" xr:uid="{00000000-0004-0000-0800-000024000000}"/>
    <hyperlink ref="B39" location="'UserPasswordStatus'!A4" display="&amp;as;PasswordActive" xr:uid="{00000000-0004-0000-0800-000025000000}"/>
    <hyperlink ref="B40" location="'UserPasswordStatus'!A4" display="&amp;as;PasswordActive" xr:uid="{00000000-0004-0000-0800-000026000000}"/>
    <hyperlink ref="B41" location="'UserPasswordStatus'!A4" display="&amp;as;PasswordActive" xr:uid="{00000000-0004-0000-0800-000027000000}"/>
    <hyperlink ref="B42" location="'UserPasswordStatus'!A4" display="&amp;as;PasswordActive" xr:uid="{00000000-0004-0000-0800-000028000000}"/>
    <hyperlink ref="B43" location="'UserPasswordStatus'!A4" display="&amp;as;PasswordActive" xr:uid="{00000000-0004-0000-0800-000029000000}"/>
    <hyperlink ref="B44" location="'UserPasswordStatus'!A4" display="&amp;as;PasswordActive" xr:uid="{00000000-0004-0000-0800-00002A000000}"/>
    <hyperlink ref="B45" location="'UserPasswordStatus'!A4" display="&amp;as;PasswordActive" xr:uid="{00000000-0004-0000-0800-00002B000000}"/>
    <hyperlink ref="B46:B48" location="'UserPasswordStatus'!A4" display="&amp;as;PasswordActive" xr:uid="{F3218AE9-CCF2-4954-80E3-82559442F6AE}"/>
    <hyperlink ref="B49:B51" location="'UserPasswordStatus'!A4" display="&amp;as;PasswordActive" xr:uid="{4F4D7E1A-14FB-4247-8819-94F9F288339C}"/>
    <hyperlink ref="B52" location="'UserPasswordStatus'!A4" display="&amp;as;PasswordActive" xr:uid="{CCBFC3D9-D648-49DD-AD39-F2FFAFA62926}"/>
    <hyperlink ref="B53" location="'UserPasswordStatus'!A4" display="&amp;as;PasswordActive" xr:uid="{E2FE8389-4D8F-41F1-B55C-099FE05C0BB7}"/>
    <hyperlink ref="B54" location="'UserPasswordStatus'!A4" display="&amp;as;PasswordActive" xr:uid="{862A858E-B896-47C9-A512-4E945071A818}"/>
    <hyperlink ref="B55" location="'UserPasswordStatus'!A4" display="&amp;as;PasswordActive" xr:uid="{57BA94E5-228E-4416-A5D2-83FFF3C355EE}"/>
    <hyperlink ref="B56" location="'UserPasswordStatus'!A4" display="&amp;as;PasswordActive" xr:uid="{6A0C7BE6-0578-467A-841D-4F646C31725D}"/>
    <hyperlink ref="B57" location="'UserPasswordStatus'!A4" display="&amp;as;PasswordActive" xr:uid="{050C5482-DAD7-423C-9E40-5E56F404E6FB}"/>
    <hyperlink ref="B58" location="'UserPasswordStatus'!A4" display="&amp;as;PasswordActive" xr:uid="{3EB23A79-0FEE-4EAE-859F-76402A1D9EC1}"/>
    <hyperlink ref="B59" location="'UserPasswordStatus'!A4" display="&amp;as;PasswordActive" xr:uid="{4C55FA3A-79F4-4B5B-BAD7-DE17C9A1F1FD}"/>
    <hyperlink ref="B60" location="'UserPasswordStatus'!A4" display="&amp;as;PasswordActive" xr:uid="{D43D79D7-C831-499E-BFE8-FFE9978DEE3B}"/>
    <hyperlink ref="B61" location="'UserPasswordStatus'!A4" display="&amp;as;PasswordActive" xr:uid="{CED0C888-2399-4159-882A-A564FAAA59E6}"/>
    <hyperlink ref="B62" location="'UserPasswordStatus'!A4" display="&amp;as;PasswordActive" xr:uid="{F2CF249F-91AB-45E0-98C0-636B6A121494}"/>
    <hyperlink ref="B63" location="'UserPasswordStatus'!A4" display="&amp;as;PasswordActive" xr:uid="{FCEA791A-D6BF-4DD0-9934-DA42994D1F63}"/>
    <hyperlink ref="B64" location="'UserPasswordStatus'!A4" display="&amp;as;PasswordActive" xr:uid="{1D7F0DCA-48AA-4764-836F-73710C95662C}"/>
    <hyperlink ref="B65" location="'UserPasswordStatus'!A4" display="&amp;as;PasswordActive" xr:uid="{C61DC4C4-360B-4D8D-917F-BC1D62198170}"/>
    <hyperlink ref="B66" location="'UserPasswordStatus'!A4" display="&amp;as;PasswordActive" xr:uid="{82FC6415-60A8-4E52-9505-5F2BAD2EB9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NameSpace</vt:lpstr>
      <vt:lpstr>Datatype Mapping</vt:lpstr>
      <vt:lpstr>_Input</vt:lpstr>
      <vt:lpstr>_MasterData</vt:lpstr>
      <vt:lpstr>User</vt:lpstr>
      <vt:lpstr>Person</vt:lpstr>
      <vt:lpstr>Address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2017-02-01T02:23:18Z</dcterms:created>
  <dcterms:modified xsi:type="dcterms:W3CDTF">2018-05-15T09:54:27Z</dcterms:modified>
</cp:coreProperties>
</file>