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haku\Downloads\"/>
    </mc:Choice>
  </mc:AlternateContent>
  <xr:revisionPtr revIDLastSave="0" documentId="13_ncr:1_{BECA331E-A21A-4EDC-8C19-9441B1D445AA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Variables" sheetId="16" r:id="rId1"/>
    <sheet name="Survey Data" sheetId="23" r:id="rId2"/>
    <sheet name="LogReg_Output" sheetId="31" r:id="rId3"/>
    <sheet name="LogReg_TrainingScore" sheetId="30" r:id="rId4"/>
    <sheet name="LogReg_TrainingLiftChart" sheetId="29" r:id="rId5"/>
    <sheet name="LogReg_Stored" sheetId="28" r:id="rId6"/>
    <sheet name="Linear Reg Data" sheetId="2" r:id="rId7"/>
    <sheet name="EDA" sheetId="38" r:id="rId8"/>
    <sheet name="LinReg_Output1" sheetId="37" r:id="rId9"/>
    <sheet name="LinReg_Output" sheetId="34" r:id="rId10"/>
    <sheet name="Correlation Matrix" sheetId="21" r:id="rId11"/>
  </sheets>
  <definedNames>
    <definedName name="_xlchart.v1.0" hidden="1">'Linear Reg Data'!$M$2:$M$201</definedName>
    <definedName name="_xlchart.v1.1" hidden="1">'Linear Reg Data'!$O$2:$O$201</definedName>
    <definedName name="xlm_603_1" localSheetId="1" hidden="1">"'{""wkbk"":""OCG.xlsx"",""wksheet"":""Survey Data"",""data_range"":""$A$1:$O$201"",""header"":[""ID"",""CustomerType"",""IndustryType"",""FirmSize"",""Region"",""PortfolioManagement"",""Innovation"",""Responsiveness"",""Expertise"",""ConsultingFee"",""Communication"",""Implementation"",""Satis"</definedName>
    <definedName name="xlm_603_2" localSheetId="1" hidden="1">"'faction"",""Recommendation"",""Partnership""],""has_header"":true,""firstRow"":1,""rows"":200,""train_rows"":200,""validation_rows"":0,""test_rows"":0,""isPartitionSheet"":false,""partitionData"":false,""trainDetailRpt"":true,""trainSummaryRpt"":true,""trainLiftChart"":true,""train"</definedName>
    <definedName name="xlm_603_3" localSheetId="1" hidden="1">"'ROCCurve"":false,""newDataWorksheet"":false,""newDataDatabase"":false,""priorClassProbabilityCode"":1,""numOutputClasses"":2,""successClass"":""1"",""successCutoffProb"":0.5,""rescalerParams"":{""technique"":null,""correction"":null,""normType"":null,""rescale"":false},""estimato"</definedName>
    <definedName name="xlm_603_4" localSheetId="1" hidden="1">"'rParams"":{""fitIntercept"":true,""maxNumIterations"":50},""modelParams"":null,""displayParams"":{""showVarCovar"":false,""showMulticollinearity"":false,""showDetailedCoefficients"":true},""fsParams"":{""selectVariables"":false,""fsMethod"":null,""fIn"":null,""fOut"":null,""numSu"</definedName>
    <definedName name="xlm_603_5" localSheetId="1" hidden="1">"'bsets"":null,""maxSubsetSize"":null},""varSelectionOnly"":false}"</definedName>
    <definedName name="xlm_701_1" localSheetId="6" hidden="1">"'{""wkbk"":""OCG.xlsx"",""wksheet"":""Linear Reg Data"",""data_range"":""$A$1:$O$201"",""header"":[""CustType_LessThanOneYr"",""CustType_BtwnOne&amp;FiveYr"",""Industry_IT"",""FirmSize_LessThanFifty"",""Region_Ontario"",""PortfolioManagement"",""Innovation"",""Responsiveness"",""Expertise"""</definedName>
    <definedName name="xlm_701_2" localSheetId="6" hidden="1">"',""ConsultingFee"",""Communication"",""Implementation"",""Recommendation"",""Partnership_Yes"",""Satisfaction""],""has_header"":true,""firstRow"":1,""rows"":200,""train_rows"":200,""validation_rows"":0,""test_rows"":0,""isPartitionSheet"":false,""partitionData"":false,""trainDetailR"</definedName>
    <definedName name="xlm_701_3" localSheetId="6" hidden="1">"'pt"":false,""trainSummaryRpt"":true,""trainLiftChart"":false,""trainROCCurve"":false,""newDataWorksheet"":false,""newDataDatabase"":false,""rescalerParams"":{""technique"":null,""correction"":null,""normType"":null,""rescale"":false},""estimatorParams"":{""fitIntercept"":true},"""</definedName>
    <definedName name="xlm_701_4" localSheetId="6" hidden="1">"'modelParams"":null,""displayParams"":{""showVarCovar"":false,""showMulticollinearity"":false,""showDetailedCoefficients"":true,""showANOVA"":false,""showDetailedResiduals"":false,""showInfluenceDiagnostics"":false,""showPredictionIntervals"":false},""fsParams"":{""selectVar"</definedName>
    <definedName name="xlm_701_5" localSheetId="6" hidden="1">"'iables"":false,""fsMethod"":null,""fIn"":null,""fOut"":null,""numSubsets"":null,""maxSubsetSize"":null},""varSelectionOnly"":false}"</definedName>
    <definedName name="xlm_clnc_1" localSheetId="1" hidden="1">"'{""input_cols"":[{""varName"":""PortfolioManagement""},{""varName"":""Innovation""},{""varName"":""Responsiveness""},{""varName"":""Expertise""},{""varName"":""ConsultingFee""},{""varName"":""Communication""},{""varName"":""Implementation""},{""varName"":""Satisfaction""},{""varName"":""Rec"</definedName>
    <definedName name="xlm_clnc_2" localSheetId="1" hidden="1">"'ommendation""}],""cat_cols"":[{""varName"":""CustomerType""},{""varName"":""IndustryType""},{""varName"":""FirmSize""},{""varName"":""Region""}],""output_var"":{""varName"":""Partnership""}}"</definedName>
    <definedName name="xlm_pdnc_1" localSheetId="6" hidden="1">"'{""input_cols"":[{""varName"":""CustType_LessThanOneYr""},{""varName"":""CustType_BtwnOne&amp;FiveYr""},{""varName"":""Industry_IT""},{""varName"":""FirmSize_LessThanFifty""},{""varName"":""Region_Ontario""},{""varName"":""Expertise""},{""varName"":""Recommendation""},{""varName"":""Partner"</definedName>
    <definedName name="xlm_pdnc_2" localSheetId="6" hidden="1">"'ship_Yes""}],""cat_cols"":[],""output_var"":{""varName"":""Satisfaction""}}"</definedName>
    <definedName name="xlmDecileChart" localSheetId="4" hidden="1">"AX4:AX4"</definedName>
    <definedName name="xlmGainChart" localSheetId="4" hidden="1">"AX1:AX1"</definedName>
    <definedName name="XLMPMMLModelRange" localSheetId="5" hidden="1">"$B$12:$B$127"</definedName>
    <definedName name="XLMRasonModelRange" localSheetId="9" hidden="1">"CV1:CV1"</definedName>
    <definedName name="XLMRasonModelRange" localSheetId="8" hidden="1">"CV1:CV1"</definedName>
    <definedName name="XLMRasonModelRange" localSheetId="2" hidden="1">"CV1:CV1"</definedName>
    <definedName name="xlmROCChart" localSheetId="4" hidden="1">"AX3:AX3"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30" l="1"/>
  <c r="D20" i="30"/>
  <c r="D21" i="30" s="1"/>
  <c r="F21" i="30" s="1"/>
  <c r="E19" i="30"/>
  <c r="E21" i="30" s="1"/>
  <c r="D19" i="30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F19" i="30" l="1"/>
  <c r="F20" i="30"/>
</calcChain>
</file>

<file path=xl/sharedStrings.xml><?xml version="1.0" encoding="utf-8"?>
<sst xmlns="http://schemas.openxmlformats.org/spreadsheetml/2006/main" count="884" uniqueCount="516">
  <si>
    <t>ID</t>
  </si>
  <si>
    <t>Customer Type</t>
  </si>
  <si>
    <t>1= less than one year</t>
  </si>
  <si>
    <t>2= between 1 and 5 years</t>
  </si>
  <si>
    <t>3= longer than 5 years</t>
  </si>
  <si>
    <t>Industry Type</t>
  </si>
  <si>
    <t>Firm size</t>
  </si>
  <si>
    <t>Employee size</t>
  </si>
  <si>
    <t>Region</t>
  </si>
  <si>
    <t>0 = Poor; 10 = Excellent</t>
  </si>
  <si>
    <t>10-point scale</t>
  </si>
  <si>
    <t>0 = Would not consider</t>
  </si>
  <si>
    <t>0 = fewer than 50 employees</t>
  </si>
  <si>
    <t>1 = 50 or more</t>
  </si>
  <si>
    <t>1 = Yes, would consider partnership</t>
  </si>
  <si>
    <t>1 = Ontario</t>
  </si>
  <si>
    <t>Expertise</t>
  </si>
  <si>
    <t>Competitive consulting fee</t>
  </si>
  <si>
    <t>Innovative project management</t>
  </si>
  <si>
    <t>Client portfolio management</t>
  </si>
  <si>
    <t>Implementation</t>
  </si>
  <si>
    <t>Communication</t>
  </si>
  <si>
    <t>Responsiveness</t>
  </si>
  <si>
    <t>Length of relationship between a client and OCG</t>
  </si>
  <si>
    <t>Type of client industry</t>
  </si>
  <si>
    <t>0 = Non-IT</t>
  </si>
  <si>
    <t>1 = IT</t>
  </si>
  <si>
    <t>0= Alberta</t>
  </si>
  <si>
    <t>CustomerType</t>
  </si>
  <si>
    <t>IndustryType</t>
  </si>
  <si>
    <t>FirmSize</t>
  </si>
  <si>
    <t>PortfolioManagement</t>
  </si>
  <si>
    <t>Innovation</t>
  </si>
  <si>
    <t>ConsultingFee</t>
  </si>
  <si>
    <t>Overall client satisfaction</t>
  </si>
  <si>
    <t>Likelihood of recommending OCG to others</t>
  </si>
  <si>
    <t>Potential future partnership with OCG</t>
  </si>
  <si>
    <t>Satisfaction</t>
  </si>
  <si>
    <t>Recommendation</t>
  </si>
  <si>
    <t>Partnership</t>
  </si>
  <si>
    <t>Ability to manage client's overall portfolio</t>
  </si>
  <si>
    <t>Ability to manage project innovatively</t>
  </si>
  <si>
    <t>How responsive OCG is to a client's needs</t>
  </si>
  <si>
    <t>Project management expertise of OCG</t>
  </si>
  <si>
    <t>How competitive OCG's consulting fees are</t>
  </si>
  <si>
    <t>Communication skill of project managers</t>
  </si>
  <si>
    <t>Ability to implement projects successfully</t>
  </si>
  <si>
    <t>Portfolio Mgmt, Responsiveness, Expertise</t>
  </si>
  <si>
    <t>Innovation, communication, implementation,</t>
  </si>
  <si>
    <t>Partnership Dependent Variable</t>
  </si>
  <si>
    <t>Satisfaction Dependent Variable</t>
  </si>
  <si>
    <t>CustType_LessThanOneYr</t>
  </si>
  <si>
    <t>CustType_BtwnOne&amp;FiveYr</t>
  </si>
  <si>
    <t>Industry_IT</t>
  </si>
  <si>
    <t>FirmSize_LessThanFifty</t>
  </si>
  <si>
    <t>Region_Ontario</t>
  </si>
  <si>
    <t>Standard Error</t>
  </si>
  <si>
    <t>ANOVA</t>
  </si>
  <si>
    <t>Total</t>
  </si>
  <si>
    <t>Intercept</t>
  </si>
  <si>
    <t>Coefficients</t>
  </si>
  <si>
    <t>Data Mining: Logistic Regression - Stored Model</t>
  </si>
  <si>
    <t>Output Navigator</t>
  </si>
  <si>
    <t>Elapsed Times in Milliseconds</t>
  </si>
  <si>
    <t>Data Reading Time</t>
  </si>
  <si>
    <t>Algorithm Time</t>
  </si>
  <si>
    <t>Report Time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</si>
  <si>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</si>
  <si>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</si>
  <si>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</si>
  <si>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2022 Frontline Systems Inc." description="RegressionModel"&gt;</t>
  </si>
  <si>
    <t>&lt;Application name="XLMinerSDK" version="22.0.2.0"/&gt;</t>
  </si>
  <si>
    <t>&lt;ModelName/&gt;</t>
  </si>
  <si>
    <t>&lt;/Header&gt;</t>
  </si>
  <si>
    <t>&lt;DataDictionary numberOfFields="14"&gt;</t>
  </si>
  <si>
    <t>&lt;DataField optype="continuous" dataType="double" name="PortfolioManagement"/&gt;</t>
  </si>
  <si>
    <t>&lt;DataField optype="continuous" dataType="double" name="Innovation"/&gt;</t>
  </si>
  <si>
    <t>&lt;DataField optype="continuous" dataType="double" name="Responsiveness"/&gt;</t>
  </si>
  <si>
    <t>&lt;DataField optype="continuous" dataType="double" name="Expertise"/&gt;</t>
  </si>
  <si>
    <t>&lt;DataField optype="continuous" dataType="double" name="ConsultingFee"/&gt;</t>
  </si>
  <si>
    <t>&lt;DataField optype="continuous" dataType="double" name="Communication"/&gt;</t>
  </si>
  <si>
    <t>&lt;DataField optype="continuous" dataType="double" name="Implementation"/&gt;</t>
  </si>
  <si>
    <t>&lt;DataField optype="continuous" dataType="double" name="Satisfaction"/&gt;</t>
  </si>
  <si>
    <t>&lt;DataField optype="continuous" dataType="double" name="Recommendation"/&gt;</t>
  </si>
  <si>
    <t>&lt;DataField optype="categorical" dataType="string" name="CustomerType"&gt;</t>
  </si>
  <si>
    <t>&lt;Value value="1"/&gt;</t>
  </si>
  <si>
    <t>&lt;Value value="2"/&gt;</t>
  </si>
  <si>
    <t>&lt;Value value="3"/&gt;</t>
  </si>
  <si>
    <t>&lt;/DataField&gt;</t>
  </si>
  <si>
    <t>&lt;DataField optype="categorical" dataType="string" name="IndustryType"&gt;</t>
  </si>
  <si>
    <t>&lt;Value value="0"/&gt;</t>
  </si>
  <si>
    <t>&lt;DataField optype="categorical" dataType="string" name="FirmSize"&gt;</t>
  </si>
  <si>
    <t>&lt;DataField optype="categorical" dataType="string" name="Region"&gt;</t>
  </si>
  <si>
    <t>&lt;DataField optype="categorical" dataType="string" name="Partnership"&gt;</t>
  </si>
  <si>
    <t>&lt;/DataDictionary&gt;</t>
  </si>
  <si>
    <t>&lt;RegressionModel modelName="RegressionModel" functionName="classification" algorithmName="LogisticRegression"&gt;</t>
  </si>
  <si>
    <t>&lt;MiningSchema&gt;</t>
  </si>
  <si>
    <t>&lt;MiningField name="Partnership" usageType="predicted"/&gt;</t>
  </si>
  <si>
    <t>&lt;MiningField name="PortfolioManagement" usageType="active"/&gt;</t>
  </si>
  <si>
    <t>&lt;MiningField name="Innovation" usageType="active"/&gt;</t>
  </si>
  <si>
    <t>&lt;MiningField name="Responsiveness" usageType="active"/&gt;</t>
  </si>
  <si>
    <t>&lt;MiningField name="Expertise" usageType="active"/&gt;</t>
  </si>
  <si>
    <t>&lt;MiningField name="ConsultingFee" usageType="active"/&gt;</t>
  </si>
  <si>
    <t>&lt;MiningField name="Communication" usageType="active"/&gt;</t>
  </si>
  <si>
    <t>&lt;MiningField name="Implementation" usageType="active"/&gt;</t>
  </si>
  <si>
    <t>&lt;MiningField name="Satisfaction" usageType="active"/&gt;</t>
  </si>
  <si>
    <t>&lt;MiningField name="Recommendation" usageType="active"/&gt;</t>
  </si>
  <si>
    <t>&lt;MiningField name="CustomerType" usageType="active"/&gt;</t>
  </si>
  <si>
    <t>&lt;MiningField name="IndustryType" usageType="active"/&gt;</t>
  </si>
  <si>
    <t>&lt;MiningField name="FirmSize" usageType="active"/&gt;</t>
  </si>
  <si>
    <t>&lt;MiningField name="Region" usageType="active"/&gt;</t>
  </si>
  <si>
    <t>&lt;/MiningSchema&gt;</t>
  </si>
  <si>
    <t>&lt;Output&gt;</t>
  </si>
  <si>
    <t>&lt;OutputField optype="categorical" dataType="string" name="Predicted_Partnership" feature="predictedValue"/&gt;</t>
  </si>
  <si>
    <t>&lt;/Output&gt;</t>
  </si>
  <si>
    <t>&lt;Targets&gt;</t>
  </si>
  <si>
    <t>&lt;Target field="Partnership" optype="categorical" successClass="1"&gt;</t>
  </si>
  <si>
    <t>&lt;TargetValue value="1" priorProbability="0.42999999999999999"/&gt;</t>
  </si>
  <si>
    <t>&lt;TargetValue value="0" priorProbability="0.56999999999999995"/&gt;</t>
  </si>
  <si>
    <t>&lt;/Target&gt;</t>
  </si>
  <si>
    <t>&lt;/Targets&gt;</t>
  </si>
  <si>
    <t>&lt;LocalTransformations&gt;</t>
  </si>
  <si>
    <t>&lt;DerivedField optype="continuous" dataType="double" name="CustomerType_1"&gt;</t>
  </si>
  <si>
    <t>&lt;NormDiscrete field="CustomerType" value="1"/&gt;</t>
  </si>
  <si>
    <t>&lt;/DerivedField&gt;</t>
  </si>
  <si>
    <t>&lt;DerivedField optype="continuous" dataType="double" name="CustomerType_2"&gt;</t>
  </si>
  <si>
    <t>&lt;NormDiscrete field="CustomerType" value="2"/&gt;</t>
  </si>
  <si>
    <t>&lt;DerivedField optype="continuous" dataType="double" name="CustomerType_3"&gt;</t>
  </si>
  <si>
    <t>&lt;NormDiscrete field="CustomerType" value="3"/&gt;</t>
  </si>
  <si>
    <t>&lt;DerivedField optype="continuous" dataType="double" name="IndustryType_0"&gt;</t>
  </si>
  <si>
    <t>&lt;NormDiscrete field="IndustryType" value="0"/&gt;</t>
  </si>
  <si>
    <t>&lt;DerivedField optype="continuous" dataType="double" name="IndustryType_1"&gt;</t>
  </si>
  <si>
    <t>&lt;NormDiscrete field="IndustryType" value="1"/&gt;</t>
  </si>
  <si>
    <t>&lt;DerivedField optype="continuous" dataType="double" name="FirmSize_0"&gt;</t>
  </si>
  <si>
    <t>&lt;NormDiscrete field="FirmSize" value="0"/&gt;</t>
  </si>
  <si>
    <t>&lt;DerivedField optype="continuous" dataType="double" name="FirmSize_1"&gt;</t>
  </si>
  <si>
    <t>&lt;NormDiscrete field="FirmSize" value="1"/&gt;</t>
  </si>
  <si>
    <t>&lt;DerivedField optype="continuous" dataType="double" name="Region_0"&gt;</t>
  </si>
  <si>
    <t>&lt;NormDiscrete field="Region" value="0"/&gt;</t>
  </si>
  <si>
    <t>&lt;DerivedField optype="continuous" dataType="double" name="Region_1"&gt;</t>
  </si>
  <si>
    <t>&lt;NormDiscrete field="Region" value="1"/&gt;</t>
  </si>
  <si>
    <t>&lt;/LocalTransformations&gt;</t>
  </si>
  <si>
    <t>&lt;RegressionTable intercept="-21.656474536327067"&gt;</t>
  </si>
  <si>
    <t>&lt;NumericPredictor name="PortfolioManagement" exponent="1" coefficient="1.1904469102275144"/&gt;</t>
  </si>
  <si>
    <t>&lt;NumericPredictor name="Innovation" exponent="1" coefficient="-0.40490154681660617"/&gt;</t>
  </si>
  <si>
    <t>&lt;NumericPredictor name="Responsiveness" exponent="1" coefficient="-0.35586607931976771"/&gt;</t>
  </si>
  <si>
    <t>&lt;NumericPredictor name="Expertise" exponent="1" coefficient="-0.44390849967592949"/&gt;</t>
  </si>
  <si>
    <t>&lt;NumericPredictor name="ConsultingFee" exponent="1" coefficient="-0.26923612269910713"/&gt;</t>
  </si>
  <si>
    <t>&lt;NumericPredictor name="Communication" exponent="1" coefficient="-0.20733356415160964"/&gt;</t>
  </si>
  <si>
    <t>&lt;NumericPredictor name="Implementation" exponent="1" coefficient="0.66779227961289944"/&gt;</t>
  </si>
  <si>
    <t>&lt;NumericPredictor name="Satisfaction" exponent="1" coefficient="1.4433811726776555"/&gt;</t>
  </si>
  <si>
    <t>&lt;NumericPredictor name="Recommendation" exponent="1" coefficient="1.9614610287940726"/&gt;</t>
  </si>
  <si>
    <t>&lt;CategoricalPredictor name="CustomerType" value="1" coefficient="-1.6098208479206759"/&gt;</t>
  </si>
  <si>
    <t>&lt;CategoricalPredictor name="CustomerType" value="2" coefficient="-0.18718874367321039"/&gt;</t>
  </si>
  <si>
    <t>&lt;CategoricalPredictor name="CustomerType" value="3" coefficient="0"/&gt;</t>
  </si>
  <si>
    <t>&lt;CategoricalPredictor name="IndustryType" value="0" coefficient="-0.55135731667768106"/&gt;</t>
  </si>
  <si>
    <t>&lt;CategoricalPredictor name="IndustryType" value="1" coefficient="0"/&gt;</t>
  </si>
  <si>
    <t>&lt;CategoricalPredictor name="FirmSize" value="0" coefficient="0.57739450651711788"/&gt;</t>
  </si>
  <si>
    <t>&lt;CategoricalPredictor name="FirmSize" value="1" coefficient="0"/&gt;</t>
  </si>
  <si>
    <t>&lt;CategoricalPredictor name="Region" value="0" coefficient="-1.5571379200404454"/&gt;</t>
  </si>
  <si>
    <t>&lt;CategoricalPredictor name="Region" value="1" coefficient="0"/&gt;</t>
  </si>
  <si>
    <t>&lt;/RegressionTable&gt;</t>
  </si>
  <si>
    <t>&lt;/RegressionModel&gt;</t>
  </si>
  <si>
    <t>&lt;/PMML&gt;</t>
  </si>
  <si>
    <t>Inputs</t>
  </si>
  <si>
    <t>Regression Summary</t>
  </si>
  <si>
    <t>Predictor Screening</t>
  </si>
  <si>
    <t>Training: Classification Summary</t>
  </si>
  <si>
    <t>Data Mining: Logistic Regression - Prediction of Training Data</t>
  </si>
  <si>
    <t>Confusion Matrix</t>
  </si>
  <si>
    <t>Actual\Predicted</t>
  </si>
  <si>
    <t>0</t>
  </si>
  <si>
    <t>1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</si>
  <si>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</si>
  <si>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</si>
  <si>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</si>
  <si>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</si>
  <si>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</si>
  <si>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</si>
  <si>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</si>
  <si>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</si>
  <si>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</si>
  <si>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</si>
  <si>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</si>
  <si>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</si>
  <si>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</si>
  <si>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</si>
  <si>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</si>
  <si>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</si>
  <si>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</si>
  <si>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Data Mining: Logistic Regression</t>
  </si>
  <si>
    <t>Data</t>
  </si>
  <si>
    <t>Workbook</t>
  </si>
  <si>
    <t>OCG.xlsx</t>
  </si>
  <si>
    <t>Worksheet</t>
  </si>
  <si>
    <t>Survey Data</t>
  </si>
  <si>
    <t>Data Range</t>
  </si>
  <si>
    <t>$A$1:$O$201</t>
  </si>
  <si>
    <t># Records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</si>
  <si>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</si>
  <si>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</si>
  <si>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</si>
  <si>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</si>
  <si>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</si>
  <si>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</si>
  <si>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</si>
  <si>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</si>
  <si>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</si>
  <si>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Logistic Regression: Fitting Parameters</t>
  </si>
  <si>
    <t>Maximum Number of Iterations</t>
  </si>
  <si>
    <t>Prior Probability Calculation</t>
  </si>
  <si>
    <t>EMPIRICAL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</si>
  <si>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"CustomerType","IndustryType","FirmSize","Region"],"fitIntercept":true,"maxIterations":50,"priorProbMethod":"EMPIRICAL","successClass":"1"}}},"actions":{}}</t>
  </si>
  <si>
    <t>Logistic Regression: Model Parameters</t>
  </si>
  <si>
    <t># Classes</t>
  </si>
  <si>
    <t>Regression Model: Reporting Parameters</t>
  </si>
  <si>
    <t>Variance-Covariance Matrix</t>
  </si>
  <si>
    <t>Multicollinearity Diagnostic</t>
  </si>
  <si>
    <t>Analysis of Coefficients</t>
  </si>
  <si>
    <t>Output Options</t>
  </si>
  <si>
    <t>Summary report of scoring on training data</t>
  </si>
  <si>
    <t># Iterations Used</t>
  </si>
  <si>
    <t>Residual DF</t>
  </si>
  <si>
    <t>Residual Deviance</t>
  </si>
  <si>
    <t>Multiple R2</t>
  </si>
  <si>
    <t>Predictor</t>
  </si>
  <si>
    <t>Criteria</t>
  </si>
  <si>
    <t>Included</t>
  </si>
  <si>
    <t>CustomerType_1</t>
  </si>
  <si>
    <t>CustomerType_2</t>
  </si>
  <si>
    <t>CustomerType_3</t>
  </si>
  <si>
    <t>IndustryType_0</t>
  </si>
  <si>
    <t>IndustryType_1</t>
  </si>
  <si>
    <t>FirmSize_0</t>
  </si>
  <si>
    <t>FirmSize_1</t>
  </si>
  <si>
    <t>Region_0</t>
  </si>
  <si>
    <t>Region_1</t>
  </si>
  <si>
    <t>Tolerance for entering the model</t>
  </si>
  <si>
    <t>Estimate</t>
  </si>
  <si>
    <t>Confidence Interval: Lower</t>
  </si>
  <si>
    <t>Confidence Interval: Upper</t>
  </si>
  <si>
    <t>Odds</t>
  </si>
  <si>
    <t>Chi2-Statistic</t>
  </si>
  <si>
    <t>P-Value</t>
  </si>
  <si>
    <t>N/A</t>
  </si>
  <si>
    <t>Partnership_Yes</t>
  </si>
  <si>
    <t>Date: 21-Jul-2022 16:39:43</t>
  </si>
  <si>
    <t>&lt;Timestamp&gt;2022-7-21 16:39:43&lt;/Timestamp&gt;</t>
  </si>
  <si>
    <t>Training: Charts</t>
  </si>
  <si>
    <t>Training: Classification Details</t>
  </si>
  <si>
    <t>Data Mining: Logistic Regression - Model Performance Charts - Training Data</t>
  </si>
  <si>
    <t>Terminology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</si>
  <si>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</si>
  <si>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</si>
  <si>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</si>
  <si>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</si>
  <si>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</si>
  <si>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</si>
  <si>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Decile Table</t>
  </si>
  <si>
    <t>Decile Chart Data</t>
  </si>
  <si>
    <t>Decile</t>
  </si>
  <si>
    <t>Mean</t>
  </si>
  <si>
    <t>Std.Dev.</t>
  </si>
  <si>
    <t>Min.</t>
  </si>
  <si>
    <t>Max.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</si>
  <si>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</si>
  <si>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</si>
  <si>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</si>
  <si>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</si>
  <si>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</si>
  <si>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</si>
  <si>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</si>
  <si>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</si>
  <si>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</si>
  <si>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</si>
  <si>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</si>
  <si>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</si>
  <si>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Cumulative (Model)</t>
  </si>
  <si>
    <t>Cumulative (Random)</t>
  </si>
  <si>
    <t>Lift (Model)</t>
  </si>
  <si>
    <t>Lift (Random)</t>
  </si>
  <si>
    <t>Lift (Optimum)</t>
  </si>
  <si>
    <t>TPR (Model)</t>
  </si>
  <si>
    <t>TPR (Random)</t>
  </si>
  <si>
    <t>TPR (Optimum)</t>
  </si>
  <si>
    <t>{"liftOld":{"series1":{"xRange":"D33:D233","yRange":"F33:F233","name":"Cumulative actual when sorted using predicted values"},"series2":{"xRange":"D33:D233","yRange":"G33:G233","name":"Cumulative actual using average"},"xAxisTitle":"# Cases","yAxisTitle":"Cumulative","chartTitle":"Lift Chart (Original)"},"liftNew":{"series1":{"xRange":"E33:E233","yRange":"H33:H233","name":"Fitted Classifier"},"series2":{"xRange":"E33:E233","yRange":"I33:I233","name":"Random Classifier"},"series3":{"xRange":"E33:E233","yRange":"J33:J233","name":"Optimum Classifier"},"xAxisTitle":"Predictive positive rate (support)","yAxisTitle":"Lift","chartTitle":"Lift Chart (Alternative)"},"gain":{"series1":{"xRange":"E33:E233","yRange":"K33:K233","name":"Fitted Classifier"},"series2":{"xRange":"E33:E233","yRange":"L33:L233","name":"Random Classifier"},"series3":{"xRange":"E33:E233","yRange":"M33:M233","name":"Optimum Classifier"},"xAxisTitle":"Predictive positive rate (support)","yAxisTitle":"True positive rate (sensitivity)","chartTitle":"Gain Chart"}}</t>
  </si>
  <si>
    <t>{"series1":{"xRange":"D238:D438","yRange":"E238:E438","name":"Fitted Classifier"},"series2":{"xRange":"D238:D438","yRange":"F238:F438","name":"Random Classifier"},"series3":{"xRange":"D238:D438","yRange":"G238:G438","name":"Optimum Classifier"},"xAxisTitle":"1-specificity","yAxisTitle":"Sensitivity","chartTitle":"ROC Curve, AUC=0.9510403916768666"}</t>
  </si>
  <si>
    <t>{"series1":{"xRange":"K19:K28","yRange":"L19:L28"},"xAxisTitle":"Decile","yAxisTitle":"Decile/Global Mean","chartTitle":"Decile-wise Lift Chart"}</t>
  </si>
  <si>
    <t>ROC Curve Data, AUC=0.9510403916768666</t>
  </si>
  <si>
    <t>Record ID</t>
  </si>
  <si>
    <t>Prediction: Partnership</t>
  </si>
  <si>
    <t>PostProb: 1</t>
  </si>
  <si>
    <t>PostProb: 0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</si>
  <si>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</si>
  <si>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</si>
  <si>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</si>
  <si>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</si>
  <si>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</si>
  <si>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</si>
  <si>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</si>
  <si>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</si>
  <si>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</si>
  <si>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</si>
  <si>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</si>
  <si>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</si>
  <si>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</si>
  <si>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</si>
  <si>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</si>
  <si>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</si>
  <si>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</si>
  <si>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</si>
  <si>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</si>
  <si>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</si>
  <si>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</si>
  <si>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</si>
  <si>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</si>
  <si>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</si>
  <si>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</si>
  <si>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</si>
  <si>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</si>
  <si>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</si>
  <si>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</si>
  <si>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</si>
  <si>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</si>
  <si>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</si>
  <si>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</si>
  <si>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</si>
  <si>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</si>
  <si>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</si>
  <si>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</si>
  <si>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</si>
  <si>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</si>
  <si>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</si>
  <si>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</si>
  <si>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</si>
  <si>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</si>
  <si>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</si>
  <si>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</si>
  <si>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</si>
  <si>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</si>
  <si>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</si>
  <si>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</si>
  <si>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</si>
  <si>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</si>
  <si>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</si>
  <si>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</si>
  <si>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</si>
  <si>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</si>
  <si>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</si>
  <si>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</si>
  <si>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</si>
  <si>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</si>
  <si>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</si>
  <si>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</si>
  <si>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</si>
  <si>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</si>
  <si>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</si>
  <si>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</si>
  <si>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</si>
  <si>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</si>
  <si>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</si>
  <si>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</si>
  <si>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</si>
  <si>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</si>
  <si>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</si>
  <si>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</si>
  <si>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</si>
  <si>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</si>
  <si>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</si>
  <si>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</si>
  <si>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</si>
  <si>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</si>
  <si>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</si>
  <si>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</si>
  <si>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</si>
  <si>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</si>
  <si>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</si>
  <si>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</si>
  <si>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</si>
  <si>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</si>
  <si>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</si>
  <si>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</si>
  <si>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</si>
  <si>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</si>
  <si>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</si>
  <si>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</si>
  <si>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</si>
  <si>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</si>
  <si>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</si>
  <si>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</si>
  <si>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</si>
  <si>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</si>
  <si>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</si>
  <si>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</si>
  <si>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</si>
  <si>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</si>
  <si>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</si>
  <si>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</si>
  <si>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</si>
  <si>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</si>
  <si>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</si>
  <si>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</si>
  <si>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</si>
  <si>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</si>
  <si>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</si>
  <si>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</si>
  <si>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</si>
  <si>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</si>
  <si>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</si>
  <si>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</si>
  <si>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</si>
  <si>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</si>
  <si>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</si>
  <si>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</si>
  <si>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</si>
  <si>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</si>
  <si>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</si>
  <si>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</si>
  <si>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</si>
  <si>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</si>
  <si>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</si>
  <si>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</si>
  <si>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</si>
  <si>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</si>
  <si>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</si>
  <si>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</si>
  <si>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</si>
  <si>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</si>
  <si>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</si>
  <si>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</si>
  <si>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</si>
  <si>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</si>
  <si>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</si>
  <si>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</si>
  <si>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</si>
  <si>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</si>
  <si>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</si>
  <si>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</si>
  <si>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</si>
  <si>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</si>
  <si>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</si>
  <si>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</si>
  <si>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</si>
  <si>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</si>
  <si>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</si>
  <si>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</si>
  <si>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</si>
  <si>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</si>
  <si>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</si>
  <si>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</si>
  <si>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</si>
  <si>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</si>
  <si>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</si>
  <si>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</si>
  <si>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</si>
  <si>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</si>
  <si>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</si>
  <si>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</si>
  <si>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</si>
  <si>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</si>
  <si>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</si>
  <si>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</si>
  <si>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</si>
  <si>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</si>
  <si>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</si>
  <si>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</si>
  <si>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</si>
  <si>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</si>
  <si>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</si>
  <si>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</si>
  <si>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</si>
  <si>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</si>
  <si>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</si>
  <si>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</si>
  <si>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</si>
  <si>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</si>
  <si>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</si>
  <si>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</si>
  <si>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</si>
  <si>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</si>
  <si>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</si>
  <si>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</si>
  <si>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</si>
  <si>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</si>
  <si>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</si>
  <si>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</si>
  <si>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</si>
  <si>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</si>
  <si>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</si>
  <si>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</si>
  <si>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</si>
  <si>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</si>
  <si>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</si>
  <si>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Detailed report of scoring on training data</t>
  </si>
  <si>
    <t>Lift charts on training data</t>
  </si>
  <si>
    <t>Date: 21-Jul-2022 16:41:38</t>
  </si>
  <si>
    <t>Training: Prediction Summary</t>
  </si>
  <si>
    <t>R2</t>
  </si>
  <si>
    <t>Data Mining: Linear Regression</t>
  </si>
  <si>
    <t>Linear Reg Data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</si>
  <si>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</si>
  <si>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Linear Regression: Reporting Parameters</t>
  </si>
  <si>
    <t>Detailed Residuals</t>
  </si>
  <si>
    <t>Influence Diagnostic</t>
  </si>
  <si>
    <t>Confidence/Prediction Intervals</t>
  </si>
  <si>
    <t>Adjusted R2</t>
  </si>
  <si>
    <t>Std. Error Estimate</t>
  </si>
  <si>
    <t>RSS</t>
  </si>
  <si>
    <t>T-Statistic</t>
  </si>
  <si>
    <t>Date: 21-Jul-2022 16:44:01</t>
  </si>
  <si>
    <t>With the help of 5 point analyses it is clear that ,</t>
  </si>
  <si>
    <t>Q1</t>
  </si>
  <si>
    <t>Median</t>
  </si>
  <si>
    <t>Q3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</si>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</sst>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3" xfId="0" applyFont="1" applyBorder="1"/>
    <xf numFmtId="0" fontId="3" fillId="4" borderId="4" xfId="0" applyFont="1" applyFill="1" applyBorder="1"/>
    <xf numFmtId="0" fontId="3" fillId="4" borderId="3" xfId="0" applyFont="1" applyFill="1" applyBorder="1"/>
    <xf numFmtId="0" fontId="3" fillId="0" borderId="4" xfId="0" applyFont="1" applyBorder="1"/>
    <xf numFmtId="0" fontId="7" fillId="8" borderId="6" xfId="0" applyFont="1" applyFill="1" applyBorder="1"/>
    <xf numFmtId="0" fontId="7" fillId="0" borderId="6" xfId="0" applyFont="1" applyBorder="1"/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9" xfId="0" applyFont="1" applyBorder="1"/>
    <xf numFmtId="0" fontId="8" fillId="10" borderId="9" xfId="0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12" fillId="9" borderId="10" xfId="0" applyFont="1" applyFill="1" applyBorder="1" applyAlignment="1">
      <alignment horizontal="left"/>
    </xf>
    <xf numFmtId="0" fontId="12" fillId="9" borderId="12" xfId="0" applyFont="1" applyFill="1" applyBorder="1" applyAlignment="1">
      <alignment horizontal="left"/>
    </xf>
    <xf numFmtId="0" fontId="12" fillId="9" borderId="11" xfId="0" applyFont="1" applyFill="1" applyBorder="1" applyAlignment="1">
      <alignment horizontal="left"/>
    </xf>
    <xf numFmtId="0" fontId="8" fillId="10" borderId="10" xfId="0" applyFont="1" applyFill="1" applyBorder="1" applyAlignment="1">
      <alignment horizontal="left"/>
    </xf>
    <xf numFmtId="0" fontId="8" fillId="10" borderId="12" xfId="0" applyFont="1" applyFill="1" applyBorder="1" applyAlignment="1">
      <alignment horizontal="left"/>
    </xf>
    <xf numFmtId="0" fontId="8" fillId="10" borderId="11" xfId="0" applyFont="1" applyFill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0" xfId="0" applyFont="1" applyBorder="1"/>
    <xf numFmtId="0" fontId="9" fillId="0" borderId="12" xfId="0" applyFont="1" applyBorder="1"/>
    <xf numFmtId="0" fontId="9" fillId="0" borderId="11" xfId="0" applyFont="1" applyBorder="1"/>
    <xf numFmtId="0" fontId="13" fillId="0" borderId="10" xfId="1" applyFill="1" applyBorder="1"/>
    <xf numFmtId="0" fontId="12" fillId="9" borderId="13" xfId="0" applyFont="1" applyFill="1" applyBorder="1" applyAlignment="1">
      <alignment horizontal="left"/>
    </xf>
    <xf numFmtId="0" fontId="12" fillId="9" borderId="14" xfId="0" applyFont="1" applyFill="1" applyBorder="1" applyAlignment="1">
      <alignment horizontal="left"/>
    </xf>
    <xf numFmtId="0" fontId="12" fillId="9" borderId="15" xfId="0" applyFont="1" applyFill="1" applyBorder="1" applyAlignment="1">
      <alignment horizontal="left"/>
    </xf>
    <xf numFmtId="0" fontId="1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0" fillId="6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12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font>
        <color rgb="FF000000"/>
        <family val="2"/>
      </font>
      <numFmt numFmtId="0" formatCode="General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5B9BD5"/>
          <bgColor rgb="FF5B9BD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PortfolioManagement v/s</a:t>
            </a:r>
            <a:r>
              <a:rPr lang="en-US" baseline="0"/>
              <a:t> Expertise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13-413F-A40A-DD22A913B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719296"/>
        <c:axId val="1005716384"/>
      </c:scatterChart>
      <c:valAx>
        <c:axId val="100571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Expertise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716384"/>
        <c:crosses val="autoZero"/>
        <c:crossBetween val="midCat"/>
      </c:valAx>
      <c:valAx>
        <c:axId val="100571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Portfolio Management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71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Responsiveness v/s Expertise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21-4BEB-959A-B4E646B9F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289952"/>
        <c:axId val="1198293280"/>
      </c:scatterChart>
      <c:valAx>
        <c:axId val="11982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Expertise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293280"/>
        <c:crosses val="autoZero"/>
        <c:crossBetween val="midCat"/>
      </c:valAx>
      <c:valAx>
        <c:axId val="119829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28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Satisfaction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Satisfaction</a:t>
          </a:r>
        </a:p>
      </cx:txPr>
    </cx:title>
    <cx:plotArea>
      <cx:plotAreaRegion>
        <cx:series layoutId="boxWhisker" uniqueId="{D5FA205B-6CC3-45B5-B9BA-DE04D168F3F0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Recommendation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Recommendation</a:t>
          </a:r>
        </a:p>
      </cx:txPr>
    </cx:title>
    <cx:plotArea>
      <cx:plotAreaRegion>
        <cx:series layoutId="boxWhisker" uniqueId="{B73FE5DB-A810-4110-8681-9C4EEA7B6B3E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596265</xdr:colOff>
      <xdr:row>13</xdr:row>
      <xdr:rowOff>17146</xdr:rowOff>
    </xdr:from>
    <xdr:to>
      <xdr:col>12</xdr:col>
      <xdr:colOff>180975</xdr:colOff>
      <xdr:row>24</xdr:row>
      <xdr:rowOff>152401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206490" y="2122171"/>
          <a:ext cx="5071110" cy="19164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1" algn="l"/>
          <a:r>
            <a:rPr lang="fr-CA" sz="1200" b="1">
              <a:solidFill>
                <a:srgbClr val="FFFF00"/>
              </a:solidFill>
            </a:rPr>
            <a:t>Odette Consulting Group (OCG)</a:t>
          </a:r>
          <a:br>
            <a:rPr lang="fr-CA" sz="1200"/>
          </a:br>
          <a:r>
            <a:rPr lang="fr-CA" sz="1200">
              <a:solidFill>
                <a:schemeClr val="tx1"/>
              </a:solidFill>
            </a:rPr>
            <a:t>OCG</a:t>
          </a:r>
          <a:r>
            <a:rPr lang="fr-CA" sz="1200" baseline="0">
              <a:solidFill>
                <a:schemeClr val="tx1"/>
              </a:solidFill>
            </a:rPr>
            <a:t> is a project management consulting group located in Windsor, Ontario. It recently conducted a comprehensive random survey to assess satisfaction of its 200 clients. OCG's clients are organizations which belong to either IT or not non-IT sector. You have been hired by OCG for a data analyst position. Your task is to analyze this survey data, write a report, highlight your major findings, and communicate your results to higher management.</a:t>
          </a:r>
          <a:endParaRPr lang="fr-CA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137160</xdr:rowOff>
    </xdr:to>
    <xdr:sp macro="" textlink="">
      <xdr:nvSpPr>
        <xdr:cNvPr id="2049" name="AutoShape 1" descr="Computer Accessories in Nairobi | Call Dove Computers on 0726032320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137160</xdr:rowOff>
    </xdr:to>
    <xdr:sp macro="" textlink="">
      <xdr:nvSpPr>
        <xdr:cNvPr id="2050" name="AutoShape 2" descr="Computer Accessories in Nairobi | Call Dove Computers on 0726032320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581025</xdr:colOff>
      <xdr:row>2</xdr:row>
      <xdr:rowOff>133350</xdr:rowOff>
    </xdr:from>
    <xdr:to>
      <xdr:col>9</xdr:col>
      <xdr:colOff>495300</xdr:colOff>
      <xdr:row>12</xdr:row>
      <xdr:rowOff>57150</xdr:rowOff>
    </xdr:to>
    <xdr:pic>
      <xdr:nvPicPr>
        <xdr:cNvPr id="6" name="Picture 5" descr="Consulting Group... - Consulting Group Ecuador - Pedernales">
          <a:extLst>
            <a:ext uri="{FF2B5EF4-FFF2-40B4-BE49-F238E27FC236}">
              <a16:creationId xmlns:a16="http://schemas.microsoft.com/office/drawing/2014/main" id="{4394A0CB-544D-4472-EF79-7E7BED774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457200"/>
          <a:ext cx="2962275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16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69BECF-6B14-4AAE-84A2-73B629D0F9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18</xdr:row>
      <xdr:rowOff>0</xdr:rowOff>
    </xdr:from>
    <xdr:to>
      <xdr:col>7</xdr:col>
      <xdr:colOff>304800</xdr:colOff>
      <xdr:row>34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4C4DA13-9D24-41E7-BE3D-8AF914389C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0175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37</xdr:row>
      <xdr:rowOff>0</xdr:rowOff>
    </xdr:from>
    <xdr:to>
      <xdr:col>7</xdr:col>
      <xdr:colOff>304800</xdr:colOff>
      <xdr:row>53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B66911-079C-4B80-BD43-1FC24D67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55</xdr:row>
      <xdr:rowOff>0</xdr:rowOff>
    </xdr:from>
    <xdr:to>
      <xdr:col>7</xdr:col>
      <xdr:colOff>304800</xdr:colOff>
      <xdr:row>71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6F6E21-723D-4BC3-82A5-1F56D2F71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D563F5-2324-2A46-88DB-D2F4A7051E9E}" name="Table4" displayName="Table4" ref="A1:O201" totalsRowShown="0" headerRowDxfId="124" dataDxfId="122" headerRowBorderDxfId="123" tableBorderDxfId="121" totalsRowBorderDxfId="120">
  <autoFilter ref="A1:O201" xr:uid="{65D563F5-2324-2A46-88DB-D2F4A7051E9E}"/>
  <tableColumns count="15">
    <tableColumn id="1" xr3:uid="{06830186-CB4E-5940-9B88-E37DFF1BB17C}" name="ID" dataDxfId="119"/>
    <tableColumn id="2" xr3:uid="{243A5ECF-30F8-DA4A-B71D-0A9974651229}" name="CustomerType" dataDxfId="118"/>
    <tableColumn id="3" xr3:uid="{AC85DD1F-E3BF-2045-A61A-D6AEAE21F363}" name="IndustryType" dataDxfId="117"/>
    <tableColumn id="4" xr3:uid="{3EA0BF3D-F0C9-DD43-A9ED-50F0772D9421}" name="FirmSize" dataDxfId="116"/>
    <tableColumn id="5" xr3:uid="{DE1D5C6A-178C-624E-B656-EEBA563E15A2}" name="Region" dataDxfId="115"/>
    <tableColumn id="6" xr3:uid="{136DE265-3B06-E84C-824E-550B88E12188}" name="PortfolioManagement" dataDxfId="114"/>
    <tableColumn id="7" xr3:uid="{7E96F80E-F256-024B-B7B8-8FC7020A05EF}" name="Innovation" dataDxfId="113"/>
    <tableColumn id="8" xr3:uid="{6E26A0F3-2350-6F45-8746-02B25FF08BB7}" name="Responsiveness" dataDxfId="112"/>
    <tableColumn id="9" xr3:uid="{B43D24CE-75A0-3342-A239-7C30011C4A6E}" name="Expertise" dataDxfId="111"/>
    <tableColumn id="10" xr3:uid="{92FE33A8-7476-6A44-94A8-5C4D0F569ED4}" name="ConsultingFee" dataDxfId="110"/>
    <tableColumn id="11" xr3:uid="{CEED3043-878E-164F-A454-29A39E667EEE}" name="Communication" dataDxfId="109"/>
    <tableColumn id="12" xr3:uid="{B0863F2A-F0ED-384A-89DE-601B62ECC8E9}" name="Implementation" dataDxfId="108"/>
    <tableColumn id="13" xr3:uid="{82F29CE6-E1D0-5C47-BF9F-5001139B858E}" name="Satisfaction" dataDxfId="107"/>
    <tableColumn id="14" xr3:uid="{53CD8B3E-31C5-F342-B8FF-DE4C3B066CDD}" name="Recommendation" dataDxfId="106"/>
    <tableColumn id="15" xr3:uid="{F2BE79C6-02EA-4941-961D-75796A168140}" name="Partnership" dataDxfId="10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0E45DEC-6417-44F3-BA49-84217A93C856}" name="Regression Summary" displayName="Regression_Summary" ref="C52:D56" totalsRowShown="0">
  <autoFilter ref="C52:D56" xr:uid="{B0E45DEC-6417-44F3-BA49-84217A93C856}"/>
  <tableColumns count="2">
    <tableColumn id="1" xr3:uid="{9F28DB8A-658B-42E1-A132-D56849ADC794}" name="Metric" dataDxfId="104"/>
    <tableColumn id="2" xr3:uid="{A811CDF4-B404-4BC9-A617-1E404D662D2B}" name="Value" dataDxfId="103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E1068AB-ABCB-4C7B-B86B-C845D867D0A9}" name="Predictor Screening" displayName="Predictor_Screening" ref="C60:E79" totalsRowShown="0">
  <autoFilter ref="C60:E79" xr:uid="{8E1068AB-ABCB-4C7B-B86B-C845D867D0A9}"/>
  <tableColumns count="3">
    <tableColumn id="1" xr3:uid="{54EF2171-37D9-48C4-8462-40247417EA27}" name="Predictor" dataDxfId="102"/>
    <tableColumn id="2" xr3:uid="{B462C3CB-CA2F-4FE2-AAB0-4EA5330EC038}" name="Criteria" dataDxfId="101"/>
    <tableColumn id="3" xr3:uid="{C76D38DC-232A-4122-B93C-B2EF943908BD}" name="Included" dataDxfId="100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3C1E92F-21E6-4162-9468-5ADE69FF0618}" name="Data Frame" displayName="Data_Frame" ref="C82:D82" headerRowCount="0" totalsRowShown="0">
  <tableColumns count="2">
    <tableColumn id="1" xr3:uid="{2E07A85E-6535-497E-AA94-DC6A650C55BC}" name="Row ID" headerRowDxfId="99" dataDxfId="98"/>
    <tableColumn id="2" xr3:uid="{08FF3528-C433-4857-80AD-0C6293769FE3}" name="Feature 1" dataDxfId="97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DDEC343-613B-49AB-98ED-86EFD8EE9412}" name="Coefficients" displayName="Coefficients" ref="C86:J105" totalsRowShown="0" dataDxfId="96">
  <autoFilter ref="C86:J105" xr:uid="{FDDEC343-613B-49AB-98ED-86EFD8EE9412}"/>
  <tableColumns count="8">
    <tableColumn id="1" xr3:uid="{E883FE48-DBC6-47A3-9154-007264C4ADF4}" name="Predictor" dataDxfId="95"/>
    <tableColumn id="2" xr3:uid="{B98333C8-D1ED-4A37-8289-CDBD1D46AF6E}" name="Estimate" dataDxfId="94"/>
    <tableColumn id="3" xr3:uid="{42081D96-6610-4119-8C37-E88F912C8A45}" name="Confidence Interval: Lower" dataDxfId="93"/>
    <tableColumn id="4" xr3:uid="{541843E8-2107-4BC8-B797-EF209C6858F3}" name="Confidence Interval: Upper" dataDxfId="92"/>
    <tableColumn id="5" xr3:uid="{A08D34F8-B8F9-45D1-9441-2C4FBBD38275}" name="Odds" dataDxfId="91"/>
    <tableColumn id="6" xr3:uid="{284D08F9-9B01-4C23-B3E8-DCD675DEEBBA}" name="Standard Error" dataDxfId="90"/>
    <tableColumn id="7" xr3:uid="{F8E75609-7EF9-48E2-8D7D-B28CF18DBEEF}" name="Chi2-Statistic" dataDxfId="89"/>
    <tableColumn id="8" xr3:uid="{813F4EEF-67E2-444A-897D-E1E4E1BEA6F6}" name="P-Value" dataDxfId="88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86B79CC-0E14-4C8F-8E09-B356FC698D26}" name="Confusion Matrix" displayName="Confusion_Matrix" ref="C13:E15" totalsRowShown="0" tableBorderDxfId="87">
  <autoFilter ref="C13:E15" xr:uid="{286B79CC-0E14-4C8F-8E09-B356FC698D26}"/>
  <tableColumns count="3">
    <tableColumn id="1" xr3:uid="{6B020E7D-C095-4437-848F-ED108512804E}" name="Actual\Predicted" dataDxfId="86"/>
    <tableColumn id="2" xr3:uid="{0A20B700-4AF5-4198-AFC1-04A787BA5792}" name="0" dataDxfId="85"/>
    <tableColumn id="3" xr3:uid="{51903378-51F7-4455-B24A-389785AF59EB}" name="1" dataDxfId="84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422F4AD-6E4F-4B4F-87EC-312FA9392B26}" name="Error Report" displayName="Error_Report" ref="C18:F21" totalsRowShown="0" tableBorderDxfId="83">
  <autoFilter ref="C18:F21" xr:uid="{3422F4AD-6E4F-4B4F-87EC-312FA9392B26}"/>
  <tableColumns count="4">
    <tableColumn id="1" xr3:uid="{9E01BA17-C00D-444F-A5EF-EF879EDC2D5E}" name="Class" dataDxfId="82"/>
    <tableColumn id="2" xr3:uid="{19271376-171D-4F0C-A16A-83815B4012F5}" name="# Cases"/>
    <tableColumn id="3" xr3:uid="{AB596239-90B9-484D-AA8B-0FBB3B12EA66}" name="# Errors"/>
    <tableColumn id="4" xr3:uid="{4697AFDC-E4D6-46AE-B3CE-B9720C697E8A}" name="% Error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0DDFF18-6322-45D6-BF3C-509B2159A3E2}" name="Training: Classification Summary" displayName="Training__Classification_Summary" ref="C24:D32" totalsRowShown="0" tableBorderDxfId="81">
  <autoFilter ref="C24:D32" xr:uid="{90DDFF18-6322-45D6-BF3C-509B2159A3E2}"/>
  <tableColumns count="2">
    <tableColumn id="1" xr3:uid="{FE09E16D-E9CC-4740-B60F-DC70A0204224}" name="Metric"/>
    <tableColumn id="2" xr3:uid="{28519F8E-EBCA-4BC0-916A-07DED97C35E8}" name="Value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8D39639-5D91-4C64-8CA8-71D999BAEF11}" name="Training: Classification Details" displayName="Training__Classification_Details" ref="C36:G236" totalsRowShown="0" dataDxfId="80">
  <autoFilter ref="C36:G236" xr:uid="{08D39639-5D91-4C64-8CA8-71D999BAEF11}"/>
  <tableColumns count="5">
    <tableColumn id="1" xr3:uid="{2422CD9C-701B-48BF-95ED-901CA8CF94E7}" name="Record ID" dataDxfId="79"/>
    <tableColumn id="2" xr3:uid="{906C0FC6-6B77-4E60-A6F2-28F10FA5EA88}" name="Partnership" dataDxfId="78"/>
    <tableColumn id="3" xr3:uid="{3FC7C8BB-8E14-49D4-851E-84CE207F8845}" name="Prediction: Partnership" dataDxfId="77"/>
    <tableColumn id="4" xr3:uid="{F321B877-3925-426F-9BF4-16837D125DEA}" name="PostProb: 1" dataDxfId="76"/>
    <tableColumn id="5" xr3:uid="{E2A1FDC1-1D76-4D66-930D-FAE232957AA6}" name="PostProb: 0" dataDxfId="75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6639EFE-A47F-4F58-98F3-95952B9E1351}" name="Decile Table" displayName="Decile_Table" ref="C18:G28" totalsRowShown="0" dataDxfId="74">
  <autoFilter ref="C18:G28" xr:uid="{96639EFE-A47F-4F58-98F3-95952B9E1351}"/>
  <tableColumns count="5">
    <tableColumn id="1" xr3:uid="{D54D7128-1FDB-4983-BFC3-D995A41F45EA}" name="Decile" dataDxfId="73"/>
    <tableColumn id="2" xr3:uid="{8CD2B17F-D6AE-483A-A87A-4A0863C873D8}" name="Mean" dataDxfId="72"/>
    <tableColumn id="3" xr3:uid="{6ADD09D5-0964-4C9B-AE39-DE51111C8F0D}" name="Std.Dev." dataDxfId="71"/>
    <tableColumn id="4" xr3:uid="{6AFF7978-0C4B-47E1-8D12-EDD623CAAF2B}" name="Min." dataDxfId="70"/>
    <tableColumn id="5" xr3:uid="{63FE6DA9-4E46-4EAE-A33E-63286E543272}" name="Max." dataDxfId="69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D8D1C7-42C6-4484-A3F3-7B15902FEB63}" name="Decile Chart Data" displayName="Decile_Chart_Data" ref="J18:L28" totalsRowShown="0">
  <autoFilter ref="J18:L28" xr:uid="{50D8D1C7-42C6-4484-A3F3-7B15902FEB63}"/>
  <tableColumns count="3">
    <tableColumn id="1" xr3:uid="{F58E7932-F6FF-47ED-862A-88530FA5C60E}" name="ID" dataDxfId="68"/>
    <tableColumn id="2" xr3:uid="{FA62993F-DA73-4508-9906-D2AC8A9F87E5}" name="Decile" dataDxfId="67"/>
    <tableColumn id="3" xr3:uid="{F90008DF-F221-4C90-BB39-75C38928EFB3}" name="Decile/Global Mean" dataDxfId="66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97E476-D18C-4B23-B0F7-604EF1DEFECB}" name="Lift/Gain Chart Data" displayName="Lift_Gain_Chart_Data" ref="C32:M233" totalsRowShown="0" dataDxfId="65">
  <autoFilter ref="C32:M233" xr:uid="{2797E476-D18C-4B23-B0F7-604EF1DEFECB}"/>
  <tableColumns count="11">
    <tableColumn id="1" xr3:uid="{F7EB936C-2471-47C5-9D28-441A9E8C872C}" name="# Records" dataDxfId="64"/>
    <tableColumn id="2" xr3:uid="{6E80261D-B444-4635-B17F-83FE553F2853}" name="# Cases" dataDxfId="63"/>
    <tableColumn id="3" xr3:uid="{AC2A02B6-22D3-42CF-AF74-EBAE534FC03A}" name="PPR" dataDxfId="62"/>
    <tableColumn id="4" xr3:uid="{0C91E71F-38D4-466B-BAB6-F150F6346711}" name="Cumulative (Model)" dataDxfId="61"/>
    <tableColumn id="5" xr3:uid="{C485D214-5DC4-49A8-B412-CF9C23135C89}" name="Cumulative (Random)" dataDxfId="60"/>
    <tableColumn id="6" xr3:uid="{6C4F5350-6907-418E-9172-ED0EA4FAD82A}" name="Lift (Model)" dataDxfId="59"/>
    <tableColumn id="7" xr3:uid="{EA5C45B0-58EE-41EB-A300-3C33D610ACE3}" name="Lift (Random)" dataDxfId="58"/>
    <tableColumn id="8" xr3:uid="{5D536C63-CCD4-47FC-B6F6-13DB5F1427DB}" name="Lift (Optimum)" dataDxfId="57"/>
    <tableColumn id="9" xr3:uid="{408D8D4B-1E37-4214-AA27-3146E534C596}" name="TPR (Model)" dataDxfId="56"/>
    <tableColumn id="10" xr3:uid="{EA924F2F-BECD-4B91-B113-9C213C39BB39}" name="TPR (Random)" dataDxfId="55"/>
    <tableColumn id="11" xr3:uid="{72D6CE76-20E9-493B-B90E-C939BC2C34DC}" name="TPR (Optimum)" dataDxfId="54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E5381FC-B3C0-4E51-B812-BC9EAB4A0B2C}" name="ROC Curve Data, AUC=0.9510403916768666" displayName="ROC_Curve_Data__AUC_0.9510403916768666" ref="C237:G438" totalsRowShown="0" dataDxfId="53">
  <autoFilter ref="C237:G438" xr:uid="{6E5381FC-B3C0-4E51-B812-BC9EAB4A0B2C}"/>
  <tableColumns count="5">
    <tableColumn id="1" xr3:uid="{F6B8935C-6C57-4FB4-BAE0-DD0BB8B672A6}" name="# Records" dataDxfId="52"/>
    <tableColumn id="2" xr3:uid="{CA6019DA-AC27-4DF4-A869-36CF95A01913}" name="FPR" dataDxfId="51"/>
    <tableColumn id="3" xr3:uid="{79F86209-9A92-40DD-A39C-89DD67241D30}" name="TPR (Model)" dataDxfId="50"/>
    <tableColumn id="4" xr3:uid="{BBE3593B-A6D7-4D7B-8C14-9CF422CE3FF3}" name="TPR (Random)" dataDxfId="49"/>
    <tableColumn id="5" xr3:uid="{97D6D081-E01A-4A63-80CE-6E81BC8357B3}" name="TPR (Optimum)" dataDxfId="48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01" totalsRowShown="0" headerRowDxfId="47">
  <autoFilter ref="A1:O201" xr:uid="{00000000-0009-0000-0100-000001000000}"/>
  <tableColumns count="15">
    <tableColumn id="7" xr3:uid="{19C0EAFB-43B4-8444-8BD1-D4D14A8F2E22}" name="CustType_LessThanOneYr" dataDxfId="46">
      <calculatedColumnFormula>IF(Table4[[#This Row],[CustomerType]]=1,1,0)</calculatedColumnFormula>
    </tableColumn>
    <tableColumn id="9" xr3:uid="{A8616A94-E7F9-0440-ADD9-45D810E4A392}" name="CustType_BtwnOne&amp;FiveYr" dataDxfId="45">
      <calculatedColumnFormula>IF(Table4[[#This Row],[CustomerType]]=2,1,0)</calculatedColumnFormula>
    </tableColumn>
    <tableColumn id="16" xr3:uid="{E33F9D4D-132A-4E4B-800E-B24173E78B1A}" name="Industry_IT" dataDxfId="44">
      <calculatedColumnFormula>IF(Table4[[#This Row],[IndustryType]]=1,1,0)</calculatedColumnFormula>
    </tableColumn>
    <tableColumn id="22" xr3:uid="{3BF5466C-FD3B-1343-B305-465586D7DC76}" name="FirmSize_LessThanFifty" dataDxfId="43">
      <calculatedColumnFormula>IF(Table4[[#This Row],[FirmSize]]=0,1,0)</calculatedColumnFormula>
    </tableColumn>
    <tableColumn id="25" xr3:uid="{139BB004-1E09-464B-9D72-65D58B7BF1EF}" name="Region_Ontario" dataDxfId="42">
      <calculatedColumnFormula>IF(Table4[[#This Row],[Region]]=1,1,0)</calculatedColumnFormula>
    </tableColumn>
    <tableColumn id="27" xr3:uid="{6FD6BA28-A99C-5E4F-A657-58CF8C255027}" name="PortfolioManagement" dataDxfId="41"/>
    <tableColumn id="28" xr3:uid="{A7AECF5A-CCBE-D742-A939-93F029214C53}" name="Innovation" dataDxfId="40"/>
    <tableColumn id="29" xr3:uid="{42A0A95A-84C4-0C4A-BCE5-FC6D5E7936AA}" name="Responsiveness" dataDxfId="39"/>
    <tableColumn id="30" xr3:uid="{7483B351-8FBA-2644-A920-37C8788ADC8D}" name="Expertise" dataDxfId="38"/>
    <tableColumn id="31" xr3:uid="{C079E9C2-7875-3344-9E37-3C58F5D13FF8}" name="ConsultingFee" dataDxfId="37"/>
    <tableColumn id="32" xr3:uid="{42C9B219-40CC-5C49-A6EC-BC0BB5052280}" name="Communication" dataDxfId="36"/>
    <tableColumn id="33" xr3:uid="{A56F58A0-249E-5A4D-BAB0-1CCE287E1E0C}" name="Implementation" dataDxfId="35"/>
    <tableColumn id="34" xr3:uid="{B0AFD21D-667B-5C4F-9813-4BD7FCA08E36}" name="Recommendation" dataDxfId="34"/>
    <tableColumn id="2" xr3:uid="{82717993-A658-4BB1-80AB-7AD745C9B90D}" name="Partnership_Yes" dataDxfId="33">
      <calculatedColumnFormula>IF(Table4[[#This Row],[Partnership]]=1,1,0)</calculatedColumnFormula>
    </tableColumn>
    <tableColumn id="3" xr3:uid="{E6D84970-02F8-42F7-83C8-15BF161D3BE3}" name="Satisfaction" dataDxfId="3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325BF21-A97B-405D-8E05-ECB2A99FA730}" name="Regression Summary" displayName="_Regression_Summary" ref="C47:D52" totalsRowShown="0">
  <autoFilter ref="C47:D52" xr:uid="{4325BF21-A97B-405D-8E05-ECB2A99FA730}"/>
  <tableColumns count="2">
    <tableColumn id="1" xr3:uid="{4BC7801D-6ABB-405E-826C-43FB9884A6C7}" name="Metric" dataDxfId="31"/>
    <tableColumn id="2" xr3:uid="{904129B6-1E2D-4A5B-BCA9-FC3792DBD51D}" name="Value" dataDxfId="30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693B8F3-C294-4D1B-B15C-4C6C0A10F877}" name="Predictor Screening" displayName="Predictor_Screening_2" ref="C56:E65" totalsRowShown="0">
  <autoFilter ref="C56:E65" xr:uid="{E693B8F3-C294-4D1B-B15C-4C6C0A10F877}"/>
  <tableColumns count="3">
    <tableColumn id="1" xr3:uid="{C8E5CE5A-FFBB-4D70-90F4-15133960BF15}" name="Predictor" dataDxfId="29"/>
    <tableColumn id="2" xr3:uid="{ACD4572F-4C58-4910-B173-842E0F9523E1}" name="Criteria" dataDxfId="28"/>
    <tableColumn id="3" xr3:uid="{B5133653-DA7D-45D7-BC10-5C2780B9D2EB}" name="Included" dataDxfId="27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C90007-E3D8-4EDE-944E-04B27210EB09}" name="Data Frame" displayName="Data_Frame_2" ref="C68:D68" headerRowCount="0" totalsRowShown="0">
  <tableColumns count="2">
    <tableColumn id="1" xr3:uid="{AF496950-34D6-42FD-8883-9B0C48181814}" name="Row ID" headerRowDxfId="26" dataDxfId="25"/>
    <tableColumn id="2" xr3:uid="{8FA991DF-7514-4297-9C50-8038CB506E70}" name="Feature 1" dataDxfId="24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B82199A-0642-4696-82EA-E27C36F30902}" name="Coefficients" displayName="_Coefficients" ref="C72:I81" totalsRowShown="0" dataDxfId="23">
  <autoFilter ref="C72:I81" xr:uid="{EB82199A-0642-4696-82EA-E27C36F30902}"/>
  <tableColumns count="7">
    <tableColumn id="1" xr3:uid="{0A7E6CAD-8029-4C23-BD86-B80AE5532963}" name="Predictor" dataDxfId="22"/>
    <tableColumn id="2" xr3:uid="{FAE4F21F-0D44-4CC2-8F4E-4AF0E73248D8}" name="Estimate" dataDxfId="21"/>
    <tableColumn id="3" xr3:uid="{3EECF6FD-0125-4BD3-BF67-B41BC1D779B7}" name="Confidence Interval: Lower" dataDxfId="20"/>
    <tableColumn id="4" xr3:uid="{557019BF-42B6-4534-9AF6-3BF8A0E0C88C}" name="Confidence Interval: Upper" dataDxfId="19"/>
    <tableColumn id="5" xr3:uid="{712A4454-1269-4063-936C-891944EDDA6B}" name="Standard Error" dataDxfId="18"/>
    <tableColumn id="6" xr3:uid="{E0723784-D2C2-460B-B4E3-B9C66863A0C5}" name="T-Statistic" dataDxfId="17"/>
    <tableColumn id="7" xr3:uid="{EA2244BB-7C1D-4D02-8A1F-34387F0EAFC5}" name="P-Value" dataDxfId="16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A76A827-12F2-4481-8243-7F6E37F63859}" name="Regression Summary" displayName="Regression_Summary_" ref="C47:D52" totalsRowShown="0">
  <autoFilter ref="C47:D52" xr:uid="{EA76A827-12F2-4481-8243-7F6E37F63859}"/>
  <tableColumns count="2">
    <tableColumn id="1" xr3:uid="{2392E335-59DF-47BD-9B79-C314B7FF19B0}" name="Metric" dataDxfId="15"/>
    <tableColumn id="2" xr3:uid="{295B0EF8-F46C-482D-AA10-A4E108305B80}" name="Value" dataDxfId="14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7D5CB8A-506E-4637-B6DD-FA2F427ECC49}" name="Predictor Screening" displayName="Predictor_Screening_1" ref="C56:E71" totalsRowShown="0">
  <autoFilter ref="C56:E71" xr:uid="{E7D5CB8A-506E-4637-B6DD-FA2F427ECC49}"/>
  <tableColumns count="3">
    <tableColumn id="1" xr3:uid="{765C0753-591A-489D-B085-B3CD4D295BCB}" name="Predictor" dataDxfId="13"/>
    <tableColumn id="2" xr3:uid="{7A2EF28F-FCFB-40F0-A67A-1B7FBE573B90}" name="Criteria" dataDxfId="12"/>
    <tableColumn id="3" xr3:uid="{4971C07F-B326-4118-897F-0C84AEDF28EA}" name="Included" dataDxfId="11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AE52272-17F5-4A20-AB3A-37BBB0C2ECC8}" name="Data Frame" displayName="Data_Frame_1" ref="C74:D74" headerRowCount="0" totalsRowShown="0">
  <tableColumns count="2">
    <tableColumn id="1" xr3:uid="{6E312EB8-2634-476B-BBA6-13E629530391}" name="Row ID" headerRowDxfId="10" dataDxfId="9"/>
    <tableColumn id="2" xr3:uid="{BE0DA920-6FCC-4309-ACCC-A1432E84C930}" name="Feature 1" dataDxfId="8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C717C35-447D-43E3-89CD-136E533F2EC6}" name="Coefficients" displayName="Coefficients_" ref="C78:I93" totalsRowShown="0" dataDxfId="7">
  <autoFilter ref="C78:I93" xr:uid="{CC717C35-447D-43E3-89CD-136E533F2EC6}"/>
  <tableColumns count="7">
    <tableColumn id="1" xr3:uid="{8C9373B3-516F-4D4E-9CA1-17ADAC098B64}" name="Predictor" dataDxfId="6"/>
    <tableColumn id="2" xr3:uid="{81945696-9339-40F2-9E7E-AE864196167C}" name="Estimate" dataDxfId="5"/>
    <tableColumn id="3" xr3:uid="{953E34C8-157F-441B-A40D-538F38736C9A}" name="Confidence Interval: Lower" dataDxfId="4"/>
    <tableColumn id="4" xr3:uid="{28213E70-985A-495B-B091-11B102FCC7CA}" name="Confidence Interval: Upper" dataDxfId="3"/>
    <tableColumn id="5" xr3:uid="{0D363733-C86C-4432-937D-BAB665197907}" name="Standard Error" dataDxfId="2"/>
    <tableColumn id="6" xr3:uid="{6AA53F2F-AA87-4FDC-A990-848DC132CB27}" name="T-Statistic" dataDxfId="1"/>
    <tableColumn id="7" xr3:uid="{FC85F3DB-9EF2-4CD8-B8F7-80234F0D7E8A}" name="P-Value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zoomScaleNormal="100" workbookViewId="0">
      <selection activeCell="A26" sqref="A26"/>
    </sheetView>
  </sheetViews>
  <sheetFormatPr defaultColWidth="8.88671875" defaultRowHeight="13.2" x14ac:dyDescent="0.25"/>
  <cols>
    <col min="1" max="2" width="37.44140625" customWidth="1"/>
  </cols>
  <sheetData>
    <row r="1" spans="1:3" x14ac:dyDescent="0.25">
      <c r="A1" s="30"/>
      <c r="B1" s="30"/>
      <c r="C1" s="30"/>
    </row>
    <row r="2" spans="1:3" x14ac:dyDescent="0.25">
      <c r="A2" s="2" t="s">
        <v>1</v>
      </c>
      <c r="B2" s="2" t="s">
        <v>23</v>
      </c>
    </row>
    <row r="3" spans="1:3" x14ac:dyDescent="0.25">
      <c r="B3" s="2" t="s">
        <v>2</v>
      </c>
    </row>
    <row r="4" spans="1:3" x14ac:dyDescent="0.25">
      <c r="B4" s="2" t="s">
        <v>3</v>
      </c>
    </row>
    <row r="5" spans="1:3" x14ac:dyDescent="0.25">
      <c r="B5" s="2" t="s">
        <v>4</v>
      </c>
    </row>
    <row r="6" spans="1:3" x14ac:dyDescent="0.25">
      <c r="A6" s="2" t="s">
        <v>5</v>
      </c>
      <c r="B6" s="2" t="s">
        <v>24</v>
      </c>
    </row>
    <row r="7" spans="1:3" x14ac:dyDescent="0.25">
      <c r="B7" s="2" t="s">
        <v>25</v>
      </c>
    </row>
    <row r="8" spans="1:3" x14ac:dyDescent="0.25">
      <c r="B8" s="2" t="s">
        <v>26</v>
      </c>
    </row>
    <row r="9" spans="1:3" x14ac:dyDescent="0.25">
      <c r="A9" s="2" t="s">
        <v>6</v>
      </c>
      <c r="B9" s="2" t="s">
        <v>7</v>
      </c>
    </row>
    <row r="10" spans="1:3" x14ac:dyDescent="0.25">
      <c r="B10" s="2" t="s">
        <v>12</v>
      </c>
    </row>
    <row r="11" spans="1:3" x14ac:dyDescent="0.25">
      <c r="B11" s="2" t="s">
        <v>13</v>
      </c>
    </row>
    <row r="12" spans="1:3" x14ac:dyDescent="0.25">
      <c r="A12" s="2" t="s">
        <v>8</v>
      </c>
      <c r="B12" s="2" t="s">
        <v>15</v>
      </c>
    </row>
    <row r="13" spans="1:3" x14ac:dyDescent="0.25">
      <c r="B13" s="2" t="s">
        <v>27</v>
      </c>
    </row>
    <row r="14" spans="1:3" x14ac:dyDescent="0.25">
      <c r="A14" s="3"/>
      <c r="B14" s="3" t="s">
        <v>9</v>
      </c>
    </row>
    <row r="15" spans="1:3" x14ac:dyDescent="0.25">
      <c r="A15" s="5" t="s">
        <v>19</v>
      </c>
      <c r="B15" s="2" t="s">
        <v>40</v>
      </c>
    </row>
    <row r="16" spans="1:3" x14ac:dyDescent="0.25">
      <c r="A16" s="5" t="s">
        <v>18</v>
      </c>
      <c r="B16" s="2" t="s">
        <v>41</v>
      </c>
    </row>
    <row r="17" spans="1:2" x14ac:dyDescent="0.25">
      <c r="A17" s="5" t="s">
        <v>22</v>
      </c>
      <c r="B17" s="2" t="s">
        <v>42</v>
      </c>
    </row>
    <row r="18" spans="1:2" x14ac:dyDescent="0.25">
      <c r="A18" s="5" t="s">
        <v>16</v>
      </c>
      <c r="B18" s="2" t="s">
        <v>43</v>
      </c>
    </row>
    <row r="19" spans="1:2" x14ac:dyDescent="0.25">
      <c r="A19" s="5" t="s">
        <v>17</v>
      </c>
      <c r="B19" s="2" t="s">
        <v>44</v>
      </c>
    </row>
    <row r="20" spans="1:2" x14ac:dyDescent="0.25">
      <c r="A20" s="5" t="s">
        <v>21</v>
      </c>
      <c r="B20" s="2" t="s">
        <v>45</v>
      </c>
    </row>
    <row r="21" spans="1:2" x14ac:dyDescent="0.25">
      <c r="A21" s="5" t="s">
        <v>20</v>
      </c>
      <c r="B21" s="2" t="s">
        <v>46</v>
      </c>
    </row>
    <row r="22" spans="1:2" x14ac:dyDescent="0.25">
      <c r="A22" s="5" t="s">
        <v>34</v>
      </c>
      <c r="B22" s="2" t="s">
        <v>10</v>
      </c>
    </row>
    <row r="23" spans="1:2" x14ac:dyDescent="0.25">
      <c r="A23" s="5" t="s">
        <v>35</v>
      </c>
      <c r="B23" s="2" t="s">
        <v>10</v>
      </c>
    </row>
    <row r="24" spans="1:2" x14ac:dyDescent="0.25">
      <c r="A24" s="5" t="s">
        <v>36</v>
      </c>
      <c r="B24" s="2" t="s">
        <v>11</v>
      </c>
    </row>
    <row r="25" spans="1:2" x14ac:dyDescent="0.25">
      <c r="B25" s="2" t="s">
        <v>14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EC5B-A811-1E42-846B-9BE7AF5D6EB7}">
  <dimension ref="A1:O201"/>
  <sheetViews>
    <sheetView zoomScale="55" zoomScaleNormal="55" workbookViewId="0">
      <selection activeCell="O1" sqref="O1:O1048576"/>
    </sheetView>
  </sheetViews>
  <sheetFormatPr defaultColWidth="11.44140625" defaultRowHeight="13.2" x14ac:dyDescent="0.25"/>
  <cols>
    <col min="2" max="2" width="15.33203125" customWidth="1"/>
    <col min="3" max="3" width="14.109375" customWidth="1"/>
    <col min="6" max="6" width="20.6640625" customWidth="1"/>
    <col min="7" max="7" width="12" customWidth="1"/>
    <col min="8" max="8" width="17.109375" customWidth="1"/>
    <col min="9" max="9" width="11.33203125" customWidth="1"/>
    <col min="10" max="10" width="15.109375" customWidth="1"/>
    <col min="11" max="11" width="16.109375" customWidth="1"/>
    <col min="12" max="12" width="16" customWidth="1"/>
    <col min="13" max="13" width="13.109375" customWidth="1"/>
    <col min="14" max="14" width="17.6640625" customWidth="1"/>
    <col min="15" max="15" width="13" customWidth="1"/>
  </cols>
  <sheetData>
    <row r="1" spans="1:15" x14ac:dyDescent="0.25">
      <c r="A1" s="17" t="s">
        <v>0</v>
      </c>
      <c r="B1" s="17" t="s">
        <v>28</v>
      </c>
      <c r="C1" s="17" t="s">
        <v>29</v>
      </c>
      <c r="D1" s="17" t="s">
        <v>30</v>
      </c>
      <c r="E1" s="17" t="s">
        <v>8</v>
      </c>
      <c r="F1" s="17" t="s">
        <v>31</v>
      </c>
      <c r="G1" s="17" t="s">
        <v>32</v>
      </c>
      <c r="H1" s="17" t="s">
        <v>22</v>
      </c>
      <c r="I1" s="17" t="s">
        <v>16</v>
      </c>
      <c r="J1" s="17" t="s">
        <v>33</v>
      </c>
      <c r="K1" s="17" t="s">
        <v>21</v>
      </c>
      <c r="L1" s="17" t="s">
        <v>20</v>
      </c>
      <c r="M1" s="17" t="s">
        <v>37</v>
      </c>
      <c r="N1" s="17" t="s">
        <v>38</v>
      </c>
      <c r="O1" s="17" t="s">
        <v>39</v>
      </c>
    </row>
    <row r="2" spans="1:15" x14ac:dyDescent="0.25">
      <c r="A2" s="15">
        <v>1</v>
      </c>
      <c r="B2" s="15">
        <v>2</v>
      </c>
      <c r="C2" s="15">
        <v>0</v>
      </c>
      <c r="D2" s="15">
        <v>1</v>
      </c>
      <c r="E2" s="15">
        <v>1</v>
      </c>
      <c r="F2" s="15">
        <v>3.9</v>
      </c>
      <c r="G2" s="15">
        <v>5.9</v>
      </c>
      <c r="H2" s="15">
        <v>4.8</v>
      </c>
      <c r="I2" s="15">
        <v>6</v>
      </c>
      <c r="J2" s="15">
        <v>6.8</v>
      </c>
      <c r="K2" s="15">
        <v>5</v>
      </c>
      <c r="L2" s="15">
        <v>3.7</v>
      </c>
      <c r="M2" s="15">
        <v>8.1999999999999993</v>
      </c>
      <c r="N2" s="15">
        <v>8</v>
      </c>
      <c r="O2" s="15">
        <v>1</v>
      </c>
    </row>
    <row r="3" spans="1:15" x14ac:dyDescent="0.25">
      <c r="A3" s="16">
        <v>2</v>
      </c>
      <c r="B3" s="16">
        <v>3</v>
      </c>
      <c r="C3" s="16">
        <v>1</v>
      </c>
      <c r="D3" s="16">
        <v>0</v>
      </c>
      <c r="E3" s="16">
        <v>0</v>
      </c>
      <c r="F3" s="16">
        <v>2.7</v>
      </c>
      <c r="G3" s="16">
        <v>7.2</v>
      </c>
      <c r="H3" s="16">
        <v>3.4</v>
      </c>
      <c r="I3" s="16">
        <v>3.1</v>
      </c>
      <c r="J3" s="16">
        <v>5.3</v>
      </c>
      <c r="K3" s="16">
        <v>3.9</v>
      </c>
      <c r="L3" s="16">
        <v>4.9000000000000004</v>
      </c>
      <c r="M3" s="16">
        <v>5.7</v>
      </c>
      <c r="N3" s="16">
        <v>6.5</v>
      </c>
      <c r="O3" s="16">
        <v>0</v>
      </c>
    </row>
    <row r="4" spans="1:15" x14ac:dyDescent="0.25">
      <c r="A4" s="15">
        <v>3</v>
      </c>
      <c r="B4" s="15">
        <v>3</v>
      </c>
      <c r="C4" s="15">
        <v>0</v>
      </c>
      <c r="D4" s="15">
        <v>1</v>
      </c>
      <c r="E4" s="15">
        <v>1</v>
      </c>
      <c r="F4" s="15">
        <v>3.4</v>
      </c>
      <c r="G4" s="15">
        <v>5.6</v>
      </c>
      <c r="H4" s="15">
        <v>5.4</v>
      </c>
      <c r="I4" s="15">
        <v>5.8</v>
      </c>
      <c r="J4" s="15">
        <v>4.5</v>
      </c>
      <c r="K4" s="15">
        <v>5.4</v>
      </c>
      <c r="L4" s="15">
        <v>4.5</v>
      </c>
      <c r="M4" s="15">
        <v>8.9</v>
      </c>
      <c r="N4" s="15">
        <v>8.4</v>
      </c>
      <c r="O4" s="15">
        <v>1</v>
      </c>
    </row>
    <row r="5" spans="1:15" x14ac:dyDescent="0.25">
      <c r="A5" s="16">
        <v>4</v>
      </c>
      <c r="B5" s="16">
        <v>1</v>
      </c>
      <c r="C5" s="16">
        <v>1</v>
      </c>
      <c r="D5" s="16">
        <v>1</v>
      </c>
      <c r="E5" s="16">
        <v>1</v>
      </c>
      <c r="F5" s="16">
        <v>3.3</v>
      </c>
      <c r="G5" s="16">
        <v>3.7</v>
      </c>
      <c r="H5" s="16">
        <v>4.7</v>
      </c>
      <c r="I5" s="16">
        <v>4.5</v>
      </c>
      <c r="J5" s="16">
        <v>8.8000000000000007</v>
      </c>
      <c r="K5" s="16">
        <v>4.3</v>
      </c>
      <c r="L5" s="16">
        <v>3</v>
      </c>
      <c r="M5" s="16">
        <v>4.8</v>
      </c>
      <c r="N5" s="16">
        <v>6</v>
      </c>
      <c r="O5" s="16">
        <v>0</v>
      </c>
    </row>
    <row r="6" spans="1:15" x14ac:dyDescent="0.25">
      <c r="A6" s="15">
        <v>5</v>
      </c>
      <c r="B6" s="15">
        <v>2</v>
      </c>
      <c r="C6" s="15">
        <v>0</v>
      </c>
      <c r="D6" s="15">
        <v>1</v>
      </c>
      <c r="E6" s="15">
        <v>0</v>
      </c>
      <c r="F6" s="15">
        <v>3.4</v>
      </c>
      <c r="G6" s="15">
        <v>4.5999999999999996</v>
      </c>
      <c r="H6" s="15">
        <v>2.2000000000000002</v>
      </c>
      <c r="I6" s="15">
        <v>4.5</v>
      </c>
      <c r="J6" s="15">
        <v>6.8</v>
      </c>
      <c r="K6" s="15">
        <v>4.5</v>
      </c>
      <c r="L6" s="15">
        <v>3.5</v>
      </c>
      <c r="M6" s="15">
        <v>7.1</v>
      </c>
      <c r="N6" s="15">
        <v>6.6</v>
      </c>
      <c r="O6" s="15">
        <v>0</v>
      </c>
    </row>
    <row r="7" spans="1:15" x14ac:dyDescent="0.25">
      <c r="A7" s="16">
        <v>6</v>
      </c>
      <c r="B7" s="16">
        <v>1</v>
      </c>
      <c r="C7" s="16">
        <v>1</v>
      </c>
      <c r="D7" s="16">
        <v>0</v>
      </c>
      <c r="E7" s="16">
        <v>1</v>
      </c>
      <c r="F7" s="16">
        <v>2.8</v>
      </c>
      <c r="G7" s="16">
        <v>4.0999999999999996</v>
      </c>
      <c r="H7" s="16">
        <v>4</v>
      </c>
      <c r="I7" s="16">
        <v>3.7</v>
      </c>
      <c r="J7" s="16">
        <v>8.5</v>
      </c>
      <c r="K7" s="16">
        <v>3.6</v>
      </c>
      <c r="L7" s="16">
        <v>3.3</v>
      </c>
      <c r="M7" s="16">
        <v>4.7</v>
      </c>
      <c r="N7" s="16">
        <v>6.3</v>
      </c>
      <c r="O7" s="16">
        <v>0</v>
      </c>
    </row>
    <row r="8" spans="1:15" x14ac:dyDescent="0.25">
      <c r="A8" s="15">
        <v>7</v>
      </c>
      <c r="B8" s="15">
        <v>1</v>
      </c>
      <c r="C8" s="15">
        <v>1</v>
      </c>
      <c r="D8" s="15">
        <v>1</v>
      </c>
      <c r="E8" s="15">
        <v>1</v>
      </c>
      <c r="F8" s="15">
        <v>3.7</v>
      </c>
      <c r="G8" s="15">
        <v>2.6</v>
      </c>
      <c r="H8" s="15">
        <v>2.1</v>
      </c>
      <c r="I8" s="15">
        <v>5.4</v>
      </c>
      <c r="J8" s="15">
        <v>8.9</v>
      </c>
      <c r="K8" s="15">
        <v>2.1</v>
      </c>
      <c r="L8" s="15">
        <v>2</v>
      </c>
      <c r="M8" s="15">
        <v>5.7</v>
      </c>
      <c r="N8" s="15">
        <v>7.8</v>
      </c>
      <c r="O8" s="15">
        <v>0</v>
      </c>
    </row>
    <row r="9" spans="1:15" x14ac:dyDescent="0.25">
      <c r="A9" s="16">
        <v>8</v>
      </c>
      <c r="B9" s="16">
        <v>2</v>
      </c>
      <c r="C9" s="16">
        <v>0</v>
      </c>
      <c r="D9" s="16">
        <v>1</v>
      </c>
      <c r="E9" s="16">
        <v>1</v>
      </c>
      <c r="F9" s="16">
        <v>3.3</v>
      </c>
      <c r="G9" s="16">
        <v>4.8</v>
      </c>
      <c r="H9" s="16">
        <v>4.5999999999999996</v>
      </c>
      <c r="I9" s="16">
        <v>5.0999999999999996</v>
      </c>
      <c r="J9" s="16">
        <v>6.9</v>
      </c>
      <c r="K9" s="16">
        <v>4.3</v>
      </c>
      <c r="L9" s="16">
        <v>3.7</v>
      </c>
      <c r="M9" s="16">
        <v>6.3</v>
      </c>
      <c r="N9" s="16">
        <v>5.8</v>
      </c>
      <c r="O9" s="16">
        <v>0</v>
      </c>
    </row>
    <row r="10" spans="1:15" x14ac:dyDescent="0.25">
      <c r="A10" s="15">
        <v>9</v>
      </c>
      <c r="B10" s="15">
        <v>2</v>
      </c>
      <c r="C10" s="15">
        <v>1</v>
      </c>
      <c r="D10" s="15">
        <v>1</v>
      </c>
      <c r="E10" s="15">
        <v>1</v>
      </c>
      <c r="F10" s="15">
        <v>3.6</v>
      </c>
      <c r="G10" s="15">
        <v>6.7</v>
      </c>
      <c r="H10" s="15">
        <v>3.7</v>
      </c>
      <c r="I10" s="15">
        <v>5.8</v>
      </c>
      <c r="J10" s="15">
        <v>9.3000000000000007</v>
      </c>
      <c r="K10" s="15">
        <v>4.4000000000000004</v>
      </c>
      <c r="L10" s="15">
        <v>4.5999999999999996</v>
      </c>
      <c r="M10" s="15">
        <v>7</v>
      </c>
      <c r="N10" s="15">
        <v>7.5</v>
      </c>
      <c r="O10" s="15">
        <v>1</v>
      </c>
    </row>
    <row r="11" spans="1:15" x14ac:dyDescent="0.25">
      <c r="A11" s="16">
        <v>10</v>
      </c>
      <c r="B11" s="16">
        <v>1</v>
      </c>
      <c r="C11" s="16">
        <v>0</v>
      </c>
      <c r="D11" s="16">
        <v>1</v>
      </c>
      <c r="E11" s="16">
        <v>1</v>
      </c>
      <c r="F11" s="16">
        <v>4.5</v>
      </c>
      <c r="G11" s="16">
        <v>6.1</v>
      </c>
      <c r="H11" s="16">
        <v>4.7</v>
      </c>
      <c r="I11" s="16">
        <v>5.7</v>
      </c>
      <c r="J11" s="16">
        <v>8.4</v>
      </c>
      <c r="K11" s="16">
        <v>4.0999999999999996</v>
      </c>
      <c r="L11" s="16">
        <v>4.4000000000000004</v>
      </c>
      <c r="M11" s="16">
        <v>5.5</v>
      </c>
      <c r="N11" s="16">
        <v>5.9</v>
      </c>
      <c r="O11" s="16">
        <v>0</v>
      </c>
    </row>
    <row r="12" spans="1:15" x14ac:dyDescent="0.25">
      <c r="A12" s="15">
        <v>11</v>
      </c>
      <c r="B12" s="15">
        <v>3</v>
      </c>
      <c r="C12" s="15">
        <v>0</v>
      </c>
      <c r="D12" s="15">
        <v>1</v>
      </c>
      <c r="E12" s="15">
        <v>0</v>
      </c>
      <c r="F12" s="15">
        <v>3.2</v>
      </c>
      <c r="G12" s="15">
        <v>4.8</v>
      </c>
      <c r="H12" s="15">
        <v>2.7</v>
      </c>
      <c r="I12" s="15">
        <v>4.5999999999999996</v>
      </c>
      <c r="J12" s="15">
        <v>6.8</v>
      </c>
      <c r="K12" s="15">
        <v>3.8</v>
      </c>
      <c r="L12" s="15">
        <v>4</v>
      </c>
      <c r="M12" s="15">
        <v>7.4</v>
      </c>
      <c r="N12" s="15">
        <v>7</v>
      </c>
      <c r="O12" s="15">
        <v>0</v>
      </c>
    </row>
    <row r="13" spans="1:15" x14ac:dyDescent="0.25">
      <c r="A13" s="16">
        <v>12</v>
      </c>
      <c r="B13" s="16">
        <v>1</v>
      </c>
      <c r="C13" s="16">
        <v>0</v>
      </c>
      <c r="D13" s="16">
        <v>1</v>
      </c>
      <c r="E13" s="16">
        <v>1</v>
      </c>
      <c r="F13" s="16">
        <v>4.9000000000000004</v>
      </c>
      <c r="G13" s="16">
        <v>3.9</v>
      </c>
      <c r="H13" s="16">
        <v>4.4000000000000004</v>
      </c>
      <c r="I13" s="16">
        <v>6.4</v>
      </c>
      <c r="J13" s="16">
        <v>8.1999999999999993</v>
      </c>
      <c r="K13" s="16">
        <v>3</v>
      </c>
      <c r="L13" s="16">
        <v>3.2</v>
      </c>
      <c r="M13" s="16">
        <v>6</v>
      </c>
      <c r="N13" s="16">
        <v>6.3</v>
      </c>
      <c r="O13" s="16">
        <v>0</v>
      </c>
    </row>
    <row r="14" spans="1:15" x14ac:dyDescent="0.25">
      <c r="A14" s="15">
        <v>13</v>
      </c>
      <c r="B14" s="15">
        <v>1</v>
      </c>
      <c r="C14" s="15">
        <v>1</v>
      </c>
      <c r="D14" s="15">
        <v>0</v>
      </c>
      <c r="E14" s="15">
        <v>0</v>
      </c>
      <c r="F14" s="15">
        <v>5.6</v>
      </c>
      <c r="G14" s="15">
        <v>6.9</v>
      </c>
      <c r="H14" s="15">
        <v>5</v>
      </c>
      <c r="I14" s="15">
        <v>6.6</v>
      </c>
      <c r="J14" s="15">
        <v>7.6</v>
      </c>
      <c r="K14" s="15">
        <v>5.0999999999999996</v>
      </c>
      <c r="L14" s="15">
        <v>4.4000000000000004</v>
      </c>
      <c r="M14" s="15">
        <v>8.4</v>
      </c>
      <c r="N14" s="15">
        <v>8.4</v>
      </c>
      <c r="O14" s="15">
        <v>1</v>
      </c>
    </row>
    <row r="15" spans="1:15" x14ac:dyDescent="0.25">
      <c r="A15" s="16">
        <v>14</v>
      </c>
      <c r="B15" s="16">
        <v>3</v>
      </c>
      <c r="C15" s="16">
        <v>1</v>
      </c>
      <c r="D15" s="16">
        <v>0</v>
      </c>
      <c r="E15" s="16">
        <v>0</v>
      </c>
      <c r="F15" s="16">
        <v>3.9</v>
      </c>
      <c r="G15" s="16">
        <v>5</v>
      </c>
      <c r="H15" s="16">
        <v>2.4</v>
      </c>
      <c r="I15" s="16">
        <v>4.8</v>
      </c>
      <c r="J15" s="16">
        <v>7.1</v>
      </c>
      <c r="K15" s="16">
        <v>4.5</v>
      </c>
      <c r="L15" s="16">
        <v>4.2</v>
      </c>
      <c r="M15" s="16">
        <v>7.6</v>
      </c>
      <c r="N15" s="16">
        <v>6.9</v>
      </c>
      <c r="O15" s="16">
        <v>1</v>
      </c>
    </row>
    <row r="16" spans="1:15" x14ac:dyDescent="0.25">
      <c r="A16" s="15">
        <v>15</v>
      </c>
      <c r="B16" s="15">
        <v>2</v>
      </c>
      <c r="C16" s="15">
        <v>0</v>
      </c>
      <c r="D16" s="15">
        <v>1</v>
      </c>
      <c r="E16" s="15">
        <v>1</v>
      </c>
      <c r="F16" s="15">
        <v>4.5</v>
      </c>
      <c r="G16" s="15">
        <v>6.9</v>
      </c>
      <c r="H16" s="15">
        <v>4.5</v>
      </c>
      <c r="I16" s="15">
        <v>5.9</v>
      </c>
      <c r="J16" s="15">
        <v>8.8000000000000007</v>
      </c>
      <c r="K16" s="15">
        <v>4.8</v>
      </c>
      <c r="L16" s="15">
        <v>5.2</v>
      </c>
      <c r="M16" s="15">
        <v>8</v>
      </c>
      <c r="N16" s="15">
        <v>7</v>
      </c>
      <c r="O16" s="15">
        <v>1</v>
      </c>
    </row>
    <row r="17" spans="1:15" x14ac:dyDescent="0.25">
      <c r="A17" s="16">
        <v>16</v>
      </c>
      <c r="B17" s="16">
        <v>3</v>
      </c>
      <c r="C17" s="16">
        <v>0</v>
      </c>
      <c r="D17" s="16">
        <v>0</v>
      </c>
      <c r="E17" s="16">
        <v>0</v>
      </c>
      <c r="F17" s="16">
        <v>3.2</v>
      </c>
      <c r="G17" s="16">
        <v>6.8</v>
      </c>
      <c r="H17" s="16">
        <v>3.2</v>
      </c>
      <c r="I17" s="16">
        <v>3.8</v>
      </c>
      <c r="J17" s="16">
        <v>4.9000000000000004</v>
      </c>
      <c r="K17" s="16">
        <v>4.3</v>
      </c>
      <c r="L17" s="16">
        <v>4.5</v>
      </c>
      <c r="M17" s="16">
        <v>6.6</v>
      </c>
      <c r="N17" s="16">
        <v>6.4</v>
      </c>
      <c r="O17" s="16">
        <v>0</v>
      </c>
    </row>
    <row r="18" spans="1:15" x14ac:dyDescent="0.25">
      <c r="A18" s="15">
        <v>17</v>
      </c>
      <c r="B18" s="15">
        <v>2</v>
      </c>
      <c r="C18" s="15">
        <v>1</v>
      </c>
      <c r="D18" s="15">
        <v>0</v>
      </c>
      <c r="E18" s="15">
        <v>1</v>
      </c>
      <c r="F18" s="15">
        <v>4</v>
      </c>
      <c r="G18" s="15">
        <v>6</v>
      </c>
      <c r="H18" s="15">
        <v>3.3</v>
      </c>
      <c r="I18" s="15">
        <v>5.0999999999999996</v>
      </c>
      <c r="J18" s="15">
        <v>6.2</v>
      </c>
      <c r="K18" s="15">
        <v>4.2</v>
      </c>
      <c r="L18" s="15">
        <v>4.5</v>
      </c>
      <c r="M18" s="15">
        <v>6.4</v>
      </c>
      <c r="N18" s="15">
        <v>7.5</v>
      </c>
      <c r="O18" s="15">
        <v>1</v>
      </c>
    </row>
    <row r="19" spans="1:15" x14ac:dyDescent="0.25">
      <c r="A19" s="16">
        <v>18</v>
      </c>
      <c r="B19" s="16">
        <v>2</v>
      </c>
      <c r="C19" s="16">
        <v>0</v>
      </c>
      <c r="D19" s="16">
        <v>1</v>
      </c>
      <c r="E19" s="16">
        <v>1</v>
      </c>
      <c r="F19" s="16">
        <v>4.0999999999999996</v>
      </c>
      <c r="G19" s="16">
        <v>7.2</v>
      </c>
      <c r="H19" s="16">
        <v>3.5</v>
      </c>
      <c r="I19" s="16">
        <v>5.5</v>
      </c>
      <c r="J19" s="16">
        <v>8.4</v>
      </c>
      <c r="K19" s="16">
        <v>5.7</v>
      </c>
      <c r="L19" s="16">
        <v>4.8</v>
      </c>
      <c r="M19" s="16">
        <v>7.4</v>
      </c>
      <c r="N19" s="16">
        <v>6.9</v>
      </c>
      <c r="O19" s="16">
        <v>1</v>
      </c>
    </row>
    <row r="20" spans="1:15" x14ac:dyDescent="0.25">
      <c r="A20" s="15">
        <v>19</v>
      </c>
      <c r="B20" s="15">
        <v>2</v>
      </c>
      <c r="C20" s="15">
        <v>1</v>
      </c>
      <c r="D20" s="15">
        <v>1</v>
      </c>
      <c r="E20" s="15">
        <v>1</v>
      </c>
      <c r="F20" s="15">
        <v>3.4</v>
      </c>
      <c r="G20" s="15">
        <v>6.4</v>
      </c>
      <c r="H20" s="15">
        <v>3.7</v>
      </c>
      <c r="I20" s="15">
        <v>5.6</v>
      </c>
      <c r="J20" s="15">
        <v>9.1</v>
      </c>
      <c r="K20" s="15">
        <v>5</v>
      </c>
      <c r="L20" s="15">
        <v>4.5</v>
      </c>
      <c r="M20" s="15">
        <v>6.8</v>
      </c>
      <c r="N20" s="15">
        <v>7.5</v>
      </c>
      <c r="O20" s="15">
        <v>0</v>
      </c>
    </row>
    <row r="21" spans="1:15" x14ac:dyDescent="0.25">
      <c r="A21" s="16">
        <v>20</v>
      </c>
      <c r="B21" s="16">
        <v>3</v>
      </c>
      <c r="C21" s="16">
        <v>0</v>
      </c>
      <c r="D21" s="16">
        <v>1</v>
      </c>
      <c r="E21" s="16">
        <v>1</v>
      </c>
      <c r="F21" s="16">
        <v>4.5</v>
      </c>
      <c r="G21" s="16">
        <v>6.4</v>
      </c>
      <c r="H21" s="16">
        <v>5.3</v>
      </c>
      <c r="I21" s="16">
        <v>7.1</v>
      </c>
      <c r="J21" s="16">
        <v>8.4</v>
      </c>
      <c r="K21" s="16">
        <v>4.5</v>
      </c>
      <c r="L21" s="16">
        <v>4.4000000000000004</v>
      </c>
      <c r="M21" s="16">
        <v>7.6</v>
      </c>
      <c r="N21" s="16">
        <v>8.5</v>
      </c>
      <c r="O21" s="16">
        <v>1</v>
      </c>
    </row>
    <row r="22" spans="1:15" x14ac:dyDescent="0.25">
      <c r="A22" s="15">
        <v>21</v>
      </c>
      <c r="B22" s="15">
        <v>1</v>
      </c>
      <c r="C22" s="15">
        <v>0</v>
      </c>
      <c r="D22" s="15">
        <v>0</v>
      </c>
      <c r="E22" s="15">
        <v>1</v>
      </c>
      <c r="F22" s="15">
        <v>3.8</v>
      </c>
      <c r="G22" s="15">
        <v>5.2</v>
      </c>
      <c r="H22" s="15">
        <v>3.9</v>
      </c>
      <c r="I22" s="15">
        <v>5</v>
      </c>
      <c r="J22" s="15">
        <v>8.4</v>
      </c>
      <c r="K22" s="15">
        <v>3.3</v>
      </c>
      <c r="L22" s="15">
        <v>3.3</v>
      </c>
      <c r="M22" s="15">
        <v>5.4</v>
      </c>
      <c r="N22" s="15">
        <v>5.5</v>
      </c>
      <c r="O22" s="15">
        <v>0</v>
      </c>
    </row>
    <row r="23" spans="1:15" x14ac:dyDescent="0.25">
      <c r="A23" s="16">
        <v>22</v>
      </c>
      <c r="B23" s="16">
        <v>3</v>
      </c>
      <c r="C23" s="16">
        <v>1</v>
      </c>
      <c r="D23" s="16">
        <v>1</v>
      </c>
      <c r="E23" s="16">
        <v>1</v>
      </c>
      <c r="F23" s="16">
        <v>5.7</v>
      </c>
      <c r="G23" s="16">
        <v>5.9</v>
      </c>
      <c r="H23" s="16">
        <v>5.4</v>
      </c>
      <c r="I23" s="16">
        <v>7.8</v>
      </c>
      <c r="J23" s="16">
        <v>4.5</v>
      </c>
      <c r="K23" s="16">
        <v>4.3</v>
      </c>
      <c r="L23" s="16">
        <v>4.3</v>
      </c>
      <c r="M23" s="16">
        <v>9.9</v>
      </c>
      <c r="N23" s="16">
        <v>9.6</v>
      </c>
      <c r="O23" s="16">
        <v>1</v>
      </c>
    </row>
    <row r="24" spans="1:15" x14ac:dyDescent="0.25">
      <c r="A24" s="15">
        <v>23</v>
      </c>
      <c r="B24" s="15">
        <v>2</v>
      </c>
      <c r="C24" s="15">
        <v>0</v>
      </c>
      <c r="D24" s="15">
        <v>0</v>
      </c>
      <c r="E24" s="15">
        <v>0</v>
      </c>
      <c r="F24" s="15">
        <v>3.6</v>
      </c>
      <c r="G24" s="15">
        <v>5.0999999999999996</v>
      </c>
      <c r="H24" s="15">
        <v>3.5</v>
      </c>
      <c r="I24" s="15">
        <v>4.7</v>
      </c>
      <c r="J24" s="15">
        <v>3.7</v>
      </c>
      <c r="K24" s="15">
        <v>4.8</v>
      </c>
      <c r="L24" s="15">
        <v>4</v>
      </c>
      <c r="M24" s="15">
        <v>7</v>
      </c>
      <c r="N24" s="15">
        <v>7.1</v>
      </c>
      <c r="O24" s="15">
        <v>0</v>
      </c>
    </row>
    <row r="25" spans="1:15" x14ac:dyDescent="0.25">
      <c r="A25" s="16">
        <v>24</v>
      </c>
      <c r="B25" s="16">
        <v>3</v>
      </c>
      <c r="C25" s="16">
        <v>0</v>
      </c>
      <c r="D25" s="16">
        <v>1</v>
      </c>
      <c r="E25" s="16">
        <v>1</v>
      </c>
      <c r="F25" s="16">
        <v>2.4</v>
      </c>
      <c r="G25" s="16">
        <v>7.2</v>
      </c>
      <c r="H25" s="16">
        <v>2.2000000000000002</v>
      </c>
      <c r="I25" s="16">
        <v>4.5</v>
      </c>
      <c r="J25" s="16">
        <v>6.2</v>
      </c>
      <c r="K25" s="16">
        <v>6.7</v>
      </c>
      <c r="L25" s="16">
        <v>4.5</v>
      </c>
      <c r="M25" s="16">
        <v>8.6</v>
      </c>
      <c r="N25" s="16">
        <v>8.1</v>
      </c>
      <c r="O25" s="16">
        <v>1</v>
      </c>
    </row>
    <row r="26" spans="1:15" x14ac:dyDescent="0.25">
      <c r="A26" s="15">
        <v>25</v>
      </c>
      <c r="B26" s="15">
        <v>1</v>
      </c>
      <c r="C26" s="15">
        <v>0</v>
      </c>
      <c r="D26" s="15">
        <v>0</v>
      </c>
      <c r="E26" s="15">
        <v>1</v>
      </c>
      <c r="F26" s="15">
        <v>4.0999999999999996</v>
      </c>
      <c r="G26" s="15">
        <v>4.7</v>
      </c>
      <c r="H26" s="15">
        <v>3.5</v>
      </c>
      <c r="I26" s="15">
        <v>5.3</v>
      </c>
      <c r="J26" s="15">
        <v>8</v>
      </c>
      <c r="K26" s="15">
        <v>4.7</v>
      </c>
      <c r="L26" s="15">
        <v>4</v>
      </c>
      <c r="M26" s="15">
        <v>4.8</v>
      </c>
      <c r="N26" s="15">
        <v>4.9000000000000004</v>
      </c>
      <c r="O26" s="15">
        <v>0</v>
      </c>
    </row>
    <row r="27" spans="1:15" x14ac:dyDescent="0.25">
      <c r="A27" s="16">
        <v>26</v>
      </c>
      <c r="B27" s="16">
        <v>2</v>
      </c>
      <c r="C27" s="16">
        <v>0</v>
      </c>
      <c r="D27" s="16">
        <v>1</v>
      </c>
      <c r="E27" s="16">
        <v>1</v>
      </c>
      <c r="F27" s="16">
        <v>3.6</v>
      </c>
      <c r="G27" s="16">
        <v>6.1</v>
      </c>
      <c r="H27" s="16">
        <v>4</v>
      </c>
      <c r="I27" s="16">
        <v>5.3</v>
      </c>
      <c r="J27" s="16">
        <v>7.1</v>
      </c>
      <c r="K27" s="16">
        <v>5.6</v>
      </c>
      <c r="L27" s="16">
        <v>3.9</v>
      </c>
      <c r="M27" s="16">
        <v>6.6</v>
      </c>
      <c r="N27" s="16">
        <v>6.8</v>
      </c>
      <c r="O27" s="16">
        <v>0</v>
      </c>
    </row>
    <row r="28" spans="1:15" x14ac:dyDescent="0.25">
      <c r="A28" s="15">
        <v>27</v>
      </c>
      <c r="B28" s="15">
        <v>3</v>
      </c>
      <c r="C28" s="15">
        <v>0</v>
      </c>
      <c r="D28" s="15">
        <v>0</v>
      </c>
      <c r="E28" s="15">
        <v>0</v>
      </c>
      <c r="F28" s="15">
        <v>3</v>
      </c>
      <c r="G28" s="15">
        <v>5.8</v>
      </c>
      <c r="H28" s="15">
        <v>4.0999999999999996</v>
      </c>
      <c r="I28" s="15">
        <v>3.7</v>
      </c>
      <c r="J28" s="15">
        <v>4.8</v>
      </c>
      <c r="K28" s="15">
        <v>5.3</v>
      </c>
      <c r="L28" s="15">
        <v>4.4000000000000004</v>
      </c>
      <c r="M28" s="15">
        <v>6.3</v>
      </c>
      <c r="N28" s="15">
        <v>7.1</v>
      </c>
      <c r="O28" s="15">
        <v>0</v>
      </c>
    </row>
    <row r="29" spans="1:15" x14ac:dyDescent="0.25">
      <c r="A29" s="16">
        <v>28</v>
      </c>
      <c r="B29" s="16">
        <v>1</v>
      </c>
      <c r="C29" s="16">
        <v>1</v>
      </c>
      <c r="D29" s="16">
        <v>0</v>
      </c>
      <c r="E29" s="16">
        <v>1</v>
      </c>
      <c r="F29" s="16">
        <v>3.3</v>
      </c>
      <c r="G29" s="16">
        <v>5.5</v>
      </c>
      <c r="H29" s="16">
        <v>2.6</v>
      </c>
      <c r="I29" s="16">
        <v>4.2</v>
      </c>
      <c r="J29" s="16">
        <v>9</v>
      </c>
      <c r="K29" s="16">
        <v>4.3</v>
      </c>
      <c r="L29" s="16">
        <v>3.7</v>
      </c>
      <c r="M29" s="16">
        <v>5.4</v>
      </c>
      <c r="N29" s="16">
        <v>5.5</v>
      </c>
      <c r="O29" s="16">
        <v>0</v>
      </c>
    </row>
    <row r="30" spans="1:15" x14ac:dyDescent="0.25">
      <c r="A30" s="15">
        <v>29</v>
      </c>
      <c r="B30" s="15">
        <v>3</v>
      </c>
      <c r="C30" s="15">
        <v>0</v>
      </c>
      <c r="D30" s="15">
        <v>0</v>
      </c>
      <c r="E30" s="15">
        <v>0</v>
      </c>
      <c r="F30" s="15">
        <v>3</v>
      </c>
      <c r="G30" s="15">
        <v>6</v>
      </c>
      <c r="H30" s="15">
        <v>2.2999999999999998</v>
      </c>
      <c r="I30" s="15">
        <v>4</v>
      </c>
      <c r="J30" s="15">
        <v>4.8</v>
      </c>
      <c r="K30" s="15">
        <v>5.7</v>
      </c>
      <c r="L30" s="15">
        <v>4.4000000000000004</v>
      </c>
      <c r="M30" s="15">
        <v>6.3</v>
      </c>
      <c r="N30" s="15">
        <v>6.9</v>
      </c>
      <c r="O30" s="15">
        <v>0</v>
      </c>
    </row>
    <row r="31" spans="1:15" x14ac:dyDescent="0.25">
      <c r="A31" s="16">
        <v>30</v>
      </c>
      <c r="B31" s="16">
        <v>1</v>
      </c>
      <c r="C31" s="16">
        <v>1</v>
      </c>
      <c r="D31" s="16">
        <v>1</v>
      </c>
      <c r="E31" s="16">
        <v>1</v>
      </c>
      <c r="F31" s="16">
        <v>3.6</v>
      </c>
      <c r="G31" s="16">
        <v>4</v>
      </c>
      <c r="H31" s="16">
        <v>5.0999999999999996</v>
      </c>
      <c r="I31" s="16">
        <v>4.5999999999999996</v>
      </c>
      <c r="J31" s="16">
        <v>7.7</v>
      </c>
      <c r="K31" s="16">
        <v>4.7</v>
      </c>
      <c r="L31" s="16">
        <v>3.5</v>
      </c>
      <c r="M31" s="16">
        <v>5.4</v>
      </c>
      <c r="N31" s="16">
        <v>5.5</v>
      </c>
      <c r="O31" s="16">
        <v>0</v>
      </c>
    </row>
    <row r="32" spans="1:15" x14ac:dyDescent="0.25">
      <c r="A32" s="15">
        <v>31</v>
      </c>
      <c r="B32" s="15">
        <v>1</v>
      </c>
      <c r="C32" s="15">
        <v>1</v>
      </c>
      <c r="D32" s="15">
        <v>0</v>
      </c>
      <c r="E32" s="15">
        <v>0</v>
      </c>
      <c r="F32" s="15">
        <v>3.4</v>
      </c>
      <c r="G32" s="15">
        <v>4.3</v>
      </c>
      <c r="H32" s="15">
        <v>4.5</v>
      </c>
      <c r="I32" s="15">
        <v>4.7</v>
      </c>
      <c r="J32" s="15">
        <v>5.2</v>
      </c>
      <c r="K32" s="15">
        <v>3.7</v>
      </c>
      <c r="L32" s="15">
        <v>3.3</v>
      </c>
      <c r="M32" s="15">
        <v>6.1</v>
      </c>
      <c r="N32" s="15">
        <v>6.8</v>
      </c>
      <c r="O32" s="15">
        <v>0</v>
      </c>
    </row>
    <row r="33" spans="1:15" x14ac:dyDescent="0.25">
      <c r="A33" s="16">
        <v>32</v>
      </c>
      <c r="B33" s="16">
        <v>1</v>
      </c>
      <c r="C33" s="16">
        <v>0</v>
      </c>
      <c r="D33" s="16">
        <v>1</v>
      </c>
      <c r="E33" s="16">
        <v>1</v>
      </c>
      <c r="F33" s="16">
        <v>2.5</v>
      </c>
      <c r="G33" s="16">
        <v>4.5</v>
      </c>
      <c r="H33" s="16">
        <v>2.2999999999999998</v>
      </c>
      <c r="I33" s="16">
        <v>3.8</v>
      </c>
      <c r="J33" s="16">
        <v>6.6</v>
      </c>
      <c r="K33" s="16">
        <v>3</v>
      </c>
      <c r="L33" s="16">
        <v>3</v>
      </c>
      <c r="M33" s="16">
        <v>6.4</v>
      </c>
      <c r="N33" s="16">
        <v>5.8</v>
      </c>
      <c r="O33" s="16">
        <v>0</v>
      </c>
    </row>
    <row r="34" spans="1:15" x14ac:dyDescent="0.25">
      <c r="A34" s="15">
        <v>33</v>
      </c>
      <c r="B34" s="15">
        <v>1</v>
      </c>
      <c r="C34" s="15">
        <v>1</v>
      </c>
      <c r="D34" s="15">
        <v>1</v>
      </c>
      <c r="E34" s="15">
        <v>1</v>
      </c>
      <c r="F34" s="15">
        <v>3.7</v>
      </c>
      <c r="G34" s="15">
        <v>5.3</v>
      </c>
      <c r="H34" s="15">
        <v>5.3</v>
      </c>
      <c r="I34" s="15">
        <v>4.9000000000000004</v>
      </c>
      <c r="J34" s="15">
        <v>9.1999999999999993</v>
      </c>
      <c r="K34" s="15">
        <v>3.5</v>
      </c>
      <c r="L34" s="15">
        <v>3.4</v>
      </c>
      <c r="M34" s="15">
        <v>5.4</v>
      </c>
      <c r="N34" s="15">
        <v>6.5</v>
      </c>
      <c r="O34" s="15">
        <v>0</v>
      </c>
    </row>
    <row r="35" spans="1:15" x14ac:dyDescent="0.25">
      <c r="A35" s="16">
        <v>34</v>
      </c>
      <c r="B35" s="16">
        <v>2</v>
      </c>
      <c r="C35" s="16">
        <v>1</v>
      </c>
      <c r="D35" s="16">
        <v>1</v>
      </c>
      <c r="E35" s="16">
        <v>1</v>
      </c>
      <c r="F35" s="16">
        <v>3.3</v>
      </c>
      <c r="G35" s="16">
        <v>5.7</v>
      </c>
      <c r="H35" s="16">
        <v>5.5</v>
      </c>
      <c r="I35" s="16">
        <v>4.7</v>
      </c>
      <c r="J35" s="16">
        <v>8.6999999999999993</v>
      </c>
      <c r="K35" s="16">
        <v>4.7</v>
      </c>
      <c r="L35" s="16">
        <v>4.2</v>
      </c>
      <c r="M35" s="16">
        <v>7.3</v>
      </c>
      <c r="N35" s="16">
        <v>7.5</v>
      </c>
      <c r="O35" s="16">
        <v>1</v>
      </c>
    </row>
    <row r="36" spans="1:15" x14ac:dyDescent="0.25">
      <c r="A36" s="15">
        <v>35</v>
      </c>
      <c r="B36" s="15">
        <v>1</v>
      </c>
      <c r="C36" s="15">
        <v>0</v>
      </c>
      <c r="D36" s="15">
        <v>1</v>
      </c>
      <c r="E36" s="15">
        <v>1</v>
      </c>
      <c r="F36" s="15">
        <v>4</v>
      </c>
      <c r="G36" s="15">
        <v>3.9</v>
      </c>
      <c r="H36" s="15">
        <v>3</v>
      </c>
      <c r="I36" s="15">
        <v>6.8</v>
      </c>
      <c r="J36" s="15">
        <v>8.4</v>
      </c>
      <c r="K36" s="15">
        <v>2.5</v>
      </c>
      <c r="L36" s="15">
        <v>3.5</v>
      </c>
      <c r="M36" s="15">
        <v>6.3</v>
      </c>
      <c r="N36" s="15">
        <v>6.6</v>
      </c>
      <c r="O36" s="15">
        <v>0</v>
      </c>
    </row>
    <row r="37" spans="1:15" x14ac:dyDescent="0.25">
      <c r="A37" s="16">
        <v>36</v>
      </c>
      <c r="B37" s="16">
        <v>1</v>
      </c>
      <c r="C37" s="16">
        <v>0</v>
      </c>
      <c r="D37" s="16">
        <v>0</v>
      </c>
      <c r="E37" s="16">
        <v>0</v>
      </c>
      <c r="F37" s="16">
        <v>3.2</v>
      </c>
      <c r="G37" s="16">
        <v>4.3</v>
      </c>
      <c r="H37" s="16">
        <v>3.5</v>
      </c>
      <c r="I37" s="16">
        <v>2.9</v>
      </c>
      <c r="J37" s="16">
        <v>5.6</v>
      </c>
      <c r="K37" s="16">
        <v>3.1</v>
      </c>
      <c r="L37" s="16">
        <v>2.5</v>
      </c>
      <c r="M37" s="16">
        <v>5.4</v>
      </c>
      <c r="N37" s="16">
        <v>4.5999999999999996</v>
      </c>
      <c r="O37" s="16">
        <v>0</v>
      </c>
    </row>
    <row r="38" spans="1:15" x14ac:dyDescent="0.25">
      <c r="A38" s="15">
        <v>37</v>
      </c>
      <c r="B38" s="15">
        <v>2</v>
      </c>
      <c r="C38" s="15">
        <v>0</v>
      </c>
      <c r="D38" s="15">
        <v>0</v>
      </c>
      <c r="E38" s="15">
        <v>0</v>
      </c>
      <c r="F38" s="15">
        <v>3.4</v>
      </c>
      <c r="G38" s="15">
        <v>4.5999999999999996</v>
      </c>
      <c r="H38" s="15">
        <v>3.9</v>
      </c>
      <c r="I38" s="15">
        <v>4.5</v>
      </c>
      <c r="J38" s="15">
        <v>6.8</v>
      </c>
      <c r="K38" s="15">
        <v>3.9</v>
      </c>
      <c r="L38" s="15">
        <v>3.5</v>
      </c>
      <c r="M38" s="15">
        <v>7.1</v>
      </c>
      <c r="N38" s="15">
        <v>8</v>
      </c>
      <c r="O38" s="15">
        <v>0</v>
      </c>
    </row>
    <row r="39" spans="1:15" x14ac:dyDescent="0.25">
      <c r="A39" s="16">
        <v>38</v>
      </c>
      <c r="B39" s="16">
        <v>3</v>
      </c>
      <c r="C39" s="16">
        <v>0</v>
      </c>
      <c r="D39" s="16">
        <v>1</v>
      </c>
      <c r="E39" s="16">
        <v>1</v>
      </c>
      <c r="F39" s="16">
        <v>4.0999999999999996</v>
      </c>
      <c r="G39" s="16">
        <v>7.3</v>
      </c>
      <c r="H39" s="16">
        <v>2.9</v>
      </c>
      <c r="I39" s="16">
        <v>5.5</v>
      </c>
      <c r="J39" s="16">
        <v>7.7</v>
      </c>
      <c r="K39" s="16">
        <v>5.2</v>
      </c>
      <c r="L39" s="16">
        <v>4.9000000000000004</v>
      </c>
      <c r="M39" s="16">
        <v>8.6999999999999993</v>
      </c>
      <c r="N39" s="16">
        <v>9.9</v>
      </c>
      <c r="O39" s="16">
        <v>1</v>
      </c>
    </row>
    <row r="40" spans="1:15" x14ac:dyDescent="0.25">
      <c r="A40" s="15">
        <v>39</v>
      </c>
      <c r="B40" s="15">
        <v>2</v>
      </c>
      <c r="C40" s="15">
        <v>1</v>
      </c>
      <c r="D40" s="15">
        <v>1</v>
      </c>
      <c r="E40" s="15">
        <v>1</v>
      </c>
      <c r="F40" s="15">
        <v>3.6</v>
      </c>
      <c r="G40" s="15">
        <v>6.2</v>
      </c>
      <c r="H40" s="15">
        <v>5.8</v>
      </c>
      <c r="I40" s="15">
        <v>5</v>
      </c>
      <c r="J40" s="15">
        <v>9</v>
      </c>
      <c r="K40" s="15">
        <v>4.7</v>
      </c>
      <c r="L40" s="15">
        <v>4.5</v>
      </c>
      <c r="M40" s="15">
        <v>7.6</v>
      </c>
      <c r="N40" s="15">
        <v>6.9</v>
      </c>
      <c r="O40" s="15">
        <v>1</v>
      </c>
    </row>
    <row r="41" spans="1:15" x14ac:dyDescent="0.25">
      <c r="A41" s="16">
        <v>40</v>
      </c>
      <c r="B41" s="16">
        <v>1</v>
      </c>
      <c r="C41" s="16">
        <v>0</v>
      </c>
      <c r="D41" s="16">
        <v>0</v>
      </c>
      <c r="E41" s="16">
        <v>1</v>
      </c>
      <c r="F41" s="16">
        <v>4.9000000000000004</v>
      </c>
      <c r="G41" s="16">
        <v>4.8</v>
      </c>
      <c r="H41" s="16">
        <v>5.0999999999999996</v>
      </c>
      <c r="I41" s="16">
        <v>6.4</v>
      </c>
      <c r="J41" s="16">
        <v>8.1999999999999993</v>
      </c>
      <c r="K41" s="16">
        <v>4.5</v>
      </c>
      <c r="L41" s="16">
        <v>3.2</v>
      </c>
      <c r="M41" s="16">
        <v>6</v>
      </c>
      <c r="N41" s="16">
        <v>5.5</v>
      </c>
      <c r="O41" s="16">
        <v>0</v>
      </c>
    </row>
    <row r="42" spans="1:15" x14ac:dyDescent="0.25">
      <c r="A42" s="15">
        <v>41</v>
      </c>
      <c r="B42" s="15">
        <v>2</v>
      </c>
      <c r="C42" s="15">
        <v>1</v>
      </c>
      <c r="D42" s="15">
        <v>1</v>
      </c>
      <c r="E42" s="15">
        <v>1</v>
      </c>
      <c r="F42" s="15">
        <v>3.4</v>
      </c>
      <c r="G42" s="15">
        <v>5.5</v>
      </c>
      <c r="H42" s="15">
        <v>3.1</v>
      </c>
      <c r="I42" s="15">
        <v>5.2</v>
      </c>
      <c r="J42" s="15">
        <v>9.1</v>
      </c>
      <c r="K42" s="15">
        <v>4.5999999999999996</v>
      </c>
      <c r="L42" s="15">
        <v>3.9</v>
      </c>
      <c r="M42" s="15">
        <v>7</v>
      </c>
      <c r="N42" s="15">
        <v>7.5</v>
      </c>
      <c r="O42" s="15">
        <v>1</v>
      </c>
    </row>
    <row r="43" spans="1:15" x14ac:dyDescent="0.25">
      <c r="A43" s="16">
        <v>42</v>
      </c>
      <c r="B43" s="16">
        <v>2</v>
      </c>
      <c r="C43" s="16">
        <v>1</v>
      </c>
      <c r="D43" s="16">
        <v>0</v>
      </c>
      <c r="E43" s="16">
        <v>0</v>
      </c>
      <c r="F43" s="16">
        <v>3.8</v>
      </c>
      <c r="G43" s="16">
        <v>5.4</v>
      </c>
      <c r="H43" s="16">
        <v>3.8</v>
      </c>
      <c r="I43" s="16">
        <v>4.9000000000000004</v>
      </c>
      <c r="J43" s="16">
        <v>8.5</v>
      </c>
      <c r="K43" s="16">
        <v>4.0999999999999996</v>
      </c>
      <c r="L43" s="16">
        <v>4.0999999999999996</v>
      </c>
      <c r="M43" s="16">
        <v>7.6</v>
      </c>
      <c r="N43" s="16">
        <v>8</v>
      </c>
      <c r="O43" s="16">
        <v>1</v>
      </c>
    </row>
    <row r="44" spans="1:15" x14ac:dyDescent="0.25">
      <c r="A44" s="15">
        <v>43</v>
      </c>
      <c r="B44" s="15">
        <v>3</v>
      </c>
      <c r="C44" s="15">
        <v>0</v>
      </c>
      <c r="D44" s="15">
        <v>1</v>
      </c>
      <c r="E44" s="15">
        <v>0</v>
      </c>
      <c r="F44" s="15">
        <v>5.0999999999999996</v>
      </c>
      <c r="G44" s="15">
        <v>6.8</v>
      </c>
      <c r="H44" s="15">
        <v>5.8</v>
      </c>
      <c r="I44" s="15">
        <v>6.3</v>
      </c>
      <c r="J44" s="15">
        <v>7.4</v>
      </c>
      <c r="K44" s="15">
        <v>4.5999999999999996</v>
      </c>
      <c r="L44" s="15">
        <v>4.3</v>
      </c>
      <c r="M44" s="15">
        <v>8.9</v>
      </c>
      <c r="N44" s="15">
        <v>7.8</v>
      </c>
      <c r="O44" s="15">
        <v>1</v>
      </c>
    </row>
    <row r="45" spans="1:15" x14ac:dyDescent="0.25">
      <c r="A45" s="16">
        <v>44</v>
      </c>
      <c r="B45" s="16">
        <v>2</v>
      </c>
      <c r="C45" s="16">
        <v>1</v>
      </c>
      <c r="D45" s="16">
        <v>1</v>
      </c>
      <c r="E45" s="16">
        <v>1</v>
      </c>
      <c r="F45" s="16">
        <v>5.0999999999999996</v>
      </c>
      <c r="G45" s="16">
        <v>6.9</v>
      </c>
      <c r="H45" s="16">
        <v>4.4000000000000004</v>
      </c>
      <c r="I45" s="16">
        <v>7.8</v>
      </c>
      <c r="J45" s="16">
        <v>5.9</v>
      </c>
      <c r="K45" s="16">
        <v>4.9000000000000004</v>
      </c>
      <c r="L45" s="16">
        <v>4.5</v>
      </c>
      <c r="M45" s="16">
        <v>7.6</v>
      </c>
      <c r="N45" s="16">
        <v>7.9</v>
      </c>
      <c r="O45" s="16">
        <v>1</v>
      </c>
    </row>
    <row r="46" spans="1:15" x14ac:dyDescent="0.25">
      <c r="A46" s="15">
        <v>45</v>
      </c>
      <c r="B46" s="15">
        <v>3</v>
      </c>
      <c r="C46" s="15">
        <v>1</v>
      </c>
      <c r="D46" s="15">
        <v>0</v>
      </c>
      <c r="E46" s="15">
        <v>0</v>
      </c>
      <c r="F46" s="15">
        <v>2.5</v>
      </c>
      <c r="G46" s="15">
        <v>7.1</v>
      </c>
      <c r="H46" s="15">
        <v>3.6</v>
      </c>
      <c r="I46" s="15">
        <v>3</v>
      </c>
      <c r="J46" s="15">
        <v>5.2</v>
      </c>
      <c r="K46" s="15">
        <v>4.3</v>
      </c>
      <c r="L46" s="15">
        <v>4.7</v>
      </c>
      <c r="M46" s="15">
        <v>5.5</v>
      </c>
      <c r="N46" s="15">
        <v>5.6</v>
      </c>
      <c r="O46" s="15">
        <v>0</v>
      </c>
    </row>
    <row r="47" spans="1:15" x14ac:dyDescent="0.25">
      <c r="A47" s="16">
        <v>46</v>
      </c>
      <c r="B47" s="16">
        <v>2</v>
      </c>
      <c r="C47" s="16">
        <v>0</v>
      </c>
      <c r="D47" s="16">
        <v>1</v>
      </c>
      <c r="E47" s="16">
        <v>1</v>
      </c>
      <c r="F47" s="16">
        <v>4.0999999999999996</v>
      </c>
      <c r="G47" s="16">
        <v>5.9</v>
      </c>
      <c r="H47" s="16">
        <v>5.8</v>
      </c>
      <c r="I47" s="16">
        <v>5.5</v>
      </c>
      <c r="J47" s="16">
        <v>8.4</v>
      </c>
      <c r="K47" s="16">
        <v>5.2</v>
      </c>
      <c r="L47" s="16">
        <v>4.8</v>
      </c>
      <c r="M47" s="16">
        <v>7.4</v>
      </c>
      <c r="N47" s="16">
        <v>8.6</v>
      </c>
      <c r="O47" s="16">
        <v>1</v>
      </c>
    </row>
    <row r="48" spans="1:15" x14ac:dyDescent="0.25">
      <c r="A48" s="15">
        <v>47</v>
      </c>
      <c r="B48" s="15">
        <v>3</v>
      </c>
      <c r="C48" s="15">
        <v>1</v>
      </c>
      <c r="D48" s="15">
        <v>0</v>
      </c>
      <c r="E48" s="15">
        <v>0</v>
      </c>
      <c r="F48" s="15">
        <v>4.3</v>
      </c>
      <c r="G48" s="15">
        <v>6.3</v>
      </c>
      <c r="H48" s="15">
        <v>2.9</v>
      </c>
      <c r="I48" s="15">
        <v>4.5</v>
      </c>
      <c r="J48" s="15">
        <v>3.8</v>
      </c>
      <c r="K48" s="15">
        <v>5</v>
      </c>
      <c r="L48" s="15">
        <v>3.5</v>
      </c>
      <c r="M48" s="15">
        <v>7.1</v>
      </c>
      <c r="N48" s="15">
        <v>8.8000000000000007</v>
      </c>
      <c r="O48" s="15">
        <v>1</v>
      </c>
    </row>
    <row r="49" spans="1:15" x14ac:dyDescent="0.25">
      <c r="A49" s="16">
        <v>48</v>
      </c>
      <c r="B49" s="16">
        <v>2</v>
      </c>
      <c r="C49" s="16">
        <v>1</v>
      </c>
      <c r="D49" s="16">
        <v>1</v>
      </c>
      <c r="E49" s="16">
        <v>1</v>
      </c>
      <c r="F49" s="16">
        <v>3.8</v>
      </c>
      <c r="G49" s="16">
        <v>7.5</v>
      </c>
      <c r="H49" s="16">
        <v>5.7</v>
      </c>
      <c r="I49" s="16">
        <v>6</v>
      </c>
      <c r="J49" s="16">
        <v>8.1999999999999993</v>
      </c>
      <c r="K49" s="16">
        <v>6.5</v>
      </c>
      <c r="L49" s="16">
        <v>5.2</v>
      </c>
      <c r="M49" s="16">
        <v>7.6</v>
      </c>
      <c r="N49" s="16">
        <v>7.6</v>
      </c>
      <c r="O49" s="16">
        <v>0</v>
      </c>
    </row>
    <row r="50" spans="1:15" x14ac:dyDescent="0.25">
      <c r="A50" s="15">
        <v>49</v>
      </c>
      <c r="B50" s="15">
        <v>3</v>
      </c>
      <c r="C50" s="15">
        <v>0</v>
      </c>
      <c r="D50" s="15">
        <v>0</v>
      </c>
      <c r="E50" s="15">
        <v>1</v>
      </c>
      <c r="F50" s="15">
        <v>3.7</v>
      </c>
      <c r="G50" s="15">
        <v>6.1</v>
      </c>
      <c r="H50" s="15">
        <v>4.2</v>
      </c>
      <c r="I50" s="15">
        <v>6.7</v>
      </c>
      <c r="J50" s="15">
        <v>6.8</v>
      </c>
      <c r="K50" s="15">
        <v>4.5</v>
      </c>
      <c r="L50" s="15">
        <v>3.9</v>
      </c>
      <c r="M50" s="15">
        <v>8.6999999999999993</v>
      </c>
      <c r="N50" s="15">
        <v>8.1</v>
      </c>
      <c r="O50" s="15">
        <v>1</v>
      </c>
    </row>
    <row r="51" spans="1:15" x14ac:dyDescent="0.25">
      <c r="A51" s="16">
        <v>50</v>
      </c>
      <c r="B51" s="16">
        <v>3</v>
      </c>
      <c r="C51" s="16">
        <v>1</v>
      </c>
      <c r="D51" s="16">
        <v>1</v>
      </c>
      <c r="E51" s="16">
        <v>0</v>
      </c>
      <c r="F51" s="16">
        <v>3.9</v>
      </c>
      <c r="G51" s="16">
        <v>5.8</v>
      </c>
      <c r="H51" s="16">
        <v>4.4000000000000004</v>
      </c>
      <c r="I51" s="16">
        <v>5.8</v>
      </c>
      <c r="J51" s="16">
        <v>4.7</v>
      </c>
      <c r="K51" s="16">
        <v>4.0999999999999996</v>
      </c>
      <c r="L51" s="16">
        <v>4.3</v>
      </c>
      <c r="M51" s="16">
        <v>8.6</v>
      </c>
      <c r="N51" s="16">
        <v>7.8</v>
      </c>
      <c r="O51" s="16">
        <v>1</v>
      </c>
    </row>
    <row r="52" spans="1:15" x14ac:dyDescent="0.25">
      <c r="A52" s="15">
        <v>51</v>
      </c>
      <c r="B52" s="15">
        <v>1</v>
      </c>
      <c r="C52" s="15">
        <v>0</v>
      </c>
      <c r="D52" s="15">
        <v>1</v>
      </c>
      <c r="E52" s="15">
        <v>1</v>
      </c>
      <c r="F52" s="15">
        <v>3.6</v>
      </c>
      <c r="G52" s="15">
        <v>4.2</v>
      </c>
      <c r="H52" s="15">
        <v>3.4</v>
      </c>
      <c r="I52" s="15">
        <v>4.8</v>
      </c>
      <c r="J52" s="15">
        <v>7.2</v>
      </c>
      <c r="K52" s="15">
        <v>4</v>
      </c>
      <c r="L52" s="15">
        <v>2.8</v>
      </c>
      <c r="M52" s="15">
        <v>5.4</v>
      </c>
      <c r="N52" s="15">
        <v>7.5</v>
      </c>
      <c r="O52" s="15">
        <v>0</v>
      </c>
    </row>
    <row r="53" spans="1:15" x14ac:dyDescent="0.25">
      <c r="A53" s="16">
        <v>52</v>
      </c>
      <c r="B53" s="16">
        <v>3</v>
      </c>
      <c r="C53" s="16">
        <v>1</v>
      </c>
      <c r="D53" s="16">
        <v>0</v>
      </c>
      <c r="E53" s="16">
        <v>0</v>
      </c>
      <c r="F53" s="16">
        <v>2.7</v>
      </c>
      <c r="G53" s="16">
        <v>7.4</v>
      </c>
      <c r="H53" s="16">
        <v>2.7</v>
      </c>
      <c r="I53" s="16">
        <v>3.1</v>
      </c>
      <c r="J53" s="16">
        <v>5.3</v>
      </c>
      <c r="K53" s="16">
        <v>4.5</v>
      </c>
      <c r="L53" s="16">
        <v>4.9000000000000004</v>
      </c>
      <c r="M53" s="16">
        <v>5.7</v>
      </c>
      <c r="N53" s="16">
        <v>7.1</v>
      </c>
      <c r="O53" s="16">
        <v>1</v>
      </c>
    </row>
    <row r="54" spans="1:15" x14ac:dyDescent="0.25">
      <c r="A54" s="15">
        <v>53</v>
      </c>
      <c r="B54" s="15">
        <v>3</v>
      </c>
      <c r="C54" s="15">
        <v>0</v>
      </c>
      <c r="D54" s="15">
        <v>1</v>
      </c>
      <c r="E54" s="15">
        <v>1</v>
      </c>
      <c r="F54" s="15">
        <v>2.5</v>
      </c>
      <c r="G54" s="15">
        <v>6.1</v>
      </c>
      <c r="H54" s="15">
        <v>3.2</v>
      </c>
      <c r="I54" s="15">
        <v>4.5999999999999996</v>
      </c>
      <c r="J54" s="15">
        <v>6.3</v>
      </c>
      <c r="K54" s="15">
        <v>4.7</v>
      </c>
      <c r="L54" s="15">
        <v>4.5999999999999996</v>
      </c>
      <c r="M54" s="15">
        <v>8.6999999999999993</v>
      </c>
      <c r="N54" s="15">
        <v>9</v>
      </c>
      <c r="O54" s="15">
        <v>1</v>
      </c>
    </row>
    <row r="55" spans="1:15" x14ac:dyDescent="0.25">
      <c r="A55" s="16">
        <v>54</v>
      </c>
      <c r="B55" s="16">
        <v>1</v>
      </c>
      <c r="C55" s="16">
        <v>1</v>
      </c>
      <c r="D55" s="16">
        <v>0</v>
      </c>
      <c r="E55" s="16">
        <v>0</v>
      </c>
      <c r="F55" s="16">
        <v>3.4</v>
      </c>
      <c r="G55" s="16">
        <v>4.4000000000000004</v>
      </c>
      <c r="H55" s="16">
        <v>3.3</v>
      </c>
      <c r="I55" s="16">
        <v>4.7</v>
      </c>
      <c r="J55" s="16">
        <v>5.2</v>
      </c>
      <c r="K55" s="16">
        <v>3.2</v>
      </c>
      <c r="L55" s="16">
        <v>3.3</v>
      </c>
      <c r="M55" s="16">
        <v>6.1</v>
      </c>
      <c r="N55" s="16">
        <v>7</v>
      </c>
      <c r="O55" s="16">
        <v>0</v>
      </c>
    </row>
    <row r="56" spans="1:15" x14ac:dyDescent="0.25">
      <c r="A56" s="15">
        <v>55</v>
      </c>
      <c r="B56" s="15">
        <v>2</v>
      </c>
      <c r="C56" s="15">
        <v>1</v>
      </c>
      <c r="D56" s="15">
        <v>1</v>
      </c>
      <c r="E56" s="15">
        <v>1</v>
      </c>
      <c r="F56" s="15">
        <v>3.3</v>
      </c>
      <c r="G56" s="15">
        <v>5.8</v>
      </c>
      <c r="H56" s="15">
        <v>3.2</v>
      </c>
      <c r="I56" s="15">
        <v>4.7</v>
      </c>
      <c r="J56" s="15">
        <v>8.6999999999999993</v>
      </c>
      <c r="K56" s="15">
        <v>4.9000000000000004</v>
      </c>
      <c r="L56" s="15">
        <v>4.2</v>
      </c>
      <c r="M56" s="15">
        <v>7.3</v>
      </c>
      <c r="N56" s="15">
        <v>8.1</v>
      </c>
      <c r="O56" s="15">
        <v>1</v>
      </c>
    </row>
    <row r="57" spans="1:15" x14ac:dyDescent="0.25">
      <c r="A57" s="16">
        <v>56</v>
      </c>
      <c r="B57" s="16">
        <v>3</v>
      </c>
      <c r="C57" s="16">
        <v>1</v>
      </c>
      <c r="D57" s="16">
        <v>0</v>
      </c>
      <c r="E57" s="16">
        <v>0</v>
      </c>
      <c r="F57" s="16">
        <v>3.8</v>
      </c>
      <c r="G57" s="16">
        <v>5.7</v>
      </c>
      <c r="H57" s="16">
        <v>3.7</v>
      </c>
      <c r="I57" s="16">
        <v>5.5</v>
      </c>
      <c r="J57" s="16">
        <v>7.4</v>
      </c>
      <c r="K57" s="16">
        <v>4.0999999999999996</v>
      </c>
      <c r="L57" s="16">
        <v>3.4</v>
      </c>
      <c r="M57" s="16">
        <v>7.7</v>
      </c>
      <c r="N57" s="16">
        <v>7.6</v>
      </c>
      <c r="O57" s="16">
        <v>1</v>
      </c>
    </row>
    <row r="58" spans="1:15" x14ac:dyDescent="0.25">
      <c r="A58" s="15">
        <v>57</v>
      </c>
      <c r="B58" s="15">
        <v>2</v>
      </c>
      <c r="C58" s="15">
        <v>0</v>
      </c>
      <c r="D58" s="15">
        <v>1</v>
      </c>
      <c r="E58" s="15">
        <v>1</v>
      </c>
      <c r="F58" s="15">
        <v>5.0999999999999996</v>
      </c>
      <c r="G58" s="15">
        <v>7.7</v>
      </c>
      <c r="H58" s="15">
        <v>4.5</v>
      </c>
      <c r="I58" s="15">
        <v>6.9</v>
      </c>
      <c r="J58" s="15">
        <v>9.6</v>
      </c>
      <c r="K58" s="15">
        <v>5.7</v>
      </c>
      <c r="L58" s="15">
        <v>5.5</v>
      </c>
      <c r="M58" s="15">
        <v>9</v>
      </c>
      <c r="N58" s="15">
        <v>7.9</v>
      </c>
      <c r="O58" s="15">
        <v>1</v>
      </c>
    </row>
    <row r="59" spans="1:15" x14ac:dyDescent="0.25">
      <c r="A59" s="16">
        <v>58</v>
      </c>
      <c r="B59" s="16">
        <v>3</v>
      </c>
      <c r="C59" s="16">
        <v>1</v>
      </c>
      <c r="D59" s="16">
        <v>0</v>
      </c>
      <c r="E59" s="16">
        <v>0</v>
      </c>
      <c r="F59" s="16">
        <v>3.6</v>
      </c>
      <c r="G59" s="16">
        <v>5.8</v>
      </c>
      <c r="H59" s="16">
        <v>5.6</v>
      </c>
      <c r="I59" s="16">
        <v>5.4</v>
      </c>
      <c r="J59" s="16">
        <v>4.4000000000000004</v>
      </c>
      <c r="K59" s="16">
        <v>4.5999999999999996</v>
      </c>
      <c r="L59" s="16">
        <v>4</v>
      </c>
      <c r="M59" s="16">
        <v>8.1999999999999993</v>
      </c>
      <c r="N59" s="16">
        <v>7.5</v>
      </c>
      <c r="O59" s="16">
        <v>1</v>
      </c>
    </row>
    <row r="60" spans="1:15" x14ac:dyDescent="0.25">
      <c r="A60" s="15">
        <v>59</v>
      </c>
      <c r="B60" s="15">
        <v>3</v>
      </c>
      <c r="C60" s="15">
        <v>1</v>
      </c>
      <c r="D60" s="15">
        <v>0</v>
      </c>
      <c r="E60" s="15">
        <v>0</v>
      </c>
      <c r="F60" s="15">
        <v>4.3</v>
      </c>
      <c r="G60" s="15">
        <v>3.7</v>
      </c>
      <c r="H60" s="15">
        <v>4.2</v>
      </c>
      <c r="I60" s="15">
        <v>4.5</v>
      </c>
      <c r="J60" s="15">
        <v>3.8</v>
      </c>
      <c r="K60" s="15">
        <v>3.7</v>
      </c>
      <c r="L60" s="15">
        <v>3.5</v>
      </c>
      <c r="M60" s="15">
        <v>7.1</v>
      </c>
      <c r="N60" s="15">
        <v>6.5</v>
      </c>
      <c r="O60" s="15">
        <v>0</v>
      </c>
    </row>
    <row r="61" spans="1:15" x14ac:dyDescent="0.25">
      <c r="A61" s="16">
        <v>60</v>
      </c>
      <c r="B61" s="16">
        <v>3</v>
      </c>
      <c r="C61" s="16">
        <v>1</v>
      </c>
      <c r="D61" s="16">
        <v>1</v>
      </c>
      <c r="E61" s="16">
        <v>1</v>
      </c>
      <c r="F61" s="16">
        <v>2.8</v>
      </c>
      <c r="G61" s="16">
        <v>6.9</v>
      </c>
      <c r="H61" s="16">
        <v>2.6</v>
      </c>
      <c r="I61" s="16">
        <v>3.5</v>
      </c>
      <c r="J61" s="16">
        <v>5.4</v>
      </c>
      <c r="K61" s="16">
        <v>5.6</v>
      </c>
      <c r="L61" s="16">
        <v>4</v>
      </c>
      <c r="M61" s="16">
        <v>7.9</v>
      </c>
      <c r="N61" s="16">
        <v>8.5</v>
      </c>
      <c r="O61" s="16">
        <v>1</v>
      </c>
    </row>
    <row r="62" spans="1:15" x14ac:dyDescent="0.25">
      <c r="A62" s="15">
        <v>61</v>
      </c>
      <c r="B62" s="15">
        <v>3</v>
      </c>
      <c r="C62" s="15">
        <v>0</v>
      </c>
      <c r="D62" s="15">
        <v>0</v>
      </c>
      <c r="E62" s="15">
        <v>0</v>
      </c>
      <c r="F62" s="15">
        <v>3.2</v>
      </c>
      <c r="G62" s="15">
        <v>6.1</v>
      </c>
      <c r="H62" s="15">
        <v>2.8</v>
      </c>
      <c r="I62" s="15">
        <v>3.8</v>
      </c>
      <c r="J62" s="15">
        <v>4.9000000000000004</v>
      </c>
      <c r="K62" s="15">
        <v>5.4</v>
      </c>
      <c r="L62" s="15">
        <v>4.5</v>
      </c>
      <c r="M62" s="15">
        <v>6.6</v>
      </c>
      <c r="N62" s="15">
        <v>6.9</v>
      </c>
      <c r="O62" s="15">
        <v>1</v>
      </c>
    </row>
    <row r="63" spans="1:15" x14ac:dyDescent="0.25">
      <c r="A63" s="16">
        <v>62</v>
      </c>
      <c r="B63" s="16">
        <v>2</v>
      </c>
      <c r="C63" s="16">
        <v>0</v>
      </c>
      <c r="D63" s="16">
        <v>1</v>
      </c>
      <c r="E63" s="16">
        <v>1</v>
      </c>
      <c r="F63" s="16">
        <v>3.8</v>
      </c>
      <c r="G63" s="16">
        <v>5</v>
      </c>
      <c r="H63" s="16">
        <v>4.5</v>
      </c>
      <c r="I63" s="16">
        <v>5.9</v>
      </c>
      <c r="J63" s="16">
        <v>6.7</v>
      </c>
      <c r="K63" s="16">
        <v>2.7</v>
      </c>
      <c r="L63" s="16">
        <v>3.6</v>
      </c>
      <c r="M63" s="16">
        <v>8</v>
      </c>
      <c r="N63" s="16">
        <v>7.6</v>
      </c>
      <c r="O63" s="16">
        <v>1</v>
      </c>
    </row>
    <row r="64" spans="1:15" x14ac:dyDescent="0.25">
      <c r="A64" s="15">
        <v>63</v>
      </c>
      <c r="B64" s="15">
        <v>1</v>
      </c>
      <c r="C64" s="15">
        <v>0</v>
      </c>
      <c r="D64" s="15">
        <v>0</v>
      </c>
      <c r="E64" s="15">
        <v>0</v>
      </c>
      <c r="F64" s="15">
        <v>3.9</v>
      </c>
      <c r="G64" s="15">
        <v>5.0999999999999996</v>
      </c>
      <c r="H64" s="15">
        <v>4.3</v>
      </c>
      <c r="I64" s="15">
        <v>4.8</v>
      </c>
      <c r="J64" s="15">
        <v>5.8</v>
      </c>
      <c r="K64" s="15">
        <v>4.4000000000000004</v>
      </c>
      <c r="L64" s="15">
        <v>2.9</v>
      </c>
      <c r="M64" s="15">
        <v>6.3</v>
      </c>
      <c r="N64" s="15">
        <v>5.5</v>
      </c>
      <c r="O64" s="15">
        <v>0</v>
      </c>
    </row>
    <row r="65" spans="1:15" x14ac:dyDescent="0.25">
      <c r="A65" s="16">
        <v>64</v>
      </c>
      <c r="B65" s="16">
        <v>1</v>
      </c>
      <c r="C65" s="16">
        <v>0</v>
      </c>
      <c r="D65" s="16">
        <v>1</v>
      </c>
      <c r="E65" s="16">
        <v>1</v>
      </c>
      <c r="F65" s="16">
        <v>2.2000000000000002</v>
      </c>
      <c r="G65" s="16">
        <v>4.5</v>
      </c>
      <c r="H65" s="16">
        <v>2.4</v>
      </c>
      <c r="I65" s="16">
        <v>3.4</v>
      </c>
      <c r="J65" s="16">
        <v>6.2</v>
      </c>
      <c r="K65" s="16">
        <v>3.3</v>
      </c>
      <c r="L65" s="16">
        <v>2.6</v>
      </c>
      <c r="M65" s="16">
        <v>6</v>
      </c>
      <c r="N65" s="16">
        <v>6</v>
      </c>
      <c r="O65" s="16">
        <v>0</v>
      </c>
    </row>
    <row r="66" spans="1:15" x14ac:dyDescent="0.25">
      <c r="A66" s="15">
        <v>65</v>
      </c>
      <c r="B66" s="15">
        <v>1</v>
      </c>
      <c r="C66" s="15">
        <v>0</v>
      </c>
      <c r="D66" s="15">
        <v>1</v>
      </c>
      <c r="E66" s="15">
        <v>1</v>
      </c>
      <c r="F66" s="15">
        <v>3.6</v>
      </c>
      <c r="G66" s="15">
        <v>4.0999999999999996</v>
      </c>
      <c r="H66" s="15">
        <v>4.9000000000000004</v>
      </c>
      <c r="I66" s="15">
        <v>4.8</v>
      </c>
      <c r="J66" s="15">
        <v>7.2</v>
      </c>
      <c r="K66" s="15">
        <v>3.5</v>
      </c>
      <c r="L66" s="15">
        <v>2.8</v>
      </c>
      <c r="M66" s="15">
        <v>5.4</v>
      </c>
      <c r="N66" s="15">
        <v>6.9</v>
      </c>
      <c r="O66" s="15">
        <v>0</v>
      </c>
    </row>
    <row r="67" spans="1:15" x14ac:dyDescent="0.25">
      <c r="A67" s="16">
        <v>66</v>
      </c>
      <c r="B67" s="16">
        <v>2</v>
      </c>
      <c r="C67" s="16">
        <v>1</v>
      </c>
      <c r="D67" s="16">
        <v>1</v>
      </c>
      <c r="E67" s="16">
        <v>1</v>
      </c>
      <c r="F67" s="16">
        <v>3.8</v>
      </c>
      <c r="G67" s="16">
        <v>6.7</v>
      </c>
      <c r="H67" s="16">
        <v>5.4</v>
      </c>
      <c r="I67" s="16">
        <v>6</v>
      </c>
      <c r="J67" s="16">
        <v>8.1999999999999993</v>
      </c>
      <c r="K67" s="16">
        <v>4.7</v>
      </c>
      <c r="L67" s="16">
        <v>5.2</v>
      </c>
      <c r="M67" s="16">
        <v>7.6</v>
      </c>
      <c r="N67" s="16">
        <v>6.9</v>
      </c>
      <c r="O67" s="16">
        <v>1</v>
      </c>
    </row>
    <row r="68" spans="1:15" x14ac:dyDescent="0.25">
      <c r="A68" s="15">
        <v>67</v>
      </c>
      <c r="B68" s="15">
        <v>2</v>
      </c>
      <c r="C68" s="15">
        <v>1</v>
      </c>
      <c r="D68" s="15">
        <v>0</v>
      </c>
      <c r="E68" s="15">
        <v>1</v>
      </c>
      <c r="F68" s="15">
        <v>4</v>
      </c>
      <c r="G68" s="15">
        <v>6.4</v>
      </c>
      <c r="H68" s="15">
        <v>2.7</v>
      </c>
      <c r="I68" s="15">
        <v>5.0999999999999996</v>
      </c>
      <c r="J68" s="15">
        <v>6.2</v>
      </c>
      <c r="K68" s="15">
        <v>5</v>
      </c>
      <c r="L68" s="15">
        <v>4.5</v>
      </c>
      <c r="M68" s="15">
        <v>6.4</v>
      </c>
      <c r="N68" s="15">
        <v>5.6</v>
      </c>
      <c r="O68" s="15">
        <v>0</v>
      </c>
    </row>
    <row r="69" spans="1:15" x14ac:dyDescent="0.25">
      <c r="A69" s="16">
        <v>68</v>
      </c>
      <c r="B69" s="16">
        <v>2</v>
      </c>
      <c r="C69" s="16">
        <v>1</v>
      </c>
      <c r="D69" s="16">
        <v>0</v>
      </c>
      <c r="E69" s="16">
        <v>1</v>
      </c>
      <c r="F69" s="16">
        <v>3.7</v>
      </c>
      <c r="G69" s="16">
        <v>5.4</v>
      </c>
      <c r="H69" s="16">
        <v>4.3</v>
      </c>
      <c r="I69" s="16">
        <v>4.9000000000000004</v>
      </c>
      <c r="J69" s="16">
        <v>6</v>
      </c>
      <c r="K69" s="16">
        <v>4.5</v>
      </c>
      <c r="L69" s="16">
        <v>4.3</v>
      </c>
      <c r="M69" s="16">
        <v>6.1</v>
      </c>
      <c r="N69" s="16">
        <v>6.3</v>
      </c>
      <c r="O69" s="16">
        <v>0</v>
      </c>
    </row>
    <row r="70" spans="1:15" x14ac:dyDescent="0.25">
      <c r="A70" s="15">
        <v>69</v>
      </c>
      <c r="B70" s="15">
        <v>1</v>
      </c>
      <c r="C70" s="15">
        <v>1</v>
      </c>
      <c r="D70" s="15">
        <v>1</v>
      </c>
      <c r="E70" s="15">
        <v>1</v>
      </c>
      <c r="F70" s="15">
        <v>3.5</v>
      </c>
      <c r="G70" s="15">
        <v>3.5</v>
      </c>
      <c r="H70" s="15">
        <v>2.9</v>
      </c>
      <c r="I70" s="15">
        <v>4.5</v>
      </c>
      <c r="J70" s="15">
        <v>7.6</v>
      </c>
      <c r="K70" s="15">
        <v>4</v>
      </c>
      <c r="L70" s="15">
        <v>3.4</v>
      </c>
      <c r="M70" s="15">
        <v>5.2</v>
      </c>
      <c r="N70" s="15">
        <v>5.8</v>
      </c>
      <c r="O70" s="15">
        <v>0</v>
      </c>
    </row>
    <row r="71" spans="1:15" x14ac:dyDescent="0.25">
      <c r="A71" s="16">
        <v>70</v>
      </c>
      <c r="B71" s="16">
        <v>2</v>
      </c>
      <c r="C71" s="16">
        <v>0</v>
      </c>
      <c r="D71" s="16">
        <v>1</v>
      </c>
      <c r="E71" s="16">
        <v>1</v>
      </c>
      <c r="F71" s="16">
        <v>3.6</v>
      </c>
      <c r="G71" s="16">
        <v>5.3</v>
      </c>
      <c r="H71" s="16">
        <v>3.9</v>
      </c>
      <c r="I71" s="16">
        <v>5.3</v>
      </c>
      <c r="J71" s="16">
        <v>7.1</v>
      </c>
      <c r="K71" s="16">
        <v>4.7</v>
      </c>
      <c r="L71" s="16">
        <v>3.9</v>
      </c>
      <c r="M71" s="16">
        <v>6.6</v>
      </c>
      <c r="N71" s="16">
        <v>6.6</v>
      </c>
      <c r="O71" s="16">
        <v>1</v>
      </c>
    </row>
    <row r="72" spans="1:15" x14ac:dyDescent="0.25">
      <c r="A72" s="15">
        <v>71</v>
      </c>
      <c r="B72" s="15">
        <v>3</v>
      </c>
      <c r="C72" s="15">
        <v>0</v>
      </c>
      <c r="D72" s="15">
        <v>0</v>
      </c>
      <c r="E72" s="15">
        <v>1</v>
      </c>
      <c r="F72" s="15">
        <v>4.5</v>
      </c>
      <c r="G72" s="15">
        <v>5.9</v>
      </c>
      <c r="H72" s="15">
        <v>6.3</v>
      </c>
      <c r="I72" s="15">
        <v>7.1</v>
      </c>
      <c r="J72" s="15">
        <v>8.4</v>
      </c>
      <c r="K72" s="15">
        <v>5.4</v>
      </c>
      <c r="L72" s="15">
        <v>4.4000000000000004</v>
      </c>
      <c r="M72" s="15">
        <v>7.6</v>
      </c>
      <c r="N72" s="15">
        <v>7.5</v>
      </c>
      <c r="O72" s="15">
        <v>0</v>
      </c>
    </row>
    <row r="73" spans="1:15" x14ac:dyDescent="0.25">
      <c r="A73" s="16">
        <v>72</v>
      </c>
      <c r="B73" s="16">
        <v>1</v>
      </c>
      <c r="C73" s="16">
        <v>1</v>
      </c>
      <c r="D73" s="16">
        <v>0</v>
      </c>
      <c r="E73" s="16">
        <v>0</v>
      </c>
      <c r="F73" s="16">
        <v>3.2</v>
      </c>
      <c r="G73" s="16">
        <v>3.7</v>
      </c>
      <c r="H73" s="16">
        <v>4.8</v>
      </c>
      <c r="I73" s="16">
        <v>4.5</v>
      </c>
      <c r="J73" s="16">
        <v>5</v>
      </c>
      <c r="K73" s="16">
        <v>2.9</v>
      </c>
      <c r="L73" s="16">
        <v>3.1</v>
      </c>
      <c r="M73" s="16">
        <v>5.8</v>
      </c>
      <c r="N73" s="16">
        <v>6</v>
      </c>
      <c r="O73" s="16">
        <v>0</v>
      </c>
    </row>
    <row r="74" spans="1:15" x14ac:dyDescent="0.25">
      <c r="A74" s="15">
        <v>73</v>
      </c>
      <c r="B74" s="15">
        <v>2</v>
      </c>
      <c r="C74" s="15">
        <v>0</v>
      </c>
      <c r="D74" s="15">
        <v>1</v>
      </c>
      <c r="E74" s="15">
        <v>1</v>
      </c>
      <c r="F74" s="15">
        <v>4.3</v>
      </c>
      <c r="G74" s="15">
        <v>6.6</v>
      </c>
      <c r="H74" s="15">
        <v>6.5</v>
      </c>
      <c r="I74" s="15">
        <v>6</v>
      </c>
      <c r="J74" s="15">
        <v>8.6999999999999993</v>
      </c>
      <c r="K74" s="15">
        <v>4.5999999999999996</v>
      </c>
      <c r="L74" s="15">
        <v>4.5999999999999996</v>
      </c>
      <c r="M74" s="15">
        <v>7.9</v>
      </c>
      <c r="N74" s="15">
        <v>6.6</v>
      </c>
      <c r="O74" s="15">
        <v>0</v>
      </c>
    </row>
    <row r="75" spans="1:15" x14ac:dyDescent="0.25">
      <c r="A75" s="16">
        <v>74</v>
      </c>
      <c r="B75" s="16">
        <v>3</v>
      </c>
      <c r="C75" s="16">
        <v>0</v>
      </c>
      <c r="D75" s="16">
        <v>1</v>
      </c>
      <c r="E75" s="16">
        <v>1</v>
      </c>
      <c r="F75" s="16">
        <v>3.7</v>
      </c>
      <c r="G75" s="16">
        <v>4.7</v>
      </c>
      <c r="H75" s="16">
        <v>5.6</v>
      </c>
      <c r="I75" s="16">
        <v>6.7</v>
      </c>
      <c r="J75" s="16">
        <v>6.8</v>
      </c>
      <c r="K75" s="16">
        <v>4.0999999999999996</v>
      </c>
      <c r="L75" s="16">
        <v>3.9</v>
      </c>
      <c r="M75" s="16">
        <v>8.6</v>
      </c>
      <c r="N75" s="16">
        <v>8.8000000000000007</v>
      </c>
      <c r="O75" s="16">
        <v>1</v>
      </c>
    </row>
    <row r="76" spans="1:15" x14ac:dyDescent="0.25">
      <c r="A76" s="15">
        <v>75</v>
      </c>
      <c r="B76" s="15">
        <v>2</v>
      </c>
      <c r="C76" s="15">
        <v>0</v>
      </c>
      <c r="D76" s="15">
        <v>1</v>
      </c>
      <c r="E76" s="15">
        <v>1</v>
      </c>
      <c r="F76" s="15">
        <v>3.9</v>
      </c>
      <c r="G76" s="15">
        <v>5.5</v>
      </c>
      <c r="H76" s="15">
        <v>5</v>
      </c>
      <c r="I76" s="15">
        <v>6</v>
      </c>
      <c r="J76" s="15">
        <v>6.8</v>
      </c>
      <c r="K76" s="15">
        <v>4.4000000000000004</v>
      </c>
      <c r="L76" s="15">
        <v>3.7</v>
      </c>
      <c r="M76" s="15">
        <v>8.1999999999999993</v>
      </c>
      <c r="N76" s="15">
        <v>7</v>
      </c>
      <c r="O76" s="15">
        <v>1</v>
      </c>
    </row>
    <row r="77" spans="1:15" x14ac:dyDescent="0.25">
      <c r="A77" s="16">
        <v>76</v>
      </c>
      <c r="B77" s="16">
        <v>3</v>
      </c>
      <c r="C77" s="16">
        <v>0</v>
      </c>
      <c r="D77" s="16">
        <v>0</v>
      </c>
      <c r="E77" s="16">
        <v>0</v>
      </c>
      <c r="F77" s="16">
        <v>3</v>
      </c>
      <c r="G77" s="16">
        <v>5</v>
      </c>
      <c r="H77" s="16">
        <v>5.4</v>
      </c>
      <c r="I77" s="16">
        <v>4.8</v>
      </c>
      <c r="J77" s="16">
        <v>4.9000000000000004</v>
      </c>
      <c r="K77" s="16">
        <v>3.1</v>
      </c>
      <c r="L77" s="16">
        <v>3.8</v>
      </c>
      <c r="M77" s="16">
        <v>7.1</v>
      </c>
      <c r="N77" s="16">
        <v>6.6</v>
      </c>
      <c r="O77" s="16">
        <v>1</v>
      </c>
    </row>
    <row r="78" spans="1:15" x14ac:dyDescent="0.25">
      <c r="A78" s="15">
        <v>77</v>
      </c>
      <c r="B78" s="15">
        <v>1</v>
      </c>
      <c r="C78" s="15">
        <v>0</v>
      </c>
      <c r="D78" s="15">
        <v>0</v>
      </c>
      <c r="E78" s="15">
        <v>1</v>
      </c>
      <c r="F78" s="15">
        <v>3.6</v>
      </c>
      <c r="G78" s="15">
        <v>4.5999999999999996</v>
      </c>
      <c r="H78" s="15">
        <v>4.7</v>
      </c>
      <c r="I78" s="15">
        <v>5</v>
      </c>
      <c r="J78" s="15">
        <v>7.4</v>
      </c>
      <c r="K78" s="15">
        <v>4.5</v>
      </c>
      <c r="L78" s="15">
        <v>3.9</v>
      </c>
      <c r="M78" s="15">
        <v>6.4</v>
      </c>
      <c r="N78" s="15">
        <v>6.9</v>
      </c>
      <c r="O78" s="15">
        <v>0</v>
      </c>
    </row>
    <row r="79" spans="1:15" x14ac:dyDescent="0.25">
      <c r="A79" s="16">
        <v>78</v>
      </c>
      <c r="B79" s="16">
        <v>2</v>
      </c>
      <c r="C79" s="16">
        <v>1</v>
      </c>
      <c r="D79" s="16">
        <v>0</v>
      </c>
      <c r="E79" s="16">
        <v>0</v>
      </c>
      <c r="F79" s="16">
        <v>3.8</v>
      </c>
      <c r="G79" s="16">
        <v>6.2</v>
      </c>
      <c r="H79" s="16">
        <v>4.7</v>
      </c>
      <c r="I79" s="16">
        <v>4.9000000000000004</v>
      </c>
      <c r="J79" s="16">
        <v>8.5</v>
      </c>
      <c r="K79" s="16">
        <v>4.3</v>
      </c>
      <c r="L79" s="16">
        <v>4.0999999999999996</v>
      </c>
      <c r="M79" s="16">
        <v>7.6</v>
      </c>
      <c r="N79" s="16">
        <v>7.3</v>
      </c>
      <c r="O79" s="16">
        <v>1</v>
      </c>
    </row>
    <row r="80" spans="1:15" x14ac:dyDescent="0.25">
      <c r="A80" s="15">
        <v>79</v>
      </c>
      <c r="B80" s="15">
        <v>3</v>
      </c>
      <c r="C80" s="15">
        <v>0</v>
      </c>
      <c r="D80" s="15">
        <v>0</v>
      </c>
      <c r="E80" s="15">
        <v>0</v>
      </c>
      <c r="F80" s="15">
        <v>3.5</v>
      </c>
      <c r="G80" s="15">
        <v>7.6</v>
      </c>
      <c r="H80" s="15">
        <v>5.5</v>
      </c>
      <c r="I80" s="15">
        <v>5.9</v>
      </c>
      <c r="J80" s="15">
        <v>4.5999999999999996</v>
      </c>
      <c r="K80" s="15">
        <v>5.2</v>
      </c>
      <c r="L80" s="15">
        <v>4.5999999999999996</v>
      </c>
      <c r="M80" s="15">
        <v>8.9</v>
      </c>
      <c r="N80" s="15">
        <v>7.3</v>
      </c>
      <c r="O80" s="15">
        <v>1</v>
      </c>
    </row>
    <row r="81" spans="1:15" x14ac:dyDescent="0.25">
      <c r="A81" s="16">
        <v>80</v>
      </c>
      <c r="B81" s="16">
        <v>1</v>
      </c>
      <c r="C81" s="16">
        <v>1</v>
      </c>
      <c r="D81" s="16">
        <v>1</v>
      </c>
      <c r="E81" s="16">
        <v>1</v>
      </c>
      <c r="F81" s="16">
        <v>3.4</v>
      </c>
      <c r="G81" s="16">
        <v>4.0999999999999996</v>
      </c>
      <c r="H81" s="16">
        <v>4</v>
      </c>
      <c r="I81" s="16">
        <v>5.9</v>
      </c>
      <c r="J81" s="16">
        <v>6</v>
      </c>
      <c r="K81" s="16">
        <v>2.6</v>
      </c>
      <c r="L81" s="16">
        <v>2.7</v>
      </c>
      <c r="M81" s="16">
        <v>5.7</v>
      </c>
      <c r="N81" s="16">
        <v>5.8</v>
      </c>
      <c r="O81" s="16">
        <v>0</v>
      </c>
    </row>
    <row r="82" spans="1:15" x14ac:dyDescent="0.25">
      <c r="A82" s="15">
        <v>81</v>
      </c>
      <c r="B82" s="15">
        <v>3</v>
      </c>
      <c r="C82" s="15">
        <v>0</v>
      </c>
      <c r="D82" s="15">
        <v>1</v>
      </c>
      <c r="E82" s="15">
        <v>0</v>
      </c>
      <c r="F82" s="15">
        <v>3</v>
      </c>
      <c r="G82" s="15">
        <v>4.8</v>
      </c>
      <c r="H82" s="15">
        <v>4</v>
      </c>
      <c r="I82" s="15">
        <v>4.8</v>
      </c>
      <c r="J82" s="15">
        <v>4.9000000000000004</v>
      </c>
      <c r="K82" s="15">
        <v>3.2</v>
      </c>
      <c r="L82" s="15">
        <v>3.8</v>
      </c>
      <c r="M82" s="15">
        <v>7.1</v>
      </c>
      <c r="N82" s="15">
        <v>7.9</v>
      </c>
      <c r="O82" s="15">
        <v>0</v>
      </c>
    </row>
    <row r="83" spans="1:15" x14ac:dyDescent="0.25">
      <c r="A83" s="16">
        <v>82</v>
      </c>
      <c r="B83" s="16">
        <v>3</v>
      </c>
      <c r="C83" s="16">
        <v>0</v>
      </c>
      <c r="D83" s="16">
        <v>0</v>
      </c>
      <c r="E83" s="16">
        <v>0</v>
      </c>
      <c r="F83" s="16">
        <v>3.2</v>
      </c>
      <c r="G83" s="16">
        <v>4.9000000000000004</v>
      </c>
      <c r="H83" s="16">
        <v>2.4</v>
      </c>
      <c r="I83" s="16">
        <v>4.5999999999999996</v>
      </c>
      <c r="J83" s="16">
        <v>6.8</v>
      </c>
      <c r="K83" s="16">
        <v>4.3</v>
      </c>
      <c r="L83" s="16">
        <v>4</v>
      </c>
      <c r="M83" s="16">
        <v>7.4</v>
      </c>
      <c r="N83" s="16">
        <v>7.3</v>
      </c>
      <c r="O83" s="16">
        <v>1</v>
      </c>
    </row>
    <row r="84" spans="1:15" x14ac:dyDescent="0.25">
      <c r="A84" s="15">
        <v>83</v>
      </c>
      <c r="B84" s="15">
        <v>2</v>
      </c>
      <c r="C84" s="15">
        <v>0</v>
      </c>
      <c r="D84" s="15">
        <v>0</v>
      </c>
      <c r="E84" s="15">
        <v>0</v>
      </c>
      <c r="F84" s="15">
        <v>2.9</v>
      </c>
      <c r="G84" s="15">
        <v>3.9</v>
      </c>
      <c r="H84" s="15">
        <v>2.9</v>
      </c>
      <c r="I84" s="15">
        <v>4</v>
      </c>
      <c r="J84" s="15">
        <v>6.3</v>
      </c>
      <c r="K84" s="15">
        <v>2.7</v>
      </c>
      <c r="L84" s="15">
        <v>3</v>
      </c>
      <c r="M84" s="15">
        <v>6.6</v>
      </c>
      <c r="N84" s="15">
        <v>6.1</v>
      </c>
      <c r="O84" s="15">
        <v>0</v>
      </c>
    </row>
    <row r="85" spans="1:15" x14ac:dyDescent="0.25">
      <c r="A85" s="16">
        <v>84</v>
      </c>
      <c r="B85" s="16">
        <v>1</v>
      </c>
      <c r="C85" s="16">
        <v>1</v>
      </c>
      <c r="D85" s="16">
        <v>0</v>
      </c>
      <c r="E85" s="16">
        <v>1</v>
      </c>
      <c r="F85" s="16">
        <v>3.2</v>
      </c>
      <c r="G85" s="16">
        <v>3.6</v>
      </c>
      <c r="H85" s="16">
        <v>2.2000000000000002</v>
      </c>
      <c r="I85" s="16">
        <v>5</v>
      </c>
      <c r="J85" s="16">
        <v>8.4</v>
      </c>
      <c r="K85" s="16">
        <v>2</v>
      </c>
      <c r="L85" s="16">
        <v>1.6</v>
      </c>
      <c r="M85" s="16">
        <v>5</v>
      </c>
      <c r="N85" s="16">
        <v>5.0999999999999996</v>
      </c>
      <c r="O85" s="16">
        <v>0</v>
      </c>
    </row>
    <row r="86" spans="1:15" x14ac:dyDescent="0.25">
      <c r="A86" s="15">
        <v>85</v>
      </c>
      <c r="B86" s="15">
        <v>2</v>
      </c>
      <c r="C86" s="15">
        <v>0</v>
      </c>
      <c r="D86" s="15">
        <v>0</v>
      </c>
      <c r="E86" s="15">
        <v>0</v>
      </c>
      <c r="F86" s="15">
        <v>2.6</v>
      </c>
      <c r="G86" s="15">
        <v>6.6</v>
      </c>
      <c r="H86" s="15">
        <v>1.9</v>
      </c>
      <c r="I86" s="15">
        <v>4.3</v>
      </c>
      <c r="J86" s="15">
        <v>5.9</v>
      </c>
      <c r="K86" s="15">
        <v>4.7</v>
      </c>
      <c r="L86" s="15">
        <v>4.3</v>
      </c>
      <c r="M86" s="15">
        <v>8.1999999999999993</v>
      </c>
      <c r="N86" s="15">
        <v>7.5</v>
      </c>
      <c r="O86" s="15">
        <v>1</v>
      </c>
    </row>
    <row r="87" spans="1:15" x14ac:dyDescent="0.25">
      <c r="A87" s="16">
        <v>86</v>
      </c>
      <c r="B87" s="16">
        <v>1</v>
      </c>
      <c r="C87" s="16">
        <v>1</v>
      </c>
      <c r="D87" s="16">
        <v>1</v>
      </c>
      <c r="E87" s="16">
        <v>1</v>
      </c>
      <c r="F87" s="16">
        <v>3.5</v>
      </c>
      <c r="G87" s="16">
        <v>4.5</v>
      </c>
      <c r="H87" s="16">
        <v>3.5</v>
      </c>
      <c r="I87" s="16">
        <v>4.5</v>
      </c>
      <c r="J87" s="16">
        <v>7.6</v>
      </c>
      <c r="K87" s="16">
        <v>3.4</v>
      </c>
      <c r="L87" s="16">
        <v>3.4</v>
      </c>
      <c r="M87" s="16">
        <v>5.2</v>
      </c>
      <c r="N87" s="16">
        <v>6</v>
      </c>
      <c r="O87" s="16">
        <v>0</v>
      </c>
    </row>
    <row r="88" spans="1:15" x14ac:dyDescent="0.25">
      <c r="A88" s="15">
        <v>87</v>
      </c>
      <c r="B88" s="15">
        <v>1</v>
      </c>
      <c r="C88" s="15">
        <v>0</v>
      </c>
      <c r="D88" s="15">
        <v>0</v>
      </c>
      <c r="E88" s="15">
        <v>1</v>
      </c>
      <c r="F88" s="15">
        <v>3.6</v>
      </c>
      <c r="G88" s="15">
        <v>3</v>
      </c>
      <c r="H88" s="15">
        <v>3.5</v>
      </c>
      <c r="I88" s="15">
        <v>4.9000000000000004</v>
      </c>
      <c r="J88" s="15">
        <v>8.1999999999999993</v>
      </c>
      <c r="K88" s="15">
        <v>2.4</v>
      </c>
      <c r="L88" s="15">
        <v>3.1</v>
      </c>
      <c r="M88" s="15">
        <v>5.2</v>
      </c>
      <c r="N88" s="15">
        <v>5.5</v>
      </c>
      <c r="O88" s="15">
        <v>0</v>
      </c>
    </row>
    <row r="89" spans="1:15" x14ac:dyDescent="0.25">
      <c r="A89" s="16">
        <v>88</v>
      </c>
      <c r="B89" s="16">
        <v>2</v>
      </c>
      <c r="C89" s="16">
        <v>0</v>
      </c>
      <c r="D89" s="16">
        <v>0</v>
      </c>
      <c r="E89" s="16">
        <v>0</v>
      </c>
      <c r="F89" s="16">
        <v>2.6</v>
      </c>
      <c r="G89" s="16">
        <v>6.7</v>
      </c>
      <c r="H89" s="16">
        <v>3.5</v>
      </c>
      <c r="I89" s="16">
        <v>4.3</v>
      </c>
      <c r="J89" s="16">
        <v>5.9</v>
      </c>
      <c r="K89" s="16">
        <v>5.0999999999999996</v>
      </c>
      <c r="L89" s="16">
        <v>4.3</v>
      </c>
      <c r="M89" s="16">
        <v>8.1999999999999993</v>
      </c>
      <c r="N89" s="16">
        <v>7.6</v>
      </c>
      <c r="O89" s="16">
        <v>0</v>
      </c>
    </row>
    <row r="90" spans="1:15" x14ac:dyDescent="0.25">
      <c r="A90" s="15">
        <v>89</v>
      </c>
      <c r="B90" s="15">
        <v>2</v>
      </c>
      <c r="C90" s="15">
        <v>1</v>
      </c>
      <c r="D90" s="15">
        <v>0</v>
      </c>
      <c r="E90" s="15">
        <v>0</v>
      </c>
      <c r="F90" s="15">
        <v>3.6</v>
      </c>
      <c r="G90" s="15">
        <v>5.4</v>
      </c>
      <c r="H90" s="15">
        <v>4.2</v>
      </c>
      <c r="I90" s="15">
        <v>4.5999999999999996</v>
      </c>
      <c r="J90" s="15">
        <v>8.3000000000000007</v>
      </c>
      <c r="K90" s="15">
        <v>4.5999999999999996</v>
      </c>
      <c r="L90" s="15">
        <v>3.9</v>
      </c>
      <c r="M90" s="15">
        <v>7.3</v>
      </c>
      <c r="N90" s="15">
        <v>6.5</v>
      </c>
      <c r="O90" s="15">
        <v>0</v>
      </c>
    </row>
    <row r="91" spans="1:15" x14ac:dyDescent="0.25">
      <c r="A91" s="16">
        <v>90</v>
      </c>
      <c r="B91" s="16">
        <v>2</v>
      </c>
      <c r="C91" s="16">
        <v>1</v>
      </c>
      <c r="D91" s="16">
        <v>0</v>
      </c>
      <c r="E91" s="16">
        <v>1</v>
      </c>
      <c r="F91" s="16">
        <v>5.5</v>
      </c>
      <c r="G91" s="16">
        <v>7</v>
      </c>
      <c r="H91" s="16">
        <v>5.6</v>
      </c>
      <c r="I91" s="16">
        <v>8.1999999999999993</v>
      </c>
      <c r="J91" s="16">
        <v>6.3</v>
      </c>
      <c r="K91" s="16">
        <v>5.5</v>
      </c>
      <c r="L91" s="16">
        <v>4.9000000000000004</v>
      </c>
      <c r="M91" s="16">
        <v>8.1999999999999993</v>
      </c>
      <c r="N91" s="16">
        <v>7.6</v>
      </c>
      <c r="O91" s="16">
        <v>1</v>
      </c>
    </row>
    <row r="92" spans="1:15" x14ac:dyDescent="0.25">
      <c r="A92" s="15">
        <v>91</v>
      </c>
      <c r="B92" s="15">
        <v>3</v>
      </c>
      <c r="C92" s="15">
        <v>1</v>
      </c>
      <c r="D92" s="15">
        <v>0</v>
      </c>
      <c r="E92" s="15">
        <v>0</v>
      </c>
      <c r="F92" s="15">
        <v>3.7</v>
      </c>
      <c r="G92" s="15">
        <v>4.0999999999999996</v>
      </c>
      <c r="H92" s="15">
        <v>4.4000000000000004</v>
      </c>
      <c r="I92" s="15">
        <v>5.4</v>
      </c>
      <c r="J92" s="15">
        <v>7.3</v>
      </c>
      <c r="K92" s="15">
        <v>4.4000000000000004</v>
      </c>
      <c r="L92" s="15">
        <v>3.3</v>
      </c>
      <c r="M92" s="15">
        <v>7.4</v>
      </c>
      <c r="N92" s="15">
        <v>7.9</v>
      </c>
      <c r="O92" s="15">
        <v>1</v>
      </c>
    </row>
    <row r="93" spans="1:15" x14ac:dyDescent="0.25">
      <c r="A93" s="16">
        <v>92</v>
      </c>
      <c r="B93" s="16">
        <v>1</v>
      </c>
      <c r="C93" s="16">
        <v>1</v>
      </c>
      <c r="D93" s="16">
        <v>0</v>
      </c>
      <c r="E93" s="16">
        <v>1</v>
      </c>
      <c r="F93" s="16">
        <v>4.2</v>
      </c>
      <c r="G93" s="16">
        <v>2.6</v>
      </c>
      <c r="H93" s="16">
        <v>2.1</v>
      </c>
      <c r="I93" s="16">
        <v>4.5</v>
      </c>
      <c r="J93" s="16">
        <v>9.9</v>
      </c>
      <c r="K93" s="16">
        <v>2</v>
      </c>
      <c r="L93" s="16">
        <v>2.4</v>
      </c>
      <c r="M93" s="16">
        <v>4.8</v>
      </c>
      <c r="N93" s="16">
        <v>5</v>
      </c>
      <c r="O93" s="16">
        <v>0</v>
      </c>
    </row>
    <row r="94" spans="1:15" x14ac:dyDescent="0.25">
      <c r="A94" s="15">
        <v>93</v>
      </c>
      <c r="B94" s="15">
        <v>3</v>
      </c>
      <c r="C94" s="15">
        <v>1</v>
      </c>
      <c r="D94" s="15">
        <v>1</v>
      </c>
      <c r="E94" s="15">
        <v>0</v>
      </c>
      <c r="F94" s="15">
        <v>3.9</v>
      </c>
      <c r="G94" s="15">
        <v>5.3</v>
      </c>
      <c r="H94" s="15">
        <v>4.2</v>
      </c>
      <c r="I94" s="15">
        <v>4.8</v>
      </c>
      <c r="J94" s="15">
        <v>7.1</v>
      </c>
      <c r="K94" s="15">
        <v>4.4000000000000004</v>
      </c>
      <c r="L94" s="15">
        <v>4.2</v>
      </c>
      <c r="M94" s="15">
        <v>7.6</v>
      </c>
      <c r="N94" s="15">
        <v>7.5</v>
      </c>
      <c r="O94" s="15">
        <v>0</v>
      </c>
    </row>
    <row r="95" spans="1:15" x14ac:dyDescent="0.25">
      <c r="A95" s="16">
        <v>94</v>
      </c>
      <c r="B95" s="16">
        <v>3</v>
      </c>
      <c r="C95" s="16">
        <v>0</v>
      </c>
      <c r="D95" s="16">
        <v>1</v>
      </c>
      <c r="E95" s="16">
        <v>1</v>
      </c>
      <c r="F95" s="16">
        <v>3.5</v>
      </c>
      <c r="G95" s="16">
        <v>7.8</v>
      </c>
      <c r="H95" s="16">
        <v>4.5999999999999996</v>
      </c>
      <c r="I95" s="16">
        <v>5.9</v>
      </c>
      <c r="J95" s="16">
        <v>4.5999999999999996</v>
      </c>
      <c r="K95" s="16">
        <v>4.8</v>
      </c>
      <c r="L95" s="16">
        <v>4.5999999999999996</v>
      </c>
      <c r="M95" s="16">
        <v>8.9</v>
      </c>
      <c r="N95" s="16">
        <v>7.6</v>
      </c>
      <c r="O95" s="16">
        <v>1</v>
      </c>
    </row>
    <row r="96" spans="1:15" x14ac:dyDescent="0.25">
      <c r="A96" s="15">
        <v>95</v>
      </c>
      <c r="B96" s="15">
        <v>3</v>
      </c>
      <c r="C96" s="15">
        <v>1</v>
      </c>
      <c r="D96" s="15">
        <v>1</v>
      </c>
      <c r="E96" s="15">
        <v>0</v>
      </c>
      <c r="F96" s="15">
        <v>3.8</v>
      </c>
      <c r="G96" s="15">
        <v>4.5999999999999996</v>
      </c>
      <c r="H96" s="15">
        <v>4.7</v>
      </c>
      <c r="I96" s="15">
        <v>5.5</v>
      </c>
      <c r="J96" s="15">
        <v>7.4</v>
      </c>
      <c r="K96" s="15">
        <v>3.6</v>
      </c>
      <c r="L96" s="15">
        <v>3.4</v>
      </c>
      <c r="M96" s="15">
        <v>7.7</v>
      </c>
      <c r="N96" s="15">
        <v>7.3</v>
      </c>
      <c r="O96" s="15">
        <v>1</v>
      </c>
    </row>
    <row r="97" spans="1:15" x14ac:dyDescent="0.25">
      <c r="A97" s="16">
        <v>96</v>
      </c>
      <c r="B97" s="16">
        <v>1</v>
      </c>
      <c r="C97" s="16">
        <v>1</v>
      </c>
      <c r="D97" s="16">
        <v>0</v>
      </c>
      <c r="E97" s="16">
        <v>0</v>
      </c>
      <c r="F97" s="16">
        <v>4.8</v>
      </c>
      <c r="G97" s="16">
        <v>5.3</v>
      </c>
      <c r="H97" s="16">
        <v>2.2999999999999998</v>
      </c>
      <c r="I97" s="16">
        <v>5.7</v>
      </c>
      <c r="J97" s="16">
        <v>6.7</v>
      </c>
      <c r="K97" s="16">
        <v>4.9000000000000004</v>
      </c>
      <c r="L97" s="16">
        <v>3.6</v>
      </c>
      <c r="M97" s="16">
        <v>7.3</v>
      </c>
      <c r="N97" s="16">
        <v>8.1</v>
      </c>
      <c r="O97" s="16">
        <v>1</v>
      </c>
    </row>
    <row r="98" spans="1:15" x14ac:dyDescent="0.25">
      <c r="A98" s="15">
        <v>97</v>
      </c>
      <c r="B98" s="15">
        <v>1</v>
      </c>
      <c r="C98" s="15">
        <v>0</v>
      </c>
      <c r="D98" s="15">
        <v>0</v>
      </c>
      <c r="E98" s="15">
        <v>1</v>
      </c>
      <c r="F98" s="15">
        <v>3.4</v>
      </c>
      <c r="G98" s="15">
        <v>5</v>
      </c>
      <c r="H98" s="15">
        <v>4.0999999999999996</v>
      </c>
      <c r="I98" s="15">
        <v>4.8</v>
      </c>
      <c r="J98" s="15">
        <v>7.2</v>
      </c>
      <c r="K98" s="15">
        <v>4.2</v>
      </c>
      <c r="L98" s="15">
        <v>3.7</v>
      </c>
      <c r="M98" s="15">
        <v>6.3</v>
      </c>
      <c r="N98" s="15">
        <v>5.5</v>
      </c>
      <c r="O98" s="15">
        <v>0</v>
      </c>
    </row>
    <row r="99" spans="1:15" x14ac:dyDescent="0.25">
      <c r="A99" s="16">
        <v>98</v>
      </c>
      <c r="B99" s="16">
        <v>1</v>
      </c>
      <c r="C99" s="16">
        <v>0</v>
      </c>
      <c r="D99" s="16">
        <v>0</v>
      </c>
      <c r="E99" s="16">
        <v>0</v>
      </c>
      <c r="F99" s="16">
        <v>3.2</v>
      </c>
      <c r="G99" s="16">
        <v>3.2</v>
      </c>
      <c r="H99" s="16">
        <v>3.1</v>
      </c>
      <c r="I99" s="16">
        <v>2.9</v>
      </c>
      <c r="J99" s="16">
        <v>5.6</v>
      </c>
      <c r="K99" s="16">
        <v>3.1</v>
      </c>
      <c r="L99" s="16">
        <v>2.5</v>
      </c>
      <c r="M99" s="16">
        <v>5.4</v>
      </c>
      <c r="N99" s="16">
        <v>7</v>
      </c>
      <c r="O99" s="16">
        <v>0</v>
      </c>
    </row>
    <row r="100" spans="1:15" x14ac:dyDescent="0.25">
      <c r="A100" s="15">
        <v>99</v>
      </c>
      <c r="B100" s="15">
        <v>2</v>
      </c>
      <c r="C100" s="15">
        <v>1</v>
      </c>
      <c r="D100" s="15">
        <v>0</v>
      </c>
      <c r="E100" s="15">
        <v>1</v>
      </c>
      <c r="F100" s="15">
        <v>4.9000000000000004</v>
      </c>
      <c r="G100" s="15">
        <v>5.3</v>
      </c>
      <c r="H100" s="15">
        <v>5.2</v>
      </c>
      <c r="I100" s="15">
        <v>7.1</v>
      </c>
      <c r="J100" s="15">
        <v>7.9</v>
      </c>
      <c r="K100" s="15">
        <v>4.3</v>
      </c>
      <c r="L100" s="15">
        <v>3.9</v>
      </c>
      <c r="M100" s="15">
        <v>6.4</v>
      </c>
      <c r="N100" s="15">
        <v>7.1</v>
      </c>
      <c r="O100" s="15">
        <v>0</v>
      </c>
    </row>
    <row r="101" spans="1:15" x14ac:dyDescent="0.25">
      <c r="A101" s="16">
        <v>100</v>
      </c>
      <c r="B101" s="16">
        <v>2</v>
      </c>
      <c r="C101" s="16">
        <v>1</v>
      </c>
      <c r="D101" s="16">
        <v>1</v>
      </c>
      <c r="E101" s="16">
        <v>1</v>
      </c>
      <c r="F101" s="16">
        <v>3</v>
      </c>
      <c r="G101" s="16">
        <v>5.0999999999999996</v>
      </c>
      <c r="H101" s="16">
        <v>5.9</v>
      </c>
      <c r="I101" s="16">
        <v>4.8</v>
      </c>
      <c r="J101" s="16">
        <v>9.6999999999999993</v>
      </c>
      <c r="K101" s="16">
        <v>3.4</v>
      </c>
      <c r="L101" s="16">
        <v>3.5</v>
      </c>
      <c r="M101" s="16">
        <v>6.4</v>
      </c>
      <c r="N101" s="16">
        <v>7.3</v>
      </c>
      <c r="O101" s="16">
        <v>0</v>
      </c>
    </row>
    <row r="102" spans="1:15" x14ac:dyDescent="0.25">
      <c r="A102" s="15">
        <v>101</v>
      </c>
      <c r="B102" s="15">
        <v>1</v>
      </c>
      <c r="C102" s="15">
        <v>1</v>
      </c>
      <c r="D102" s="15">
        <v>1</v>
      </c>
      <c r="E102" s="15">
        <v>1</v>
      </c>
      <c r="F102" s="15">
        <v>3.6</v>
      </c>
      <c r="G102" s="15">
        <v>4.9000000000000004</v>
      </c>
      <c r="H102" s="15">
        <v>3.4</v>
      </c>
      <c r="I102" s="15">
        <v>4.5999999999999996</v>
      </c>
      <c r="J102" s="15">
        <v>7.7</v>
      </c>
      <c r="K102" s="15">
        <v>3.1</v>
      </c>
      <c r="L102" s="15">
        <v>3.5</v>
      </c>
      <c r="M102" s="15">
        <v>5.4</v>
      </c>
      <c r="N102" s="15">
        <v>5.5</v>
      </c>
      <c r="O102" s="15">
        <v>0</v>
      </c>
    </row>
    <row r="103" spans="1:15" x14ac:dyDescent="0.25">
      <c r="A103" s="16">
        <v>102</v>
      </c>
      <c r="B103" s="16">
        <v>3</v>
      </c>
      <c r="C103" s="16">
        <v>0</v>
      </c>
      <c r="D103" s="16">
        <v>0</v>
      </c>
      <c r="E103" s="16">
        <v>1</v>
      </c>
      <c r="F103" s="16">
        <v>5</v>
      </c>
      <c r="G103" s="16">
        <v>5.2</v>
      </c>
      <c r="H103" s="16">
        <v>5.2</v>
      </c>
      <c r="I103" s="16">
        <v>6.2</v>
      </c>
      <c r="J103" s="16">
        <v>7.3</v>
      </c>
      <c r="K103" s="16">
        <v>5.0999999999999996</v>
      </c>
      <c r="L103" s="16">
        <v>4.2</v>
      </c>
      <c r="M103" s="16">
        <v>8.6999999999999993</v>
      </c>
      <c r="N103" s="16">
        <v>9.1</v>
      </c>
      <c r="O103" s="16">
        <v>1</v>
      </c>
    </row>
    <row r="104" spans="1:15" x14ac:dyDescent="0.25">
      <c r="A104" s="15">
        <v>103</v>
      </c>
      <c r="B104" s="15">
        <v>2</v>
      </c>
      <c r="C104" s="15">
        <v>1</v>
      </c>
      <c r="D104" s="15">
        <v>0</v>
      </c>
      <c r="E104" s="15">
        <v>1</v>
      </c>
      <c r="F104" s="15">
        <v>4.7</v>
      </c>
      <c r="G104" s="15">
        <v>4.7</v>
      </c>
      <c r="H104" s="15">
        <v>5.2</v>
      </c>
      <c r="I104" s="15">
        <v>7</v>
      </c>
      <c r="J104" s="15">
        <v>7.7</v>
      </c>
      <c r="K104" s="15">
        <v>4</v>
      </c>
      <c r="L104" s="15">
        <v>3.7</v>
      </c>
      <c r="M104" s="15">
        <v>6.1</v>
      </c>
      <c r="N104" s="15">
        <v>7</v>
      </c>
      <c r="O104" s="15">
        <v>1</v>
      </c>
    </row>
    <row r="105" spans="1:15" x14ac:dyDescent="0.25">
      <c r="A105" s="16">
        <v>104</v>
      </c>
      <c r="B105" s="16">
        <v>1</v>
      </c>
      <c r="C105" s="16">
        <v>1</v>
      </c>
      <c r="D105" s="16">
        <v>1</v>
      </c>
      <c r="E105" s="16">
        <v>0</v>
      </c>
      <c r="F105" s="16">
        <v>5.6</v>
      </c>
      <c r="G105" s="16">
        <v>5.5</v>
      </c>
      <c r="H105" s="16">
        <v>5.6</v>
      </c>
      <c r="I105" s="16">
        <v>6.6</v>
      </c>
      <c r="J105" s="16">
        <v>7.6</v>
      </c>
      <c r="K105" s="16">
        <v>5.6</v>
      </c>
      <c r="L105" s="16">
        <v>4.4000000000000004</v>
      </c>
      <c r="M105" s="16">
        <v>8.4</v>
      </c>
      <c r="N105" s="16">
        <v>9.4</v>
      </c>
      <c r="O105" s="16">
        <v>1</v>
      </c>
    </row>
    <row r="106" spans="1:15" x14ac:dyDescent="0.25">
      <c r="A106" s="15">
        <v>105</v>
      </c>
      <c r="B106" s="15">
        <v>2</v>
      </c>
      <c r="C106" s="15">
        <v>0</v>
      </c>
      <c r="D106" s="15">
        <v>1</v>
      </c>
      <c r="E106" s="15">
        <v>1</v>
      </c>
      <c r="F106" s="15">
        <v>4.3</v>
      </c>
      <c r="G106" s="15">
        <v>6.8</v>
      </c>
      <c r="H106" s="15">
        <v>4.7</v>
      </c>
      <c r="I106" s="15">
        <v>6</v>
      </c>
      <c r="J106" s="15">
        <v>8.6999999999999993</v>
      </c>
      <c r="K106" s="15">
        <v>5</v>
      </c>
      <c r="L106" s="15">
        <v>4.5999999999999996</v>
      </c>
      <c r="M106" s="15">
        <v>7.9</v>
      </c>
      <c r="N106" s="15">
        <v>8.4</v>
      </c>
      <c r="O106" s="15">
        <v>1</v>
      </c>
    </row>
    <row r="107" spans="1:15" x14ac:dyDescent="0.25">
      <c r="A107" s="16">
        <v>106</v>
      </c>
      <c r="B107" s="16">
        <v>2</v>
      </c>
      <c r="C107" s="16">
        <v>1</v>
      </c>
      <c r="D107" s="16">
        <v>1</v>
      </c>
      <c r="E107" s="16">
        <v>1</v>
      </c>
      <c r="F107" s="16">
        <v>3.4</v>
      </c>
      <c r="G107" s="16">
        <v>5.9</v>
      </c>
      <c r="H107" s="16">
        <v>3.4</v>
      </c>
      <c r="I107" s="16">
        <v>5.2</v>
      </c>
      <c r="J107" s="16">
        <v>9.1</v>
      </c>
      <c r="K107" s="16">
        <v>4.2</v>
      </c>
      <c r="L107" s="16">
        <v>3.9</v>
      </c>
      <c r="M107" s="16">
        <v>7</v>
      </c>
      <c r="N107" s="16">
        <v>7</v>
      </c>
      <c r="O107" s="16">
        <v>0</v>
      </c>
    </row>
    <row r="108" spans="1:15" x14ac:dyDescent="0.25">
      <c r="A108" s="15">
        <v>107</v>
      </c>
      <c r="B108" s="15">
        <v>3</v>
      </c>
      <c r="C108" s="15">
        <v>0</v>
      </c>
      <c r="D108" s="15">
        <v>1</v>
      </c>
      <c r="E108" s="15">
        <v>0</v>
      </c>
      <c r="F108" s="15">
        <v>4.0999999999999996</v>
      </c>
      <c r="G108" s="15">
        <v>6.5</v>
      </c>
      <c r="H108" s="15">
        <v>4.8</v>
      </c>
      <c r="I108" s="15">
        <v>5.5</v>
      </c>
      <c r="J108" s="15">
        <v>7.7</v>
      </c>
      <c r="K108" s="15">
        <v>4.4000000000000004</v>
      </c>
      <c r="L108" s="15">
        <v>4.9000000000000004</v>
      </c>
      <c r="M108" s="15">
        <v>8.6999999999999993</v>
      </c>
      <c r="N108" s="15">
        <v>7.6</v>
      </c>
      <c r="O108" s="15">
        <v>1</v>
      </c>
    </row>
    <row r="109" spans="1:15" x14ac:dyDescent="0.25">
      <c r="A109" s="16">
        <v>108</v>
      </c>
      <c r="B109" s="16">
        <v>2</v>
      </c>
      <c r="C109" s="16">
        <v>1</v>
      </c>
      <c r="D109" s="16">
        <v>1</v>
      </c>
      <c r="E109" s="16">
        <v>1</v>
      </c>
      <c r="F109" s="16">
        <v>4</v>
      </c>
      <c r="G109" s="16">
        <v>8.6999999999999993</v>
      </c>
      <c r="H109" s="16">
        <v>6</v>
      </c>
      <c r="I109" s="16">
        <v>6.2</v>
      </c>
      <c r="J109" s="16">
        <v>7</v>
      </c>
      <c r="K109" s="16">
        <v>5.8</v>
      </c>
      <c r="L109" s="16">
        <v>5.4</v>
      </c>
      <c r="M109" s="16">
        <v>7.9</v>
      </c>
      <c r="N109" s="16">
        <v>7.9</v>
      </c>
      <c r="O109" s="16">
        <v>0</v>
      </c>
    </row>
    <row r="110" spans="1:15" x14ac:dyDescent="0.25">
      <c r="A110" s="15">
        <v>109</v>
      </c>
      <c r="B110" s="15">
        <v>2</v>
      </c>
      <c r="C110" s="15">
        <v>0</v>
      </c>
      <c r="D110" s="15">
        <v>0</v>
      </c>
      <c r="E110" s="15">
        <v>0</v>
      </c>
      <c r="F110" s="15">
        <v>3.7</v>
      </c>
      <c r="G110" s="15">
        <v>5.5</v>
      </c>
      <c r="H110" s="15">
        <v>4.5999999999999996</v>
      </c>
      <c r="I110" s="15">
        <v>4.8</v>
      </c>
      <c r="J110" s="15">
        <v>3.8</v>
      </c>
      <c r="K110" s="15">
        <v>4.5999999999999996</v>
      </c>
      <c r="L110" s="15">
        <v>4.2</v>
      </c>
      <c r="M110" s="15">
        <v>7.1</v>
      </c>
      <c r="N110" s="15">
        <v>7.3</v>
      </c>
      <c r="O110" s="15">
        <v>0</v>
      </c>
    </row>
    <row r="111" spans="1:15" x14ac:dyDescent="0.25">
      <c r="A111" s="16">
        <v>110</v>
      </c>
      <c r="B111" s="16">
        <v>1</v>
      </c>
      <c r="C111" s="16">
        <v>1</v>
      </c>
      <c r="D111" s="16">
        <v>0</v>
      </c>
      <c r="E111" s="16">
        <v>0</v>
      </c>
      <c r="F111" s="16">
        <v>3.2</v>
      </c>
      <c r="G111" s="16">
        <v>5.5</v>
      </c>
      <c r="H111" s="16">
        <v>2.2999999999999998</v>
      </c>
      <c r="I111" s="16">
        <v>4.5</v>
      </c>
      <c r="J111" s="16">
        <v>5</v>
      </c>
      <c r="K111" s="16">
        <v>3.8</v>
      </c>
      <c r="L111" s="16">
        <v>3.1</v>
      </c>
      <c r="M111" s="16">
        <v>5.8</v>
      </c>
      <c r="N111" s="16">
        <v>5.3</v>
      </c>
      <c r="O111" s="16">
        <v>0</v>
      </c>
    </row>
    <row r="112" spans="1:15" x14ac:dyDescent="0.25">
      <c r="A112" s="15">
        <v>111</v>
      </c>
      <c r="B112" s="15">
        <v>3</v>
      </c>
      <c r="C112" s="15">
        <v>1</v>
      </c>
      <c r="D112" s="15">
        <v>0</v>
      </c>
      <c r="E112" s="15">
        <v>0</v>
      </c>
      <c r="F112" s="15">
        <v>5</v>
      </c>
      <c r="G112" s="15">
        <v>7.1</v>
      </c>
      <c r="H112" s="15">
        <v>3.4</v>
      </c>
      <c r="I112" s="15">
        <v>6.1</v>
      </c>
      <c r="J112" s="15">
        <v>6.7</v>
      </c>
      <c r="K112" s="15">
        <v>3.7</v>
      </c>
      <c r="L112" s="15">
        <v>4.0999999999999996</v>
      </c>
      <c r="M112" s="15">
        <v>8.4</v>
      </c>
      <c r="N112" s="15">
        <v>7.1</v>
      </c>
      <c r="O112" s="15">
        <v>0</v>
      </c>
    </row>
    <row r="113" spans="1:15" x14ac:dyDescent="0.25">
      <c r="A113" s="16">
        <v>112</v>
      </c>
      <c r="B113" s="16">
        <v>3</v>
      </c>
      <c r="C113" s="16">
        <v>1</v>
      </c>
      <c r="D113" s="16">
        <v>0</v>
      </c>
      <c r="E113" s="16">
        <v>0</v>
      </c>
      <c r="F113" s="16">
        <v>3.5</v>
      </c>
      <c r="G113" s="16">
        <v>6.6</v>
      </c>
      <c r="H113" s="16">
        <v>3.3</v>
      </c>
      <c r="I113" s="16">
        <v>4.5</v>
      </c>
      <c r="J113" s="16">
        <v>6.7</v>
      </c>
      <c r="K113" s="16">
        <v>4</v>
      </c>
      <c r="L113" s="16">
        <v>3.9</v>
      </c>
      <c r="M113" s="16">
        <v>7.1</v>
      </c>
      <c r="N113" s="16">
        <v>6.3</v>
      </c>
      <c r="O113" s="16">
        <v>0</v>
      </c>
    </row>
    <row r="114" spans="1:15" x14ac:dyDescent="0.25">
      <c r="A114" s="15">
        <v>113</v>
      </c>
      <c r="B114" s="15">
        <v>2</v>
      </c>
      <c r="C114" s="15">
        <v>1</v>
      </c>
      <c r="D114" s="15">
        <v>1</v>
      </c>
      <c r="E114" s="15">
        <v>1</v>
      </c>
      <c r="F114" s="15">
        <v>3.6</v>
      </c>
      <c r="G114" s="15">
        <v>5.2</v>
      </c>
      <c r="H114" s="15">
        <v>4.5</v>
      </c>
      <c r="I114" s="15">
        <v>5</v>
      </c>
      <c r="J114" s="15">
        <v>9</v>
      </c>
      <c r="K114" s="15">
        <v>4.5</v>
      </c>
      <c r="L114" s="15">
        <v>4.5</v>
      </c>
      <c r="M114" s="15">
        <v>7.6</v>
      </c>
      <c r="N114" s="15">
        <v>8.3000000000000007</v>
      </c>
      <c r="O114" s="15">
        <v>1</v>
      </c>
    </row>
    <row r="115" spans="1:15" x14ac:dyDescent="0.25">
      <c r="A115" s="16">
        <v>114</v>
      </c>
      <c r="B115" s="16">
        <v>3</v>
      </c>
      <c r="C115" s="16">
        <v>0</v>
      </c>
      <c r="D115" s="16">
        <v>1</v>
      </c>
      <c r="E115" s="16">
        <v>1</v>
      </c>
      <c r="F115" s="16">
        <v>4.3</v>
      </c>
      <c r="G115" s="16">
        <v>5.6</v>
      </c>
      <c r="H115" s="16">
        <v>6.3</v>
      </c>
      <c r="I115" s="16">
        <v>6.9</v>
      </c>
      <c r="J115" s="16">
        <v>8.1999999999999993</v>
      </c>
      <c r="K115" s="16">
        <v>4.2</v>
      </c>
      <c r="L115" s="16">
        <v>4.2</v>
      </c>
      <c r="M115" s="16">
        <v>7.3</v>
      </c>
      <c r="N115" s="16">
        <v>7</v>
      </c>
      <c r="O115" s="16">
        <v>0</v>
      </c>
    </row>
    <row r="116" spans="1:15" x14ac:dyDescent="0.25">
      <c r="A116" s="15">
        <v>115</v>
      </c>
      <c r="B116" s="15">
        <v>2</v>
      </c>
      <c r="C116" s="15">
        <v>0</v>
      </c>
      <c r="D116" s="15">
        <v>1</v>
      </c>
      <c r="E116" s="15">
        <v>1</v>
      </c>
      <c r="F116" s="15">
        <v>3.8</v>
      </c>
      <c r="G116" s="15">
        <v>4.9000000000000004</v>
      </c>
      <c r="H116" s="15">
        <v>3.2</v>
      </c>
      <c r="I116" s="15">
        <v>5.9</v>
      </c>
      <c r="J116" s="15">
        <v>6.7</v>
      </c>
      <c r="K116" s="15">
        <v>4</v>
      </c>
      <c r="L116" s="15">
        <v>3.6</v>
      </c>
      <c r="M116" s="15">
        <v>8</v>
      </c>
      <c r="N116" s="15">
        <v>8.8000000000000007</v>
      </c>
      <c r="O116" s="15">
        <v>1</v>
      </c>
    </row>
    <row r="117" spans="1:15" x14ac:dyDescent="0.25">
      <c r="A117" s="16">
        <v>116</v>
      </c>
      <c r="B117" s="16">
        <v>2</v>
      </c>
      <c r="C117" s="16">
        <v>1</v>
      </c>
      <c r="D117" s="16">
        <v>0</v>
      </c>
      <c r="E117" s="16">
        <v>1</v>
      </c>
      <c r="F117" s="16">
        <v>4.7</v>
      </c>
      <c r="G117" s="16">
        <v>5.4</v>
      </c>
      <c r="H117" s="16">
        <v>4.3</v>
      </c>
      <c r="I117" s="16">
        <v>7</v>
      </c>
      <c r="J117" s="16">
        <v>7.7</v>
      </c>
      <c r="K117" s="16">
        <v>5.0999999999999996</v>
      </c>
      <c r="L117" s="16">
        <v>3.7</v>
      </c>
      <c r="M117" s="16">
        <v>6.1</v>
      </c>
      <c r="N117" s="16">
        <v>6.9</v>
      </c>
      <c r="O117" s="16">
        <v>0</v>
      </c>
    </row>
    <row r="118" spans="1:15" x14ac:dyDescent="0.25">
      <c r="A118" s="15">
        <v>117</v>
      </c>
      <c r="B118" s="15">
        <v>3</v>
      </c>
      <c r="C118" s="15">
        <v>0</v>
      </c>
      <c r="D118" s="15">
        <v>1</v>
      </c>
      <c r="E118" s="15">
        <v>1</v>
      </c>
      <c r="F118" s="15">
        <v>5</v>
      </c>
      <c r="G118" s="15">
        <v>6.4</v>
      </c>
      <c r="H118" s="15">
        <v>4.9000000000000004</v>
      </c>
      <c r="I118" s="15">
        <v>6.2</v>
      </c>
      <c r="J118" s="15">
        <v>7.3</v>
      </c>
      <c r="K118" s="15">
        <v>4.2</v>
      </c>
      <c r="L118" s="15">
        <v>4.2</v>
      </c>
      <c r="M118" s="15">
        <v>8.6999999999999993</v>
      </c>
      <c r="N118" s="15">
        <v>8</v>
      </c>
      <c r="O118" s="15">
        <v>1</v>
      </c>
    </row>
    <row r="119" spans="1:15" x14ac:dyDescent="0.25">
      <c r="A119" s="16">
        <v>118</v>
      </c>
      <c r="B119" s="16">
        <v>1</v>
      </c>
      <c r="C119" s="16">
        <v>1</v>
      </c>
      <c r="D119" s="16">
        <v>1</v>
      </c>
      <c r="E119" s="16">
        <v>1</v>
      </c>
      <c r="F119" s="16">
        <v>3.6</v>
      </c>
      <c r="G119" s="16">
        <v>4.0999999999999996</v>
      </c>
      <c r="H119" s="16">
        <v>5.4</v>
      </c>
      <c r="I119" s="16">
        <v>6.1</v>
      </c>
      <c r="J119" s="16">
        <v>8</v>
      </c>
      <c r="K119" s="16">
        <v>2.8</v>
      </c>
      <c r="L119" s="16">
        <v>2.9</v>
      </c>
      <c r="M119" s="16">
        <v>5.8</v>
      </c>
      <c r="N119" s="16">
        <v>6.4</v>
      </c>
      <c r="O119" s="16">
        <v>0</v>
      </c>
    </row>
    <row r="120" spans="1:15" x14ac:dyDescent="0.25">
      <c r="A120" s="15">
        <v>119</v>
      </c>
      <c r="B120" s="15">
        <v>1</v>
      </c>
      <c r="C120" s="15">
        <v>0</v>
      </c>
      <c r="D120" s="15">
        <v>1</v>
      </c>
      <c r="E120" s="15">
        <v>0</v>
      </c>
      <c r="F120" s="15">
        <v>4.0999999999999996</v>
      </c>
      <c r="G120" s="15">
        <v>4.2</v>
      </c>
      <c r="H120" s="15">
        <v>3</v>
      </c>
      <c r="I120" s="15">
        <v>5</v>
      </c>
      <c r="J120" s="15">
        <v>6</v>
      </c>
      <c r="K120" s="15">
        <v>3.3</v>
      </c>
      <c r="L120" s="15">
        <v>3.1</v>
      </c>
      <c r="M120" s="15">
        <v>6.4</v>
      </c>
      <c r="N120" s="15">
        <v>8.5</v>
      </c>
      <c r="O120" s="15">
        <v>1</v>
      </c>
    </row>
    <row r="121" spans="1:15" x14ac:dyDescent="0.25">
      <c r="A121" s="16">
        <v>120</v>
      </c>
      <c r="B121" s="16">
        <v>1</v>
      </c>
      <c r="C121" s="16">
        <v>0</v>
      </c>
      <c r="D121" s="16">
        <v>1</v>
      </c>
      <c r="E121" s="16">
        <v>1</v>
      </c>
      <c r="F121" s="16">
        <v>2.5</v>
      </c>
      <c r="G121" s="16">
        <v>3.9</v>
      </c>
      <c r="H121" s="16">
        <v>4.0999999999999996</v>
      </c>
      <c r="I121" s="16">
        <v>3.8</v>
      </c>
      <c r="J121" s="16">
        <v>6.6</v>
      </c>
      <c r="K121" s="16">
        <v>2.6</v>
      </c>
      <c r="L121" s="16">
        <v>3</v>
      </c>
      <c r="M121" s="16">
        <v>6.4</v>
      </c>
      <c r="N121" s="16">
        <v>5.9</v>
      </c>
      <c r="O121" s="16">
        <v>0</v>
      </c>
    </row>
    <row r="122" spans="1:15" x14ac:dyDescent="0.25">
      <c r="A122" s="15">
        <v>121</v>
      </c>
      <c r="B122" s="15">
        <v>2</v>
      </c>
      <c r="C122" s="15">
        <v>0</v>
      </c>
      <c r="D122" s="15">
        <v>1</v>
      </c>
      <c r="E122" s="15">
        <v>1</v>
      </c>
      <c r="F122" s="15">
        <v>5.0999999999999996</v>
      </c>
      <c r="G122" s="15">
        <v>8.3000000000000007</v>
      </c>
      <c r="H122" s="15">
        <v>5</v>
      </c>
      <c r="I122" s="15">
        <v>6.9</v>
      </c>
      <c r="J122" s="15">
        <v>9.6</v>
      </c>
      <c r="K122" s="15">
        <v>5.7</v>
      </c>
      <c r="L122" s="15">
        <v>5.5</v>
      </c>
      <c r="M122" s="15">
        <v>9</v>
      </c>
      <c r="N122" s="15">
        <v>7.5</v>
      </c>
      <c r="O122" s="15">
        <v>1</v>
      </c>
    </row>
    <row r="123" spans="1:15" x14ac:dyDescent="0.25">
      <c r="A123" s="16">
        <v>122</v>
      </c>
      <c r="B123" s="16">
        <v>2</v>
      </c>
      <c r="C123" s="16">
        <v>1</v>
      </c>
      <c r="D123" s="16">
        <v>1</v>
      </c>
      <c r="E123" s="16">
        <v>1</v>
      </c>
      <c r="F123" s="16">
        <v>3</v>
      </c>
      <c r="G123" s="16">
        <v>6.2</v>
      </c>
      <c r="H123" s="16">
        <v>4.3</v>
      </c>
      <c r="I123" s="16">
        <v>4.8</v>
      </c>
      <c r="J123" s="16">
        <v>9.6999999999999993</v>
      </c>
      <c r="K123" s="16">
        <v>4.8</v>
      </c>
      <c r="L123" s="16">
        <v>3.5</v>
      </c>
      <c r="M123" s="16">
        <v>6.4</v>
      </c>
      <c r="N123" s="16">
        <v>6.5</v>
      </c>
      <c r="O123" s="16">
        <v>0</v>
      </c>
    </row>
    <row r="124" spans="1:15" x14ac:dyDescent="0.25">
      <c r="A124" s="15">
        <v>123</v>
      </c>
      <c r="B124" s="15">
        <v>1</v>
      </c>
      <c r="C124" s="15">
        <v>0</v>
      </c>
      <c r="D124" s="15">
        <v>1</v>
      </c>
      <c r="E124" s="15">
        <v>1</v>
      </c>
      <c r="F124" s="15">
        <v>2.2000000000000002</v>
      </c>
      <c r="G124" s="15">
        <v>3.4</v>
      </c>
      <c r="H124" s="15">
        <v>2.4</v>
      </c>
      <c r="I124" s="15">
        <v>3.4</v>
      </c>
      <c r="J124" s="15">
        <v>6.2</v>
      </c>
      <c r="K124" s="15">
        <v>3.2</v>
      </c>
      <c r="L124" s="15">
        <v>2.6</v>
      </c>
      <c r="M124" s="15">
        <v>6</v>
      </c>
      <c r="N124" s="15">
        <v>6.4</v>
      </c>
      <c r="O124" s="15">
        <v>0</v>
      </c>
    </row>
    <row r="125" spans="1:15" x14ac:dyDescent="0.25">
      <c r="A125" s="16">
        <v>124</v>
      </c>
      <c r="B125" s="16">
        <v>3</v>
      </c>
      <c r="C125" s="16">
        <v>0</v>
      </c>
      <c r="D125" s="16">
        <v>1</v>
      </c>
      <c r="E125" s="16">
        <v>1</v>
      </c>
      <c r="F125" s="16">
        <v>2.5</v>
      </c>
      <c r="G125" s="16">
        <v>7</v>
      </c>
      <c r="H125" s="16">
        <v>3.2</v>
      </c>
      <c r="I125" s="16">
        <v>4.5999999999999996</v>
      </c>
      <c r="J125" s="16">
        <v>6.3</v>
      </c>
      <c r="K125" s="16">
        <v>5.8</v>
      </c>
      <c r="L125" s="16">
        <v>4.5999999999999996</v>
      </c>
      <c r="M125" s="16">
        <v>8.6999999999999993</v>
      </c>
      <c r="N125" s="16">
        <v>7.9</v>
      </c>
      <c r="O125" s="16">
        <v>1</v>
      </c>
    </row>
    <row r="126" spans="1:15" x14ac:dyDescent="0.25">
      <c r="A126" s="15">
        <v>125</v>
      </c>
      <c r="B126" s="15">
        <v>1</v>
      </c>
      <c r="C126" s="15">
        <v>1</v>
      </c>
      <c r="D126" s="15">
        <v>1</v>
      </c>
      <c r="E126" s="15">
        <v>1</v>
      </c>
      <c r="F126" s="15">
        <v>4.3</v>
      </c>
      <c r="G126" s="15">
        <v>4.2</v>
      </c>
      <c r="H126" s="15">
        <v>3.9</v>
      </c>
      <c r="I126" s="15">
        <v>4.7</v>
      </c>
      <c r="J126" s="15">
        <v>10</v>
      </c>
      <c r="K126" s="15">
        <v>3.2</v>
      </c>
      <c r="L126" s="15">
        <v>2.5</v>
      </c>
      <c r="M126" s="15">
        <v>5</v>
      </c>
      <c r="N126" s="15">
        <v>6.1</v>
      </c>
      <c r="O126" s="15">
        <v>0</v>
      </c>
    </row>
    <row r="127" spans="1:15" x14ac:dyDescent="0.25">
      <c r="A127" s="16">
        <v>126</v>
      </c>
      <c r="B127" s="16">
        <v>2</v>
      </c>
      <c r="C127" s="16">
        <v>0</v>
      </c>
      <c r="D127" s="16">
        <v>0</v>
      </c>
      <c r="E127" s="16">
        <v>0</v>
      </c>
      <c r="F127" s="16">
        <v>3.7</v>
      </c>
      <c r="G127" s="16">
        <v>4</v>
      </c>
      <c r="H127" s="16">
        <v>5.3</v>
      </c>
      <c r="I127" s="16">
        <v>6.1</v>
      </c>
      <c r="J127" s="16">
        <v>5.3</v>
      </c>
      <c r="K127" s="16">
        <v>4.0999999999999996</v>
      </c>
      <c r="L127" s="16">
        <v>3.1</v>
      </c>
      <c r="M127" s="16">
        <v>7.4</v>
      </c>
      <c r="N127" s="16">
        <v>8</v>
      </c>
      <c r="O127" s="16">
        <v>1</v>
      </c>
    </row>
    <row r="128" spans="1:15" x14ac:dyDescent="0.25">
      <c r="A128" s="15">
        <v>127</v>
      </c>
      <c r="B128" s="15">
        <v>3</v>
      </c>
      <c r="C128" s="15">
        <v>1</v>
      </c>
      <c r="D128" s="15">
        <v>0</v>
      </c>
      <c r="E128" s="15">
        <v>0</v>
      </c>
      <c r="F128" s="15">
        <v>3.9</v>
      </c>
      <c r="G128" s="15">
        <v>6.6</v>
      </c>
      <c r="H128" s="15">
        <v>4.9000000000000004</v>
      </c>
      <c r="I128" s="15">
        <v>5.8</v>
      </c>
      <c r="J128" s="15">
        <v>4.7</v>
      </c>
      <c r="K128" s="15">
        <v>4.5999999999999996</v>
      </c>
      <c r="L128" s="15">
        <v>4.3</v>
      </c>
      <c r="M128" s="15">
        <v>8.6</v>
      </c>
      <c r="N128" s="15">
        <v>6.5</v>
      </c>
      <c r="O128" s="15">
        <v>1</v>
      </c>
    </row>
    <row r="129" spans="1:15" x14ac:dyDescent="0.25">
      <c r="A129" s="16">
        <v>128</v>
      </c>
      <c r="B129" s="16">
        <v>1</v>
      </c>
      <c r="C129" s="16">
        <v>1</v>
      </c>
      <c r="D129" s="16">
        <v>1</v>
      </c>
      <c r="E129" s="16">
        <v>1</v>
      </c>
      <c r="F129" s="16">
        <v>3.6</v>
      </c>
      <c r="G129" s="16">
        <v>4</v>
      </c>
      <c r="H129" s="16">
        <v>3.6</v>
      </c>
      <c r="I129" s="16">
        <v>6.1</v>
      </c>
      <c r="J129" s="16">
        <v>8</v>
      </c>
      <c r="K129" s="16">
        <v>3.3</v>
      </c>
      <c r="L129" s="16">
        <v>2.9</v>
      </c>
      <c r="M129" s="16">
        <v>5.8</v>
      </c>
      <c r="N129" s="16">
        <v>6</v>
      </c>
      <c r="O129" s="16">
        <v>0</v>
      </c>
    </row>
    <row r="130" spans="1:15" x14ac:dyDescent="0.25">
      <c r="A130" s="15">
        <v>129</v>
      </c>
      <c r="B130" s="15">
        <v>3</v>
      </c>
      <c r="C130" s="15">
        <v>1</v>
      </c>
      <c r="D130" s="15">
        <v>1</v>
      </c>
      <c r="E130" s="15">
        <v>1</v>
      </c>
      <c r="F130" s="15">
        <v>5.7</v>
      </c>
      <c r="G130" s="15">
        <v>6.2</v>
      </c>
      <c r="H130" s="15">
        <v>5.6</v>
      </c>
      <c r="I130" s="15">
        <v>7.8</v>
      </c>
      <c r="J130" s="15">
        <v>4.5</v>
      </c>
      <c r="K130" s="15">
        <v>4.4000000000000004</v>
      </c>
      <c r="L130" s="15">
        <v>4.3</v>
      </c>
      <c r="M130" s="15">
        <v>9.8000000000000007</v>
      </c>
      <c r="N130" s="15">
        <v>8.1</v>
      </c>
      <c r="O130" s="15">
        <v>1</v>
      </c>
    </row>
    <row r="131" spans="1:15" x14ac:dyDescent="0.25">
      <c r="A131" s="16">
        <v>130</v>
      </c>
      <c r="B131" s="16">
        <v>1</v>
      </c>
      <c r="C131" s="16">
        <v>0</v>
      </c>
      <c r="D131" s="16">
        <v>0</v>
      </c>
      <c r="E131" s="16">
        <v>0</v>
      </c>
      <c r="F131" s="16">
        <v>2.8</v>
      </c>
      <c r="G131" s="16">
        <v>2.6</v>
      </c>
      <c r="H131" s="16">
        <v>3</v>
      </c>
      <c r="I131" s="16">
        <v>2.5</v>
      </c>
      <c r="J131" s="16">
        <v>5.2</v>
      </c>
      <c r="K131" s="16">
        <v>1.2</v>
      </c>
      <c r="L131" s="16">
        <v>2.1</v>
      </c>
      <c r="M131" s="16">
        <v>4.8</v>
      </c>
      <c r="N131" s="16">
        <v>5</v>
      </c>
      <c r="O131" s="16">
        <v>0</v>
      </c>
    </row>
    <row r="132" spans="1:15" x14ac:dyDescent="0.25">
      <c r="A132" s="15">
        <v>131</v>
      </c>
      <c r="B132" s="15">
        <v>2</v>
      </c>
      <c r="C132" s="15">
        <v>0</v>
      </c>
      <c r="D132" s="15">
        <v>0</v>
      </c>
      <c r="E132" s="15">
        <v>0</v>
      </c>
      <c r="F132" s="15">
        <v>3.6</v>
      </c>
      <c r="G132" s="15">
        <v>6.1</v>
      </c>
      <c r="H132" s="15">
        <v>2.9</v>
      </c>
      <c r="I132" s="15">
        <v>4.7</v>
      </c>
      <c r="J132" s="15">
        <v>3.7</v>
      </c>
      <c r="K132" s="15">
        <v>5</v>
      </c>
      <c r="L132" s="15">
        <v>4</v>
      </c>
      <c r="M132" s="15">
        <v>7</v>
      </c>
      <c r="N132" s="15">
        <v>6.9</v>
      </c>
      <c r="O132" s="15">
        <v>1</v>
      </c>
    </row>
    <row r="133" spans="1:15" x14ac:dyDescent="0.25">
      <c r="A133" s="16">
        <v>132</v>
      </c>
      <c r="B133" s="16">
        <v>3</v>
      </c>
      <c r="C133" s="16">
        <v>1</v>
      </c>
      <c r="D133" s="16">
        <v>0</v>
      </c>
      <c r="E133" s="16">
        <v>0</v>
      </c>
      <c r="F133" s="16">
        <v>2.5</v>
      </c>
      <c r="G133" s="16">
        <v>6.9</v>
      </c>
      <c r="H133" s="16">
        <v>3.4</v>
      </c>
      <c r="I133" s="16">
        <v>3</v>
      </c>
      <c r="J133" s="16">
        <v>5.2</v>
      </c>
      <c r="K133" s="16">
        <v>4.5999999999999996</v>
      </c>
      <c r="L133" s="16">
        <v>4.7</v>
      </c>
      <c r="M133" s="16">
        <v>5.5</v>
      </c>
      <c r="N133" s="16">
        <v>5.6</v>
      </c>
      <c r="O133" s="16">
        <v>0</v>
      </c>
    </row>
    <row r="134" spans="1:15" x14ac:dyDescent="0.25">
      <c r="A134" s="15">
        <v>133</v>
      </c>
      <c r="B134" s="15">
        <v>1</v>
      </c>
      <c r="C134" s="15">
        <v>1</v>
      </c>
      <c r="D134" s="15">
        <v>0</v>
      </c>
      <c r="E134" s="15">
        <v>1</v>
      </c>
      <c r="F134" s="15">
        <v>3.2</v>
      </c>
      <c r="G134" s="15">
        <v>1.5</v>
      </c>
      <c r="H134" s="15">
        <v>2.2000000000000002</v>
      </c>
      <c r="I134" s="15">
        <v>5</v>
      </c>
      <c r="J134" s="15">
        <v>8.4</v>
      </c>
      <c r="K134" s="15">
        <v>2.4</v>
      </c>
      <c r="L134" s="15">
        <v>1.6</v>
      </c>
      <c r="M134" s="15">
        <v>5</v>
      </c>
      <c r="N134" s="15">
        <v>5.0999999999999996</v>
      </c>
      <c r="O134" s="15">
        <v>0</v>
      </c>
    </row>
    <row r="135" spans="1:15" x14ac:dyDescent="0.25">
      <c r="A135" s="16">
        <v>134</v>
      </c>
      <c r="B135" s="16">
        <v>1</v>
      </c>
      <c r="C135" s="16">
        <v>0</v>
      </c>
      <c r="D135" s="16">
        <v>1</v>
      </c>
      <c r="E135" s="16">
        <v>1</v>
      </c>
      <c r="F135" s="16">
        <v>3.8</v>
      </c>
      <c r="G135" s="16">
        <v>6.3</v>
      </c>
      <c r="H135" s="16">
        <v>3.2</v>
      </c>
      <c r="I135" s="16">
        <v>6.6</v>
      </c>
      <c r="J135" s="16">
        <v>8.1999999999999993</v>
      </c>
      <c r="K135" s="16">
        <v>4.3</v>
      </c>
      <c r="L135" s="16">
        <v>3.3</v>
      </c>
      <c r="M135" s="16">
        <v>6</v>
      </c>
      <c r="N135" s="16">
        <v>6.9</v>
      </c>
      <c r="O135" s="16">
        <v>0</v>
      </c>
    </row>
    <row r="136" spans="1:15" x14ac:dyDescent="0.25">
      <c r="A136" s="15">
        <v>135</v>
      </c>
      <c r="B136" s="15">
        <v>2</v>
      </c>
      <c r="C136" s="15">
        <v>0</v>
      </c>
      <c r="D136" s="15">
        <v>1</v>
      </c>
      <c r="E136" s="15">
        <v>0</v>
      </c>
      <c r="F136" s="15">
        <v>2.5</v>
      </c>
      <c r="G136" s="15">
        <v>6</v>
      </c>
      <c r="H136" s="15">
        <v>3.2</v>
      </c>
      <c r="I136" s="15">
        <v>4.2</v>
      </c>
      <c r="J136" s="15">
        <v>5.8</v>
      </c>
      <c r="K136" s="15">
        <v>3.6</v>
      </c>
      <c r="L136" s="15">
        <v>4.2</v>
      </c>
      <c r="M136" s="15">
        <v>8</v>
      </c>
      <c r="N136" s="15">
        <v>7.5</v>
      </c>
      <c r="O136" s="15">
        <v>0</v>
      </c>
    </row>
    <row r="137" spans="1:15" x14ac:dyDescent="0.25">
      <c r="A137" s="16">
        <v>136</v>
      </c>
      <c r="B137" s="16">
        <v>3</v>
      </c>
      <c r="C137" s="16">
        <v>1</v>
      </c>
      <c r="D137" s="16">
        <v>0</v>
      </c>
      <c r="E137" s="16">
        <v>0</v>
      </c>
      <c r="F137" s="16">
        <v>4.0999999999999996</v>
      </c>
      <c r="G137" s="16">
        <v>5.6</v>
      </c>
      <c r="H137" s="16">
        <v>3.4</v>
      </c>
      <c r="I137" s="16">
        <v>4.7</v>
      </c>
      <c r="J137" s="16">
        <v>7.6</v>
      </c>
      <c r="K137" s="16">
        <v>5.0999999999999996</v>
      </c>
      <c r="L137" s="16">
        <v>4.4000000000000004</v>
      </c>
      <c r="M137" s="16">
        <v>7.9</v>
      </c>
      <c r="N137" s="16">
        <v>7.1</v>
      </c>
      <c r="O137" s="16">
        <v>1</v>
      </c>
    </row>
    <row r="138" spans="1:15" x14ac:dyDescent="0.25">
      <c r="A138" s="15">
        <v>137</v>
      </c>
      <c r="B138" s="15">
        <v>1</v>
      </c>
      <c r="C138" s="15">
        <v>0</v>
      </c>
      <c r="D138" s="15">
        <v>0</v>
      </c>
      <c r="E138" s="15">
        <v>0</v>
      </c>
      <c r="F138" s="15">
        <v>2.8</v>
      </c>
      <c r="G138" s="15">
        <v>3.1</v>
      </c>
      <c r="H138" s="15">
        <v>3</v>
      </c>
      <c r="I138" s="15">
        <v>2.5</v>
      </c>
      <c r="J138" s="15">
        <v>5.2</v>
      </c>
      <c r="K138" s="15">
        <v>1.8</v>
      </c>
      <c r="L138" s="15">
        <v>2.1</v>
      </c>
      <c r="M138" s="15">
        <v>4.8</v>
      </c>
      <c r="N138" s="15">
        <v>5.8</v>
      </c>
      <c r="O138" s="15">
        <v>0</v>
      </c>
    </row>
    <row r="139" spans="1:15" x14ac:dyDescent="0.25">
      <c r="A139" s="16">
        <v>138</v>
      </c>
      <c r="B139" s="16">
        <v>2</v>
      </c>
      <c r="C139" s="16">
        <v>1</v>
      </c>
      <c r="D139" s="16">
        <v>0</v>
      </c>
      <c r="E139" s="16">
        <v>1</v>
      </c>
      <c r="F139" s="16">
        <v>4.9000000000000004</v>
      </c>
      <c r="G139" s="16">
        <v>5.7</v>
      </c>
      <c r="H139" s="16">
        <v>5.8</v>
      </c>
      <c r="I139" s="16">
        <v>7.1</v>
      </c>
      <c r="J139" s="16">
        <v>7.9</v>
      </c>
      <c r="K139" s="16">
        <v>4.0999999999999996</v>
      </c>
      <c r="L139" s="16">
        <v>3.9</v>
      </c>
      <c r="M139" s="16">
        <v>6.4</v>
      </c>
      <c r="N139" s="16">
        <v>6.6</v>
      </c>
      <c r="O139" s="16">
        <v>1</v>
      </c>
    </row>
    <row r="140" spans="1:15" x14ac:dyDescent="0.25">
      <c r="A140" s="15">
        <v>139</v>
      </c>
      <c r="B140" s="15">
        <v>1</v>
      </c>
      <c r="C140" s="15">
        <v>1</v>
      </c>
      <c r="D140" s="15">
        <v>1</v>
      </c>
      <c r="E140" s="15">
        <v>1</v>
      </c>
      <c r="F140" s="15">
        <v>4.2</v>
      </c>
      <c r="G140" s="15">
        <v>3.3</v>
      </c>
      <c r="H140" s="15">
        <v>2.8</v>
      </c>
      <c r="I140" s="15">
        <v>4.5</v>
      </c>
      <c r="J140" s="15">
        <v>9.9</v>
      </c>
      <c r="K140" s="15">
        <v>2.8</v>
      </c>
      <c r="L140" s="15">
        <v>2.4</v>
      </c>
      <c r="M140" s="15">
        <v>4.8</v>
      </c>
      <c r="N140" s="15">
        <v>6.1</v>
      </c>
      <c r="O140" s="15">
        <v>0</v>
      </c>
    </row>
    <row r="141" spans="1:15" x14ac:dyDescent="0.25">
      <c r="A141" s="16">
        <v>140</v>
      </c>
      <c r="B141" s="16">
        <v>1</v>
      </c>
      <c r="C141" s="16">
        <v>0</v>
      </c>
      <c r="D141" s="16">
        <v>0</v>
      </c>
      <c r="E141" s="16">
        <v>1</v>
      </c>
      <c r="F141" s="16">
        <v>3.6</v>
      </c>
      <c r="G141" s="16">
        <v>4.8</v>
      </c>
      <c r="H141" s="16">
        <v>2.2000000000000002</v>
      </c>
      <c r="I141" s="16">
        <v>5</v>
      </c>
      <c r="J141" s="16">
        <v>7.4</v>
      </c>
      <c r="K141" s="16">
        <v>4.4000000000000004</v>
      </c>
      <c r="L141" s="16">
        <v>3.9</v>
      </c>
      <c r="M141" s="16">
        <v>6.4</v>
      </c>
      <c r="N141" s="16">
        <v>6.8</v>
      </c>
      <c r="O141" s="16">
        <v>0</v>
      </c>
    </row>
    <row r="142" spans="1:15" x14ac:dyDescent="0.25">
      <c r="A142" s="15">
        <v>141</v>
      </c>
      <c r="B142" s="15">
        <v>2</v>
      </c>
      <c r="C142" s="15">
        <v>1</v>
      </c>
      <c r="D142" s="15">
        <v>1</v>
      </c>
      <c r="E142" s="15">
        <v>1</v>
      </c>
      <c r="F142" s="15">
        <v>3.4</v>
      </c>
      <c r="G142" s="15">
        <v>6.3</v>
      </c>
      <c r="H142" s="15">
        <v>5.2</v>
      </c>
      <c r="I142" s="15">
        <v>5.6</v>
      </c>
      <c r="J142" s="15">
        <v>9.1</v>
      </c>
      <c r="K142" s="15">
        <v>4.5</v>
      </c>
      <c r="L142" s="15">
        <v>4.5</v>
      </c>
      <c r="M142" s="15">
        <v>6.8</v>
      </c>
      <c r="N142" s="15">
        <v>6.5</v>
      </c>
      <c r="O142" s="15">
        <v>0</v>
      </c>
    </row>
    <row r="143" spans="1:15" x14ac:dyDescent="0.25">
      <c r="A143" s="16">
        <v>142</v>
      </c>
      <c r="B143" s="16">
        <v>3</v>
      </c>
      <c r="C143" s="16">
        <v>1</v>
      </c>
      <c r="D143" s="16">
        <v>1</v>
      </c>
      <c r="E143" s="16">
        <v>0</v>
      </c>
      <c r="F143" s="16">
        <v>2.8</v>
      </c>
      <c r="G143" s="16">
        <v>5.8</v>
      </c>
      <c r="H143" s="16">
        <v>1.5</v>
      </c>
      <c r="I143" s="16">
        <v>3.5</v>
      </c>
      <c r="J143" s="16">
        <v>5.4</v>
      </c>
      <c r="K143" s="16">
        <v>4</v>
      </c>
      <c r="L143" s="16">
        <v>4</v>
      </c>
      <c r="M143" s="16">
        <v>7.9</v>
      </c>
      <c r="N143" s="16">
        <v>8.3000000000000007</v>
      </c>
      <c r="O143" s="16">
        <v>1</v>
      </c>
    </row>
    <row r="144" spans="1:15" x14ac:dyDescent="0.25">
      <c r="A144" s="15">
        <v>143</v>
      </c>
      <c r="B144" s="15">
        <v>3</v>
      </c>
      <c r="C144" s="15">
        <v>0</v>
      </c>
      <c r="D144" s="15">
        <v>1</v>
      </c>
      <c r="E144" s="15">
        <v>1</v>
      </c>
      <c r="F144" s="15">
        <v>3.4</v>
      </c>
      <c r="G144" s="15">
        <v>6.9</v>
      </c>
      <c r="H144" s="15">
        <v>4.9000000000000004</v>
      </c>
      <c r="I144" s="15">
        <v>5.8</v>
      </c>
      <c r="J144" s="15">
        <v>4.5</v>
      </c>
      <c r="K144" s="15">
        <v>4.2</v>
      </c>
      <c r="L144" s="15">
        <v>4.5</v>
      </c>
      <c r="M144" s="15">
        <v>8.9</v>
      </c>
      <c r="N144" s="15">
        <v>9.4</v>
      </c>
      <c r="O144" s="15">
        <v>1</v>
      </c>
    </row>
    <row r="145" spans="1:15" x14ac:dyDescent="0.25">
      <c r="A145" s="16">
        <v>144</v>
      </c>
      <c r="B145" s="16">
        <v>3</v>
      </c>
      <c r="C145" s="16">
        <v>1</v>
      </c>
      <c r="D145" s="16">
        <v>0</v>
      </c>
      <c r="E145" s="16">
        <v>0</v>
      </c>
      <c r="F145" s="16">
        <v>3.8</v>
      </c>
      <c r="G145" s="16">
        <v>5.0999999999999996</v>
      </c>
      <c r="H145" s="16">
        <v>3.1</v>
      </c>
      <c r="I145" s="16">
        <v>4.5</v>
      </c>
      <c r="J145" s="16">
        <v>7.3</v>
      </c>
      <c r="K145" s="16">
        <v>4.5</v>
      </c>
      <c r="L145" s="16">
        <v>4.2</v>
      </c>
      <c r="M145" s="16">
        <v>7.4</v>
      </c>
      <c r="N145" s="16">
        <v>6.6</v>
      </c>
      <c r="O145" s="16">
        <v>0</v>
      </c>
    </row>
    <row r="146" spans="1:15" x14ac:dyDescent="0.25">
      <c r="A146" s="15">
        <v>145</v>
      </c>
      <c r="B146" s="15">
        <v>3</v>
      </c>
      <c r="C146" s="15">
        <v>1</v>
      </c>
      <c r="D146" s="15">
        <v>0</v>
      </c>
      <c r="E146" s="15">
        <v>0</v>
      </c>
      <c r="F146" s="15">
        <v>4.2</v>
      </c>
      <c r="G146" s="15">
        <v>5.4</v>
      </c>
      <c r="H146" s="15">
        <v>3.4</v>
      </c>
      <c r="I146" s="15">
        <v>4.5</v>
      </c>
      <c r="J146" s="15">
        <v>3.8</v>
      </c>
      <c r="K146" s="15">
        <v>3.8</v>
      </c>
      <c r="L146" s="15">
        <v>3.5</v>
      </c>
      <c r="M146" s="15">
        <v>7</v>
      </c>
      <c r="N146" s="15">
        <v>7.6</v>
      </c>
      <c r="O146" s="15">
        <v>1</v>
      </c>
    </row>
    <row r="147" spans="1:15" x14ac:dyDescent="0.25">
      <c r="A147" s="16">
        <v>146</v>
      </c>
      <c r="B147" s="16">
        <v>3</v>
      </c>
      <c r="C147" s="16">
        <v>1</v>
      </c>
      <c r="D147" s="16">
        <v>0</v>
      </c>
      <c r="E147" s="16">
        <v>0</v>
      </c>
      <c r="F147" s="16">
        <v>4.2</v>
      </c>
      <c r="G147" s="16">
        <v>4.0999999999999996</v>
      </c>
      <c r="H147" s="16">
        <v>3.2</v>
      </c>
      <c r="I147" s="16">
        <v>4.5</v>
      </c>
      <c r="J147" s="16">
        <v>3.8</v>
      </c>
      <c r="K147" s="16">
        <v>4.0999999999999996</v>
      </c>
      <c r="L147" s="16">
        <v>3.5</v>
      </c>
      <c r="M147" s="16">
        <v>7</v>
      </c>
      <c r="N147" s="16">
        <v>7.8</v>
      </c>
      <c r="O147" s="16">
        <v>1</v>
      </c>
    </row>
    <row r="148" spans="1:15" x14ac:dyDescent="0.25">
      <c r="A148" s="15">
        <v>147</v>
      </c>
      <c r="B148" s="15">
        <v>1</v>
      </c>
      <c r="C148" s="15">
        <v>0</v>
      </c>
      <c r="D148" s="15">
        <v>0</v>
      </c>
      <c r="E148" s="15">
        <v>1</v>
      </c>
      <c r="F148" s="15">
        <v>3.8</v>
      </c>
      <c r="G148" s="15">
        <v>4.7</v>
      </c>
      <c r="H148" s="15">
        <v>4.5</v>
      </c>
      <c r="I148" s="15">
        <v>6.6</v>
      </c>
      <c r="J148" s="15">
        <v>8.1999999999999993</v>
      </c>
      <c r="K148" s="15">
        <v>4.5999999999999996</v>
      </c>
      <c r="L148" s="15">
        <v>3.3</v>
      </c>
      <c r="M148" s="15">
        <v>6</v>
      </c>
      <c r="N148" s="15">
        <v>6</v>
      </c>
      <c r="O148" s="15">
        <v>0</v>
      </c>
    </row>
    <row r="149" spans="1:15" x14ac:dyDescent="0.25">
      <c r="A149" s="16">
        <v>148</v>
      </c>
      <c r="B149" s="16">
        <v>3</v>
      </c>
      <c r="C149" s="16">
        <v>1</v>
      </c>
      <c r="D149" s="16">
        <v>0</v>
      </c>
      <c r="E149" s="16">
        <v>0</v>
      </c>
      <c r="F149" s="16">
        <v>3.7</v>
      </c>
      <c r="G149" s="16">
        <v>4.7</v>
      </c>
      <c r="H149" s="16">
        <v>4.0999999999999996</v>
      </c>
      <c r="I149" s="16">
        <v>5.4</v>
      </c>
      <c r="J149" s="16">
        <v>7.3</v>
      </c>
      <c r="K149" s="16">
        <v>3.7</v>
      </c>
      <c r="L149" s="16">
        <v>3.3</v>
      </c>
      <c r="M149" s="16">
        <v>7.4</v>
      </c>
      <c r="N149" s="16">
        <v>6</v>
      </c>
      <c r="O149" s="16">
        <v>1</v>
      </c>
    </row>
    <row r="150" spans="1:15" x14ac:dyDescent="0.25">
      <c r="A150" s="15">
        <v>149</v>
      </c>
      <c r="B150" s="15">
        <v>2</v>
      </c>
      <c r="C150" s="15">
        <v>1</v>
      </c>
      <c r="D150" s="15">
        <v>1</v>
      </c>
      <c r="E150" s="15">
        <v>1</v>
      </c>
      <c r="F150" s="15">
        <v>5.0999999999999996</v>
      </c>
      <c r="G150" s="15">
        <v>6.2</v>
      </c>
      <c r="H150" s="15">
        <v>5.8</v>
      </c>
      <c r="I150" s="15">
        <v>7.8</v>
      </c>
      <c r="J150" s="15">
        <v>5.9</v>
      </c>
      <c r="K150" s="15">
        <v>5.0999999999999996</v>
      </c>
      <c r="L150" s="15">
        <v>4.5</v>
      </c>
      <c r="M150" s="15">
        <v>7.6</v>
      </c>
      <c r="N150" s="15">
        <v>9.1</v>
      </c>
      <c r="O150" s="15">
        <v>1</v>
      </c>
    </row>
    <row r="151" spans="1:15" x14ac:dyDescent="0.25">
      <c r="A151" s="16">
        <v>150</v>
      </c>
      <c r="B151" s="16">
        <v>1</v>
      </c>
      <c r="C151" s="16">
        <v>0</v>
      </c>
      <c r="D151" s="16">
        <v>1</v>
      </c>
      <c r="E151" s="16">
        <v>1</v>
      </c>
      <c r="F151" s="16">
        <v>4.0999999999999996</v>
      </c>
      <c r="G151" s="16">
        <v>5.8</v>
      </c>
      <c r="H151" s="16">
        <v>4.8</v>
      </c>
      <c r="I151" s="16">
        <v>5.3</v>
      </c>
      <c r="J151" s="16">
        <v>8</v>
      </c>
      <c r="K151" s="16">
        <v>4.3</v>
      </c>
      <c r="L151" s="16">
        <v>4</v>
      </c>
      <c r="M151" s="16">
        <v>4.8</v>
      </c>
      <c r="N151" s="16">
        <v>5</v>
      </c>
      <c r="O151" s="16">
        <v>0</v>
      </c>
    </row>
    <row r="152" spans="1:15" x14ac:dyDescent="0.25">
      <c r="A152" s="15">
        <v>151</v>
      </c>
      <c r="B152" s="15">
        <v>3</v>
      </c>
      <c r="C152" s="15">
        <v>0</v>
      </c>
      <c r="D152" s="15">
        <v>0</v>
      </c>
      <c r="E152" s="15">
        <v>1</v>
      </c>
      <c r="F152" s="15">
        <v>4.3</v>
      </c>
      <c r="G152" s="15">
        <v>5.7</v>
      </c>
      <c r="H152" s="15">
        <v>4.3</v>
      </c>
      <c r="I152" s="15">
        <v>6.9</v>
      </c>
      <c r="J152" s="15">
        <v>8.1999999999999993</v>
      </c>
      <c r="K152" s="15">
        <v>5</v>
      </c>
      <c r="L152" s="15">
        <v>4.2</v>
      </c>
      <c r="M152" s="15">
        <v>7.3</v>
      </c>
      <c r="N152" s="15">
        <v>5.8</v>
      </c>
      <c r="O152" s="15">
        <v>0</v>
      </c>
    </row>
    <row r="153" spans="1:15" x14ac:dyDescent="0.25">
      <c r="A153" s="16">
        <v>152</v>
      </c>
      <c r="B153" s="16">
        <v>2</v>
      </c>
      <c r="C153" s="16">
        <v>0</v>
      </c>
      <c r="D153" s="16">
        <v>1</v>
      </c>
      <c r="E153" s="16">
        <v>1</v>
      </c>
      <c r="F153" s="16">
        <v>3.3</v>
      </c>
      <c r="G153" s="16">
        <v>5.4</v>
      </c>
      <c r="H153" s="16">
        <v>4</v>
      </c>
      <c r="I153" s="16">
        <v>5.0999999999999996</v>
      </c>
      <c r="J153" s="16">
        <v>6.9</v>
      </c>
      <c r="K153" s="16">
        <v>4</v>
      </c>
      <c r="L153" s="16">
        <v>3.7</v>
      </c>
      <c r="M153" s="16">
        <v>6.3</v>
      </c>
      <c r="N153" s="16">
        <v>5.9</v>
      </c>
      <c r="O153" s="16">
        <v>0</v>
      </c>
    </row>
    <row r="154" spans="1:15" x14ac:dyDescent="0.25">
      <c r="A154" s="15">
        <v>153</v>
      </c>
      <c r="B154" s="15">
        <v>1</v>
      </c>
      <c r="C154" s="15">
        <v>1</v>
      </c>
      <c r="D154" s="15">
        <v>0</v>
      </c>
      <c r="E154" s="15">
        <v>1</v>
      </c>
      <c r="F154" s="15">
        <v>4.3</v>
      </c>
      <c r="G154" s="15">
        <v>3.8</v>
      </c>
      <c r="H154" s="15">
        <v>3.6</v>
      </c>
      <c r="I154" s="15">
        <v>4.7</v>
      </c>
      <c r="J154" s="15">
        <v>10</v>
      </c>
      <c r="K154" s="15">
        <v>3</v>
      </c>
      <c r="L154" s="15">
        <v>2.5</v>
      </c>
      <c r="M154" s="15">
        <v>5</v>
      </c>
      <c r="N154" s="15">
        <v>5.3</v>
      </c>
      <c r="O154" s="15">
        <v>0</v>
      </c>
    </row>
    <row r="155" spans="1:15" x14ac:dyDescent="0.25">
      <c r="A155" s="16">
        <v>154</v>
      </c>
      <c r="B155" s="16">
        <v>3</v>
      </c>
      <c r="C155" s="16">
        <v>1</v>
      </c>
      <c r="D155" s="16">
        <v>0</v>
      </c>
      <c r="E155" s="16">
        <v>0</v>
      </c>
      <c r="F155" s="16">
        <v>3.5</v>
      </c>
      <c r="G155" s="16">
        <v>5.4</v>
      </c>
      <c r="H155" s="16">
        <v>2.8</v>
      </c>
      <c r="I155" s="16">
        <v>4.5</v>
      </c>
      <c r="J155" s="16">
        <v>6.7</v>
      </c>
      <c r="K155" s="16">
        <v>4.0999999999999996</v>
      </c>
      <c r="L155" s="16">
        <v>3.9</v>
      </c>
      <c r="M155" s="16">
        <v>7.1</v>
      </c>
      <c r="N155" s="16">
        <v>6.8</v>
      </c>
      <c r="O155" s="16">
        <v>0</v>
      </c>
    </row>
    <row r="156" spans="1:15" x14ac:dyDescent="0.25">
      <c r="A156" s="15">
        <v>155</v>
      </c>
      <c r="B156" s="15">
        <v>1</v>
      </c>
      <c r="C156" s="15">
        <v>0</v>
      </c>
      <c r="D156" s="15">
        <v>1</v>
      </c>
      <c r="E156" s="15">
        <v>1</v>
      </c>
      <c r="F156" s="15">
        <v>5.0999999999999996</v>
      </c>
      <c r="G156" s="15">
        <v>5.3</v>
      </c>
      <c r="H156" s="15">
        <v>3.7</v>
      </c>
      <c r="I156" s="15">
        <v>6.6</v>
      </c>
      <c r="J156" s="15">
        <v>8.4</v>
      </c>
      <c r="K156" s="15">
        <v>4.4000000000000004</v>
      </c>
      <c r="L156" s="15">
        <v>3.4</v>
      </c>
      <c r="M156" s="15">
        <v>6.3</v>
      </c>
      <c r="N156" s="15">
        <v>6.1</v>
      </c>
      <c r="O156" s="15">
        <v>0</v>
      </c>
    </row>
    <row r="157" spans="1:15" x14ac:dyDescent="0.25">
      <c r="A157" s="16">
        <v>156</v>
      </c>
      <c r="B157" s="16">
        <v>3</v>
      </c>
      <c r="C157" s="16">
        <v>0</v>
      </c>
      <c r="D157" s="16">
        <v>0</v>
      </c>
      <c r="E157" s="16">
        <v>0</v>
      </c>
      <c r="F157" s="16">
        <v>2.8</v>
      </c>
      <c r="G157" s="16">
        <v>5.8</v>
      </c>
      <c r="H157" s="16">
        <v>3.7</v>
      </c>
      <c r="I157" s="16">
        <v>4.7</v>
      </c>
      <c r="J157" s="16">
        <v>4.8</v>
      </c>
      <c r="K157" s="16">
        <v>4</v>
      </c>
      <c r="L157" s="16">
        <v>3.6</v>
      </c>
      <c r="M157" s="16">
        <v>6.8</v>
      </c>
      <c r="N157" s="16">
        <v>5.9</v>
      </c>
      <c r="O157" s="16">
        <v>0</v>
      </c>
    </row>
    <row r="158" spans="1:15" x14ac:dyDescent="0.25">
      <c r="A158" s="15">
        <v>157</v>
      </c>
      <c r="B158" s="15">
        <v>1</v>
      </c>
      <c r="C158" s="15">
        <v>0</v>
      </c>
      <c r="D158" s="15">
        <v>1</v>
      </c>
      <c r="E158" s="15">
        <v>1</v>
      </c>
      <c r="F158" s="15">
        <v>3.6</v>
      </c>
      <c r="G158" s="15">
        <v>4.4000000000000004</v>
      </c>
      <c r="H158" s="15">
        <v>4.0999999999999996</v>
      </c>
      <c r="I158" s="15">
        <v>4.9000000000000004</v>
      </c>
      <c r="J158" s="15">
        <v>8.1999999999999993</v>
      </c>
      <c r="K158" s="15">
        <v>3.7</v>
      </c>
      <c r="L158" s="15">
        <v>3.1</v>
      </c>
      <c r="M158" s="15">
        <v>5.2</v>
      </c>
      <c r="N158" s="15">
        <v>5.3</v>
      </c>
      <c r="O158" s="15">
        <v>0</v>
      </c>
    </row>
    <row r="159" spans="1:15" x14ac:dyDescent="0.25">
      <c r="A159" s="16">
        <v>158</v>
      </c>
      <c r="B159" s="16">
        <v>1</v>
      </c>
      <c r="C159" s="16">
        <v>0</v>
      </c>
      <c r="D159" s="16">
        <v>0</v>
      </c>
      <c r="E159" s="16">
        <v>1</v>
      </c>
      <c r="F159" s="16">
        <v>3.4</v>
      </c>
      <c r="G159" s="16">
        <v>4.3</v>
      </c>
      <c r="H159" s="16">
        <v>5.8</v>
      </c>
      <c r="I159" s="16">
        <v>4.8</v>
      </c>
      <c r="J159" s="16">
        <v>7.2</v>
      </c>
      <c r="K159" s="16">
        <v>4</v>
      </c>
      <c r="L159" s="16">
        <v>3.7</v>
      </c>
      <c r="M159" s="16">
        <v>6.3</v>
      </c>
      <c r="N159" s="16">
        <v>5.6</v>
      </c>
      <c r="O159" s="16">
        <v>0</v>
      </c>
    </row>
    <row r="160" spans="1:15" x14ac:dyDescent="0.25">
      <c r="A160" s="15">
        <v>159</v>
      </c>
      <c r="B160" s="15">
        <v>2</v>
      </c>
      <c r="C160" s="15">
        <v>1</v>
      </c>
      <c r="D160" s="15">
        <v>0</v>
      </c>
      <c r="E160" s="15">
        <v>1</v>
      </c>
      <c r="F160" s="15">
        <v>3.7</v>
      </c>
      <c r="G160" s="15">
        <v>5.7</v>
      </c>
      <c r="H160" s="15">
        <v>4.5</v>
      </c>
      <c r="I160" s="15">
        <v>4.9000000000000004</v>
      </c>
      <c r="J160" s="15">
        <v>6</v>
      </c>
      <c r="K160" s="15">
        <v>4.3</v>
      </c>
      <c r="L160" s="15">
        <v>4.3</v>
      </c>
      <c r="M160" s="15">
        <v>6.1</v>
      </c>
      <c r="N160" s="15">
        <v>6.1</v>
      </c>
      <c r="O160" s="15">
        <v>0</v>
      </c>
    </row>
    <row r="161" spans="1:15" x14ac:dyDescent="0.25">
      <c r="A161" s="16">
        <v>160</v>
      </c>
      <c r="B161" s="16">
        <v>2</v>
      </c>
      <c r="C161" s="16">
        <v>1</v>
      </c>
      <c r="D161" s="16">
        <v>0</v>
      </c>
      <c r="E161" s="16">
        <v>0</v>
      </c>
      <c r="F161" s="16">
        <v>3.6</v>
      </c>
      <c r="G161" s="16">
        <v>4.8</v>
      </c>
      <c r="H161" s="16">
        <v>3</v>
      </c>
      <c r="I161" s="16">
        <v>4.5999999999999996</v>
      </c>
      <c r="J161" s="16">
        <v>8.3000000000000007</v>
      </c>
      <c r="K161" s="16">
        <v>4.5999999999999996</v>
      </c>
      <c r="L161" s="16">
        <v>3.9</v>
      </c>
      <c r="M161" s="16">
        <v>7.3</v>
      </c>
      <c r="N161" s="16">
        <v>7.4</v>
      </c>
      <c r="O161" s="16">
        <v>1</v>
      </c>
    </row>
    <row r="162" spans="1:15" x14ac:dyDescent="0.25">
      <c r="A162" s="15">
        <v>161</v>
      </c>
      <c r="B162" s="15">
        <v>1</v>
      </c>
      <c r="C162" s="15">
        <v>1</v>
      </c>
      <c r="D162" s="15">
        <v>0</v>
      </c>
      <c r="E162" s="15">
        <v>1</v>
      </c>
      <c r="F162" s="15">
        <v>3.7</v>
      </c>
      <c r="G162" s="15">
        <v>4.9000000000000004</v>
      </c>
      <c r="H162" s="15">
        <v>5.0999999999999996</v>
      </c>
      <c r="I162" s="15">
        <v>4.9000000000000004</v>
      </c>
      <c r="J162" s="15">
        <v>9.1999999999999993</v>
      </c>
      <c r="K162" s="15">
        <v>3.7</v>
      </c>
      <c r="L162" s="15">
        <v>3.4</v>
      </c>
      <c r="M162" s="15">
        <v>5.4</v>
      </c>
      <c r="N162" s="15">
        <v>5.3</v>
      </c>
      <c r="O162" s="15">
        <v>0</v>
      </c>
    </row>
    <row r="163" spans="1:15" x14ac:dyDescent="0.25">
      <c r="A163" s="16">
        <v>162</v>
      </c>
      <c r="B163" s="16">
        <v>2</v>
      </c>
      <c r="C163" s="16">
        <v>0</v>
      </c>
      <c r="D163" s="16">
        <v>1</v>
      </c>
      <c r="E163" s="16">
        <v>1</v>
      </c>
      <c r="F163" s="16">
        <v>4.5</v>
      </c>
      <c r="G163" s="16">
        <v>6.4</v>
      </c>
      <c r="H163" s="16">
        <v>4.9000000000000004</v>
      </c>
      <c r="I163" s="16">
        <v>5.9</v>
      </c>
      <c r="J163" s="16">
        <v>8.8000000000000007</v>
      </c>
      <c r="K163" s="16">
        <v>6.4</v>
      </c>
      <c r="L163" s="16">
        <v>5.2</v>
      </c>
      <c r="M163" s="16">
        <v>8</v>
      </c>
      <c r="N163" s="16">
        <v>7</v>
      </c>
      <c r="O163" s="16">
        <v>1</v>
      </c>
    </row>
    <row r="164" spans="1:15" x14ac:dyDescent="0.25">
      <c r="A164" s="15">
        <v>163</v>
      </c>
      <c r="B164" s="15">
        <v>2</v>
      </c>
      <c r="C164" s="15">
        <v>0</v>
      </c>
      <c r="D164" s="15">
        <v>0</v>
      </c>
      <c r="E164" s="15">
        <v>0</v>
      </c>
      <c r="F164" s="15">
        <v>3.7</v>
      </c>
      <c r="G164" s="15">
        <v>4.9000000000000004</v>
      </c>
      <c r="H164" s="15">
        <v>5.7</v>
      </c>
      <c r="I164" s="15">
        <v>6.1</v>
      </c>
      <c r="J164" s="15">
        <v>5.3</v>
      </c>
      <c r="K164" s="15">
        <v>3.6</v>
      </c>
      <c r="L164" s="15">
        <v>3.1</v>
      </c>
      <c r="M164" s="15">
        <v>7.4</v>
      </c>
      <c r="N164" s="15">
        <v>7</v>
      </c>
      <c r="O164" s="15">
        <v>0</v>
      </c>
    </row>
    <row r="165" spans="1:15" x14ac:dyDescent="0.25">
      <c r="A165" s="16">
        <v>164</v>
      </c>
      <c r="B165" s="16">
        <v>2</v>
      </c>
      <c r="C165" s="16">
        <v>0</v>
      </c>
      <c r="D165" s="16">
        <v>0</v>
      </c>
      <c r="E165" s="16">
        <v>0</v>
      </c>
      <c r="F165" s="16">
        <v>3.6</v>
      </c>
      <c r="G165" s="16">
        <v>4</v>
      </c>
      <c r="H165" s="16">
        <v>4.7</v>
      </c>
      <c r="I165" s="16">
        <v>6</v>
      </c>
      <c r="J165" s="16">
        <v>5.2</v>
      </c>
      <c r="K165" s="16">
        <v>4.7</v>
      </c>
      <c r="L165" s="16">
        <v>3</v>
      </c>
      <c r="M165" s="16">
        <v>7.3</v>
      </c>
      <c r="N165" s="16">
        <v>7.1</v>
      </c>
      <c r="O165" s="16">
        <v>0</v>
      </c>
    </row>
    <row r="166" spans="1:15" x14ac:dyDescent="0.25">
      <c r="A166" s="15">
        <v>165</v>
      </c>
      <c r="B166" s="15">
        <v>2</v>
      </c>
      <c r="C166" s="15">
        <v>0</v>
      </c>
      <c r="D166" s="15">
        <v>0</v>
      </c>
      <c r="E166" s="15">
        <v>0</v>
      </c>
      <c r="F166" s="15">
        <v>3.6</v>
      </c>
      <c r="G166" s="15">
        <v>4</v>
      </c>
      <c r="H166" s="15">
        <v>5.8</v>
      </c>
      <c r="I166" s="15">
        <v>6</v>
      </c>
      <c r="J166" s="15">
        <v>5.2</v>
      </c>
      <c r="K166" s="15">
        <v>4</v>
      </c>
      <c r="L166" s="15">
        <v>3</v>
      </c>
      <c r="M166" s="15">
        <v>7.3</v>
      </c>
      <c r="N166" s="15">
        <v>6.8</v>
      </c>
      <c r="O166" s="15">
        <v>0</v>
      </c>
    </row>
    <row r="167" spans="1:15" x14ac:dyDescent="0.25">
      <c r="A167" s="16">
        <v>166</v>
      </c>
      <c r="B167" s="16">
        <v>1</v>
      </c>
      <c r="C167" s="16">
        <v>0</v>
      </c>
      <c r="D167" s="16">
        <v>0</v>
      </c>
      <c r="E167" s="16">
        <v>0</v>
      </c>
      <c r="F167" s="16">
        <v>4.0999999999999996</v>
      </c>
      <c r="G167" s="16">
        <v>4.4000000000000004</v>
      </c>
      <c r="H167" s="16">
        <v>3.3</v>
      </c>
      <c r="I167" s="16">
        <v>5</v>
      </c>
      <c r="J167" s="16">
        <v>6</v>
      </c>
      <c r="K167" s="16">
        <v>4.3</v>
      </c>
      <c r="L167" s="16">
        <v>3.1</v>
      </c>
      <c r="M167" s="16">
        <v>6.4</v>
      </c>
      <c r="N167" s="16">
        <v>5.9</v>
      </c>
      <c r="O167" s="16">
        <v>0</v>
      </c>
    </row>
    <row r="168" spans="1:15" x14ac:dyDescent="0.25">
      <c r="A168" s="15">
        <v>167</v>
      </c>
      <c r="B168" s="15">
        <v>1</v>
      </c>
      <c r="C168" s="15">
        <v>1</v>
      </c>
      <c r="D168" s="15">
        <v>1</v>
      </c>
      <c r="E168" s="15">
        <v>1</v>
      </c>
      <c r="F168" s="15">
        <v>3.4</v>
      </c>
      <c r="G168" s="15">
        <v>3.7</v>
      </c>
      <c r="H168" s="15">
        <v>3.8</v>
      </c>
      <c r="I168" s="15">
        <v>5.9</v>
      </c>
      <c r="J168" s="15">
        <v>7.8</v>
      </c>
      <c r="K168" s="15">
        <v>3.6</v>
      </c>
      <c r="L168" s="15">
        <v>2.7</v>
      </c>
      <c r="M168" s="15">
        <v>5.7</v>
      </c>
      <c r="N168" s="15">
        <v>6.1</v>
      </c>
      <c r="O168" s="15">
        <v>0</v>
      </c>
    </row>
    <row r="169" spans="1:15" x14ac:dyDescent="0.25">
      <c r="A169" s="16">
        <v>168</v>
      </c>
      <c r="B169" s="16">
        <v>1</v>
      </c>
      <c r="C169" s="16">
        <v>1</v>
      </c>
      <c r="D169" s="16">
        <v>1</v>
      </c>
      <c r="E169" s="16">
        <v>1</v>
      </c>
      <c r="F169" s="16">
        <v>3.7</v>
      </c>
      <c r="G169" s="16">
        <v>3.4</v>
      </c>
      <c r="H169" s="16">
        <v>3.3</v>
      </c>
      <c r="I169" s="16">
        <v>5.4</v>
      </c>
      <c r="J169" s="16">
        <v>8.9</v>
      </c>
      <c r="K169" s="16">
        <v>2.7</v>
      </c>
      <c r="L169" s="16">
        <v>2</v>
      </c>
      <c r="M169" s="16">
        <v>5.7</v>
      </c>
      <c r="N169" s="16">
        <v>6.6</v>
      </c>
      <c r="O169" s="16">
        <v>0</v>
      </c>
    </row>
    <row r="170" spans="1:15" x14ac:dyDescent="0.25">
      <c r="A170" s="15">
        <v>169</v>
      </c>
      <c r="B170" s="15">
        <v>2</v>
      </c>
      <c r="C170" s="15">
        <v>0</v>
      </c>
      <c r="D170" s="15">
        <v>0</v>
      </c>
      <c r="E170" s="15">
        <v>0</v>
      </c>
      <c r="F170" s="15">
        <v>2.9</v>
      </c>
      <c r="G170" s="15">
        <v>4</v>
      </c>
      <c r="H170" s="15">
        <v>2.8</v>
      </c>
      <c r="I170" s="15">
        <v>4</v>
      </c>
      <c r="J170" s="15">
        <v>6.3</v>
      </c>
      <c r="K170" s="15">
        <v>4</v>
      </c>
      <c r="L170" s="15">
        <v>3</v>
      </c>
      <c r="M170" s="15">
        <v>6.6</v>
      </c>
      <c r="N170" s="15">
        <v>6.5</v>
      </c>
      <c r="O170" s="15">
        <v>0</v>
      </c>
    </row>
    <row r="171" spans="1:15" x14ac:dyDescent="0.25">
      <c r="A171" s="16">
        <v>170</v>
      </c>
      <c r="B171" s="16">
        <v>1</v>
      </c>
      <c r="C171" s="16">
        <v>0</v>
      </c>
      <c r="D171" s="16">
        <v>1</v>
      </c>
      <c r="E171" s="16">
        <v>1</v>
      </c>
      <c r="F171" s="16">
        <v>4</v>
      </c>
      <c r="G171" s="16">
        <v>4.3</v>
      </c>
      <c r="H171" s="16">
        <v>4.2</v>
      </c>
      <c r="I171" s="16">
        <v>6.8</v>
      </c>
      <c r="J171" s="16">
        <v>8.4</v>
      </c>
      <c r="K171" s="16">
        <v>3.8</v>
      </c>
      <c r="L171" s="16">
        <v>3.5</v>
      </c>
      <c r="M171" s="16">
        <v>6.3</v>
      </c>
      <c r="N171" s="16">
        <v>7.1</v>
      </c>
      <c r="O171" s="16">
        <v>0</v>
      </c>
    </row>
    <row r="172" spans="1:15" x14ac:dyDescent="0.25">
      <c r="A172" s="15">
        <v>171</v>
      </c>
      <c r="B172" s="15">
        <v>1</v>
      </c>
      <c r="C172" s="15">
        <v>1</v>
      </c>
      <c r="D172" s="15">
        <v>1</v>
      </c>
      <c r="E172" s="15">
        <v>1</v>
      </c>
      <c r="F172" s="15">
        <v>3.3</v>
      </c>
      <c r="G172" s="15">
        <v>5.6</v>
      </c>
      <c r="H172" s="15">
        <v>4</v>
      </c>
      <c r="I172" s="15">
        <v>4.2</v>
      </c>
      <c r="J172" s="15">
        <v>9</v>
      </c>
      <c r="K172" s="15">
        <v>3.3</v>
      </c>
      <c r="L172" s="15">
        <v>3.7</v>
      </c>
      <c r="M172" s="15">
        <v>5.4</v>
      </c>
      <c r="N172" s="15">
        <v>7</v>
      </c>
      <c r="O172" s="15">
        <v>0</v>
      </c>
    </row>
    <row r="173" spans="1:15" x14ac:dyDescent="0.25">
      <c r="A173" s="16">
        <v>172</v>
      </c>
      <c r="B173" s="16">
        <v>3</v>
      </c>
      <c r="C173" s="16">
        <v>1</v>
      </c>
      <c r="D173" s="16">
        <v>0</v>
      </c>
      <c r="E173" s="16">
        <v>0</v>
      </c>
      <c r="F173" s="16">
        <v>2.6</v>
      </c>
      <c r="G173" s="16">
        <v>5.8</v>
      </c>
      <c r="H173" s="16">
        <v>2.1</v>
      </c>
      <c r="I173" s="16">
        <v>3.3</v>
      </c>
      <c r="J173" s="16">
        <v>5.2</v>
      </c>
      <c r="K173" s="16">
        <v>4.5</v>
      </c>
      <c r="L173" s="16">
        <v>3.8</v>
      </c>
      <c r="M173" s="16">
        <v>7.4</v>
      </c>
      <c r="N173" s="16">
        <v>7</v>
      </c>
      <c r="O173" s="16">
        <v>1</v>
      </c>
    </row>
    <row r="174" spans="1:15" x14ac:dyDescent="0.25">
      <c r="A174" s="15">
        <v>173</v>
      </c>
      <c r="B174" s="15">
        <v>3</v>
      </c>
      <c r="C174" s="15">
        <v>0</v>
      </c>
      <c r="D174" s="15">
        <v>0</v>
      </c>
      <c r="E174" s="15">
        <v>0</v>
      </c>
      <c r="F174" s="15">
        <v>3.7</v>
      </c>
      <c r="G174" s="15">
        <v>5.3</v>
      </c>
      <c r="H174" s="15">
        <v>4.5999999999999996</v>
      </c>
      <c r="I174" s="15">
        <v>6.7</v>
      </c>
      <c r="J174" s="15">
        <v>6.8</v>
      </c>
      <c r="K174" s="15">
        <v>5</v>
      </c>
      <c r="L174" s="15">
        <v>3.9</v>
      </c>
      <c r="M174" s="15">
        <v>8.6</v>
      </c>
      <c r="N174" s="15">
        <v>7.3</v>
      </c>
      <c r="O174" s="15">
        <v>1</v>
      </c>
    </row>
    <row r="175" spans="1:15" x14ac:dyDescent="0.25">
      <c r="A175" s="16">
        <v>174</v>
      </c>
      <c r="B175" s="16">
        <v>1</v>
      </c>
      <c r="C175" s="16">
        <v>1</v>
      </c>
      <c r="D175" s="16">
        <v>0</v>
      </c>
      <c r="E175" s="16">
        <v>0</v>
      </c>
      <c r="F175" s="16">
        <v>4.8</v>
      </c>
      <c r="G175" s="16">
        <v>4.2</v>
      </c>
      <c r="H175" s="16">
        <v>3.3</v>
      </c>
      <c r="I175" s="16">
        <v>5.7</v>
      </c>
      <c r="J175" s="16">
        <v>6.7</v>
      </c>
      <c r="K175" s="16">
        <v>4.8</v>
      </c>
      <c r="L175" s="16">
        <v>3.6</v>
      </c>
      <c r="M175" s="16">
        <v>7.3</v>
      </c>
      <c r="N175" s="16">
        <v>6.4</v>
      </c>
      <c r="O175" s="16">
        <v>0</v>
      </c>
    </row>
    <row r="176" spans="1:15" x14ac:dyDescent="0.25">
      <c r="A176" s="15">
        <v>175</v>
      </c>
      <c r="B176" s="15">
        <v>1</v>
      </c>
      <c r="C176" s="15">
        <v>0</v>
      </c>
      <c r="D176" s="15">
        <v>1</v>
      </c>
      <c r="E176" s="15">
        <v>1</v>
      </c>
      <c r="F176" s="15">
        <v>5.0999999999999996</v>
      </c>
      <c r="G176" s="15">
        <v>4.7</v>
      </c>
      <c r="H176" s="15">
        <v>5.5</v>
      </c>
      <c r="I176" s="15">
        <v>6.6</v>
      </c>
      <c r="J176" s="15">
        <v>8.4</v>
      </c>
      <c r="K176" s="15">
        <v>2.8</v>
      </c>
      <c r="L176" s="15">
        <v>3.4</v>
      </c>
      <c r="M176" s="15">
        <v>6.3</v>
      </c>
      <c r="N176" s="15">
        <v>5.8</v>
      </c>
      <c r="O176" s="15">
        <v>0</v>
      </c>
    </row>
    <row r="177" spans="1:15" x14ac:dyDescent="0.25">
      <c r="A177" s="16">
        <v>176</v>
      </c>
      <c r="B177" s="16">
        <v>3</v>
      </c>
      <c r="C177" s="16">
        <v>0</v>
      </c>
      <c r="D177" s="16">
        <v>1</v>
      </c>
      <c r="E177" s="16">
        <v>1</v>
      </c>
      <c r="F177" s="16">
        <v>3.7</v>
      </c>
      <c r="G177" s="16">
        <v>4.2</v>
      </c>
      <c r="H177" s="16">
        <v>6.1</v>
      </c>
      <c r="I177" s="16">
        <v>6.7</v>
      </c>
      <c r="J177" s="16">
        <v>6.8</v>
      </c>
      <c r="K177" s="16">
        <v>4.3</v>
      </c>
      <c r="L177" s="16">
        <v>3.9</v>
      </c>
      <c r="M177" s="16">
        <v>8.6999999999999993</v>
      </c>
      <c r="N177" s="16">
        <v>8.5</v>
      </c>
      <c r="O177" s="16">
        <v>1</v>
      </c>
    </row>
    <row r="178" spans="1:15" x14ac:dyDescent="0.25">
      <c r="A178" s="15">
        <v>177</v>
      </c>
      <c r="B178" s="15">
        <v>3</v>
      </c>
      <c r="C178" s="15">
        <v>0</v>
      </c>
      <c r="D178" s="15">
        <v>1</v>
      </c>
      <c r="E178" s="15">
        <v>0</v>
      </c>
      <c r="F178" s="15">
        <v>2.4</v>
      </c>
      <c r="G178" s="15">
        <v>5.8</v>
      </c>
      <c r="H178" s="15">
        <v>2.6</v>
      </c>
      <c r="I178" s="15">
        <v>4.5</v>
      </c>
      <c r="J178" s="15">
        <v>6.2</v>
      </c>
      <c r="K178" s="15">
        <v>4</v>
      </c>
      <c r="L178" s="15">
        <v>4.5</v>
      </c>
      <c r="M178" s="15">
        <v>8.6</v>
      </c>
      <c r="N178" s="15">
        <v>8</v>
      </c>
      <c r="O178" s="15">
        <v>1</v>
      </c>
    </row>
    <row r="179" spans="1:15" x14ac:dyDescent="0.25">
      <c r="A179" s="16">
        <v>178</v>
      </c>
      <c r="B179" s="16">
        <v>3</v>
      </c>
      <c r="C179" s="16">
        <v>1</v>
      </c>
      <c r="D179" s="16">
        <v>1</v>
      </c>
      <c r="E179" s="16">
        <v>0</v>
      </c>
      <c r="F179" s="16">
        <v>5</v>
      </c>
      <c r="G179" s="16">
        <v>5.8</v>
      </c>
      <c r="H179" s="16">
        <v>5.2</v>
      </c>
      <c r="I179" s="16">
        <v>6.1</v>
      </c>
      <c r="J179" s="16">
        <v>6.7</v>
      </c>
      <c r="K179" s="16">
        <v>4.9000000000000004</v>
      </c>
      <c r="L179" s="16">
        <v>4.0999999999999996</v>
      </c>
      <c r="M179" s="16">
        <v>8.4</v>
      </c>
      <c r="N179" s="16">
        <v>7.8</v>
      </c>
      <c r="O179" s="16">
        <v>1</v>
      </c>
    </row>
    <row r="180" spans="1:15" x14ac:dyDescent="0.25">
      <c r="A180" s="15">
        <v>179</v>
      </c>
      <c r="B180" s="15">
        <v>3</v>
      </c>
      <c r="C180" s="15">
        <v>1</v>
      </c>
      <c r="D180" s="15">
        <v>0</v>
      </c>
      <c r="E180" s="15">
        <v>0</v>
      </c>
      <c r="F180" s="15">
        <v>2.6</v>
      </c>
      <c r="G180" s="15">
        <v>5.3</v>
      </c>
      <c r="H180" s="15">
        <v>2.4</v>
      </c>
      <c r="I180" s="15">
        <v>3.3</v>
      </c>
      <c r="J180" s="15">
        <v>5.2</v>
      </c>
      <c r="K180" s="15">
        <v>4.5999999999999996</v>
      </c>
      <c r="L180" s="15">
        <v>3.8</v>
      </c>
      <c r="M180" s="15">
        <v>7.4</v>
      </c>
      <c r="N180" s="15">
        <v>6</v>
      </c>
      <c r="O180" s="15">
        <v>0</v>
      </c>
    </row>
    <row r="181" spans="1:15" x14ac:dyDescent="0.25">
      <c r="A181" s="16">
        <v>180</v>
      </c>
      <c r="B181" s="16">
        <v>3</v>
      </c>
      <c r="C181" s="16">
        <v>1</v>
      </c>
      <c r="D181" s="16">
        <v>1</v>
      </c>
      <c r="E181" s="16">
        <v>0</v>
      </c>
      <c r="F181" s="16">
        <v>5.7</v>
      </c>
      <c r="G181" s="16">
        <v>6.1</v>
      </c>
      <c r="H181" s="16">
        <v>6.9</v>
      </c>
      <c r="I181" s="16">
        <v>7.8</v>
      </c>
      <c r="J181" s="16">
        <v>4.5</v>
      </c>
      <c r="K181" s="16">
        <v>4</v>
      </c>
      <c r="L181" s="16">
        <v>4.3</v>
      </c>
      <c r="M181" s="16">
        <v>9.9</v>
      </c>
      <c r="N181" s="16">
        <v>8.1</v>
      </c>
      <c r="O181" s="16">
        <v>1</v>
      </c>
    </row>
    <row r="182" spans="1:15" x14ac:dyDescent="0.25">
      <c r="A182" s="15">
        <v>181</v>
      </c>
      <c r="B182" s="15">
        <v>2</v>
      </c>
      <c r="C182" s="15">
        <v>0</v>
      </c>
      <c r="D182" s="15">
        <v>0</v>
      </c>
      <c r="E182" s="15">
        <v>0</v>
      </c>
      <c r="F182" s="15">
        <v>2.5</v>
      </c>
      <c r="G182" s="15">
        <v>6.3</v>
      </c>
      <c r="H182" s="15">
        <v>3.8</v>
      </c>
      <c r="I182" s="15">
        <v>4.2</v>
      </c>
      <c r="J182" s="15">
        <v>5.8</v>
      </c>
      <c r="K182" s="15">
        <v>4.4000000000000004</v>
      </c>
      <c r="L182" s="15">
        <v>4.2</v>
      </c>
      <c r="M182" s="15">
        <v>8</v>
      </c>
      <c r="N182" s="15">
        <v>7.1</v>
      </c>
      <c r="O182" s="15">
        <v>0</v>
      </c>
    </row>
    <row r="183" spans="1:15" x14ac:dyDescent="0.25">
      <c r="A183" s="16">
        <v>182</v>
      </c>
      <c r="B183" s="16">
        <v>3</v>
      </c>
      <c r="C183" s="16">
        <v>1</v>
      </c>
      <c r="D183" s="16">
        <v>0</v>
      </c>
      <c r="E183" s="16">
        <v>0</v>
      </c>
      <c r="F183" s="16">
        <v>4.0999999999999996</v>
      </c>
      <c r="G183" s="16">
        <v>6.4</v>
      </c>
      <c r="H183" s="16">
        <v>4.8</v>
      </c>
      <c r="I183" s="16">
        <v>4.7</v>
      </c>
      <c r="J183" s="16">
        <v>7.6</v>
      </c>
      <c r="K183" s="16">
        <v>4.7</v>
      </c>
      <c r="L183" s="16">
        <v>4.4000000000000004</v>
      </c>
      <c r="M183" s="16">
        <v>7.9</v>
      </c>
      <c r="N183" s="16">
        <v>8.1</v>
      </c>
      <c r="O183" s="16">
        <v>1</v>
      </c>
    </row>
    <row r="184" spans="1:15" x14ac:dyDescent="0.25">
      <c r="A184" s="15">
        <v>183</v>
      </c>
      <c r="B184" s="15">
        <v>3</v>
      </c>
      <c r="C184" s="15">
        <v>1</v>
      </c>
      <c r="D184" s="15">
        <v>1</v>
      </c>
      <c r="E184" s="15">
        <v>1</v>
      </c>
      <c r="F184" s="15">
        <v>5.7</v>
      </c>
      <c r="G184" s="15">
        <v>6.7</v>
      </c>
      <c r="H184" s="15">
        <v>5.0999999999999996</v>
      </c>
      <c r="I184" s="15">
        <v>7.8</v>
      </c>
      <c r="J184" s="15">
        <v>4.5</v>
      </c>
      <c r="K184" s="15">
        <v>4.5999999999999996</v>
      </c>
      <c r="L184" s="15">
        <v>4.3</v>
      </c>
      <c r="M184" s="15">
        <v>9.8000000000000007</v>
      </c>
      <c r="N184" s="15">
        <v>9</v>
      </c>
      <c r="O184" s="15">
        <v>1</v>
      </c>
    </row>
    <row r="185" spans="1:15" x14ac:dyDescent="0.25">
      <c r="A185" s="16">
        <v>184</v>
      </c>
      <c r="B185" s="16">
        <v>3</v>
      </c>
      <c r="C185" s="16">
        <v>0</v>
      </c>
      <c r="D185" s="16">
        <v>1</v>
      </c>
      <c r="E185" s="16">
        <v>1</v>
      </c>
      <c r="F185" s="16">
        <v>5.0999999999999996</v>
      </c>
      <c r="G185" s="16">
        <v>5.8</v>
      </c>
      <c r="H185" s="16">
        <v>5.6</v>
      </c>
      <c r="I185" s="16">
        <v>6.3</v>
      </c>
      <c r="J185" s="16">
        <v>7.4</v>
      </c>
      <c r="K185" s="16">
        <v>4.4000000000000004</v>
      </c>
      <c r="L185" s="16">
        <v>4.3</v>
      </c>
      <c r="M185" s="16">
        <v>8.9</v>
      </c>
      <c r="N185" s="16">
        <v>8</v>
      </c>
      <c r="O185" s="16">
        <v>1</v>
      </c>
    </row>
    <row r="186" spans="1:15" x14ac:dyDescent="0.25">
      <c r="A186" s="15">
        <v>185</v>
      </c>
      <c r="B186" s="15">
        <v>3</v>
      </c>
      <c r="C186" s="15">
        <v>0</v>
      </c>
      <c r="D186" s="15">
        <v>0</v>
      </c>
      <c r="E186" s="15">
        <v>0</v>
      </c>
      <c r="F186" s="15">
        <v>2.8</v>
      </c>
      <c r="G186" s="15">
        <v>5.0999999999999996</v>
      </c>
      <c r="H186" s="15">
        <v>3.8</v>
      </c>
      <c r="I186" s="15">
        <v>4.7</v>
      </c>
      <c r="J186" s="15">
        <v>4.8</v>
      </c>
      <c r="K186" s="15">
        <v>4.7</v>
      </c>
      <c r="L186" s="15">
        <v>3.6</v>
      </c>
      <c r="M186" s="15">
        <v>6.8</v>
      </c>
      <c r="N186" s="15">
        <v>6.3</v>
      </c>
      <c r="O186" s="15">
        <v>0</v>
      </c>
    </row>
    <row r="187" spans="1:15" x14ac:dyDescent="0.25">
      <c r="A187" s="16">
        <v>186</v>
      </c>
      <c r="B187" s="16">
        <v>3</v>
      </c>
      <c r="C187" s="16">
        <v>1</v>
      </c>
      <c r="D187" s="16">
        <v>0</v>
      </c>
      <c r="E187" s="16">
        <v>0</v>
      </c>
      <c r="F187" s="16">
        <v>3.8</v>
      </c>
      <c r="G187" s="16">
        <v>7.1</v>
      </c>
      <c r="H187" s="16">
        <v>3</v>
      </c>
      <c r="I187" s="16">
        <v>4.5</v>
      </c>
      <c r="J187" s="16">
        <v>7.3</v>
      </c>
      <c r="K187" s="16">
        <v>6</v>
      </c>
      <c r="L187" s="16">
        <v>4.2</v>
      </c>
      <c r="M187" s="16">
        <v>7.4</v>
      </c>
      <c r="N187" s="16">
        <v>6.9</v>
      </c>
      <c r="O187" s="16">
        <v>0</v>
      </c>
    </row>
    <row r="188" spans="1:15" x14ac:dyDescent="0.25">
      <c r="A188" s="15">
        <v>187</v>
      </c>
      <c r="B188" s="15">
        <v>1</v>
      </c>
      <c r="C188" s="15">
        <v>1</v>
      </c>
      <c r="D188" s="15">
        <v>0</v>
      </c>
      <c r="E188" s="15">
        <v>1</v>
      </c>
      <c r="F188" s="15">
        <v>2.8</v>
      </c>
      <c r="G188" s="15">
        <v>5.2</v>
      </c>
      <c r="H188" s="15">
        <v>2.5</v>
      </c>
      <c r="I188" s="15">
        <v>3.7</v>
      </c>
      <c r="J188" s="15">
        <v>8.5</v>
      </c>
      <c r="K188" s="15">
        <v>4.3</v>
      </c>
      <c r="L188" s="15">
        <v>3.3</v>
      </c>
      <c r="M188" s="15">
        <v>4.7</v>
      </c>
      <c r="N188" s="15">
        <v>4</v>
      </c>
      <c r="O188" s="15">
        <v>0</v>
      </c>
    </row>
    <row r="189" spans="1:15" x14ac:dyDescent="0.25">
      <c r="A189" s="16">
        <v>188</v>
      </c>
      <c r="B189" s="16">
        <v>1</v>
      </c>
      <c r="C189" s="16">
        <v>0</v>
      </c>
      <c r="D189" s="16">
        <v>1</v>
      </c>
      <c r="E189" s="16">
        <v>1</v>
      </c>
      <c r="F189" s="16">
        <v>3.6</v>
      </c>
      <c r="G189" s="16">
        <v>4</v>
      </c>
      <c r="H189" s="16">
        <v>1.7</v>
      </c>
      <c r="I189" s="16">
        <v>4.8</v>
      </c>
      <c r="J189" s="16">
        <v>7.2</v>
      </c>
      <c r="K189" s="16">
        <v>3.2</v>
      </c>
      <c r="L189" s="16">
        <v>2.8</v>
      </c>
      <c r="M189" s="16">
        <v>5.4</v>
      </c>
      <c r="N189" s="16">
        <v>7.4</v>
      </c>
      <c r="O189" s="16">
        <v>0</v>
      </c>
    </row>
    <row r="190" spans="1:15" x14ac:dyDescent="0.25">
      <c r="A190" s="15">
        <v>189</v>
      </c>
      <c r="B190" s="15">
        <v>2</v>
      </c>
      <c r="C190" s="15">
        <v>1</v>
      </c>
      <c r="D190" s="15">
        <v>1</v>
      </c>
      <c r="E190" s="15">
        <v>1</v>
      </c>
      <c r="F190" s="15">
        <v>3.6</v>
      </c>
      <c r="G190" s="15">
        <v>6.6</v>
      </c>
      <c r="H190" s="15">
        <v>5.0999999999999996</v>
      </c>
      <c r="I190" s="15">
        <v>5.8</v>
      </c>
      <c r="J190" s="15">
        <v>9.3000000000000007</v>
      </c>
      <c r="K190" s="15">
        <v>5.9</v>
      </c>
      <c r="L190" s="15">
        <v>4.5999999999999996</v>
      </c>
      <c r="M190" s="15">
        <v>7</v>
      </c>
      <c r="N190" s="15">
        <v>6.6</v>
      </c>
      <c r="O190" s="15">
        <v>0</v>
      </c>
    </row>
    <row r="191" spans="1:15" x14ac:dyDescent="0.25">
      <c r="A191" s="16">
        <v>190</v>
      </c>
      <c r="B191" s="16">
        <v>2</v>
      </c>
      <c r="C191" s="16">
        <v>0</v>
      </c>
      <c r="D191" s="16">
        <v>0</v>
      </c>
      <c r="E191" s="16">
        <v>0</v>
      </c>
      <c r="F191" s="16">
        <v>3.7</v>
      </c>
      <c r="G191" s="16">
        <v>5.6</v>
      </c>
      <c r="H191" s="16">
        <v>4.2</v>
      </c>
      <c r="I191" s="16">
        <v>4.8</v>
      </c>
      <c r="J191" s="16">
        <v>3.8</v>
      </c>
      <c r="K191" s="16">
        <v>5.5</v>
      </c>
      <c r="L191" s="16">
        <v>4.2</v>
      </c>
      <c r="M191" s="16">
        <v>7.1</v>
      </c>
      <c r="N191" s="16">
        <v>6.5</v>
      </c>
      <c r="O191" s="16">
        <v>1</v>
      </c>
    </row>
    <row r="192" spans="1:15" x14ac:dyDescent="0.25">
      <c r="A192" s="15">
        <v>191</v>
      </c>
      <c r="B192" s="15">
        <v>1</v>
      </c>
      <c r="C192" s="15">
        <v>0</v>
      </c>
      <c r="D192" s="15">
        <v>0</v>
      </c>
      <c r="E192" s="15">
        <v>0</v>
      </c>
      <c r="F192" s="15">
        <v>3.9</v>
      </c>
      <c r="G192" s="15">
        <v>4.2</v>
      </c>
      <c r="H192" s="15">
        <v>3.4</v>
      </c>
      <c r="I192" s="15">
        <v>4.8</v>
      </c>
      <c r="J192" s="15">
        <v>5.8</v>
      </c>
      <c r="K192" s="15">
        <v>3.8</v>
      </c>
      <c r="L192" s="15">
        <v>2.9</v>
      </c>
      <c r="M192" s="15">
        <v>6.3</v>
      </c>
      <c r="N192" s="15">
        <v>7.9</v>
      </c>
      <c r="O192" s="15">
        <v>1</v>
      </c>
    </row>
    <row r="193" spans="1:15" x14ac:dyDescent="0.25">
      <c r="A193" s="16">
        <v>192</v>
      </c>
      <c r="B193" s="16">
        <v>1</v>
      </c>
      <c r="C193" s="16">
        <v>0</v>
      </c>
      <c r="D193" s="16">
        <v>1</v>
      </c>
      <c r="E193" s="16">
        <v>1</v>
      </c>
      <c r="F193" s="16">
        <v>4.5</v>
      </c>
      <c r="G193" s="16">
        <v>5.8</v>
      </c>
      <c r="H193" s="16">
        <v>4</v>
      </c>
      <c r="I193" s="16">
        <v>5.7</v>
      </c>
      <c r="J193" s="16">
        <v>8.4</v>
      </c>
      <c r="K193" s="16">
        <v>4</v>
      </c>
      <c r="L193" s="16">
        <v>4.4000000000000004</v>
      </c>
      <c r="M193" s="16">
        <v>5.5</v>
      </c>
      <c r="N193" s="16">
        <v>5.6</v>
      </c>
      <c r="O193" s="16">
        <v>0</v>
      </c>
    </row>
    <row r="194" spans="1:15" x14ac:dyDescent="0.25">
      <c r="A194" s="15">
        <v>193</v>
      </c>
      <c r="B194" s="15">
        <v>1</v>
      </c>
      <c r="C194" s="15">
        <v>0</v>
      </c>
      <c r="D194" s="15">
        <v>0</v>
      </c>
      <c r="E194" s="15">
        <v>1</v>
      </c>
      <c r="F194" s="15">
        <v>3.6</v>
      </c>
      <c r="G194" s="15">
        <v>3.2</v>
      </c>
      <c r="H194" s="15">
        <v>3.3</v>
      </c>
      <c r="I194" s="15">
        <v>4.8</v>
      </c>
      <c r="J194" s="15">
        <v>7.2</v>
      </c>
      <c r="K194" s="15">
        <v>2.9</v>
      </c>
      <c r="L194" s="15">
        <v>2.8</v>
      </c>
      <c r="M194" s="15">
        <v>5.4</v>
      </c>
      <c r="N194" s="15">
        <v>4.5</v>
      </c>
      <c r="O194" s="15">
        <v>0</v>
      </c>
    </row>
    <row r="195" spans="1:15" x14ac:dyDescent="0.25">
      <c r="A195" s="16">
        <v>194</v>
      </c>
      <c r="B195" s="16">
        <v>1</v>
      </c>
      <c r="C195" s="16">
        <v>0</v>
      </c>
      <c r="D195" s="16">
        <v>1</v>
      </c>
      <c r="E195" s="16">
        <v>1</v>
      </c>
      <c r="F195" s="16">
        <v>3.8</v>
      </c>
      <c r="G195" s="16">
        <v>4.7</v>
      </c>
      <c r="H195" s="16">
        <v>3.3</v>
      </c>
      <c r="I195" s="16">
        <v>5</v>
      </c>
      <c r="J195" s="16">
        <v>8.4</v>
      </c>
      <c r="K195" s="16">
        <v>4.3</v>
      </c>
      <c r="L195" s="16">
        <v>3.3</v>
      </c>
      <c r="M195" s="16">
        <v>5.4</v>
      </c>
      <c r="N195" s="16">
        <v>6.5</v>
      </c>
      <c r="O195" s="16">
        <v>0</v>
      </c>
    </row>
    <row r="196" spans="1:15" x14ac:dyDescent="0.25">
      <c r="A196" s="15">
        <v>195</v>
      </c>
      <c r="B196" s="15">
        <v>1</v>
      </c>
      <c r="C196" s="15">
        <v>1</v>
      </c>
      <c r="D196" s="15">
        <v>0</v>
      </c>
      <c r="E196" s="15">
        <v>1</v>
      </c>
      <c r="F196" s="15">
        <v>3.3</v>
      </c>
      <c r="G196" s="15">
        <v>4</v>
      </c>
      <c r="H196" s="15">
        <v>5.3</v>
      </c>
      <c r="I196" s="15">
        <v>4.5</v>
      </c>
      <c r="J196" s="15">
        <v>8.8000000000000007</v>
      </c>
      <c r="K196" s="15">
        <v>3.6</v>
      </c>
      <c r="L196" s="15">
        <v>3</v>
      </c>
      <c r="M196" s="15">
        <v>4.8</v>
      </c>
      <c r="N196" s="15">
        <v>5.5</v>
      </c>
      <c r="O196" s="15">
        <v>0</v>
      </c>
    </row>
    <row r="197" spans="1:15" x14ac:dyDescent="0.25">
      <c r="A197" s="16">
        <v>196</v>
      </c>
      <c r="B197" s="16">
        <v>3</v>
      </c>
      <c r="C197" s="16">
        <v>1</v>
      </c>
      <c r="D197" s="16">
        <v>1</v>
      </c>
      <c r="E197" s="16">
        <v>0</v>
      </c>
      <c r="F197" s="16">
        <v>3.6</v>
      </c>
      <c r="G197" s="16">
        <v>5.2</v>
      </c>
      <c r="H197" s="16">
        <v>4.8</v>
      </c>
      <c r="I197" s="16">
        <v>5.4</v>
      </c>
      <c r="J197" s="16">
        <v>4.4000000000000004</v>
      </c>
      <c r="K197" s="16">
        <v>4.4000000000000004</v>
      </c>
      <c r="L197" s="16">
        <v>4</v>
      </c>
      <c r="M197" s="16">
        <v>8.1999999999999993</v>
      </c>
      <c r="N197" s="16">
        <v>6.9</v>
      </c>
      <c r="O197" s="16">
        <v>1</v>
      </c>
    </row>
    <row r="198" spans="1:15" x14ac:dyDescent="0.25">
      <c r="A198" s="15">
        <v>197</v>
      </c>
      <c r="B198" s="15">
        <v>2</v>
      </c>
      <c r="C198" s="15">
        <v>1</v>
      </c>
      <c r="D198" s="15">
        <v>1</v>
      </c>
      <c r="E198" s="15">
        <v>1</v>
      </c>
      <c r="F198" s="15">
        <v>4</v>
      </c>
      <c r="G198" s="15">
        <v>7.8</v>
      </c>
      <c r="H198" s="15">
        <v>3.3</v>
      </c>
      <c r="I198" s="15">
        <v>6.2</v>
      </c>
      <c r="J198" s="15">
        <v>8.4</v>
      </c>
      <c r="K198" s="15">
        <v>6</v>
      </c>
      <c r="L198" s="15">
        <v>5.4</v>
      </c>
      <c r="M198" s="15">
        <v>7.9</v>
      </c>
      <c r="N198" s="15">
        <v>7.8</v>
      </c>
      <c r="O198" s="15">
        <v>1</v>
      </c>
    </row>
    <row r="199" spans="1:15" x14ac:dyDescent="0.25">
      <c r="A199" s="16">
        <v>198</v>
      </c>
      <c r="B199" s="16">
        <v>3</v>
      </c>
      <c r="C199" s="16">
        <v>1</v>
      </c>
      <c r="D199" s="16">
        <v>1</v>
      </c>
      <c r="E199" s="16">
        <v>1</v>
      </c>
      <c r="F199" s="16">
        <v>5</v>
      </c>
      <c r="G199" s="16">
        <v>6.3</v>
      </c>
      <c r="H199" s="16">
        <v>5.3</v>
      </c>
      <c r="I199" s="16">
        <v>6.1</v>
      </c>
      <c r="J199" s="16">
        <v>6.8</v>
      </c>
      <c r="K199" s="16">
        <v>4.4000000000000004</v>
      </c>
      <c r="L199" s="16">
        <v>4.2</v>
      </c>
      <c r="M199" s="16">
        <v>8.6</v>
      </c>
      <c r="N199" s="16">
        <v>8.8000000000000007</v>
      </c>
      <c r="O199" s="16">
        <v>1</v>
      </c>
    </row>
    <row r="200" spans="1:15" x14ac:dyDescent="0.25">
      <c r="A200" s="15">
        <v>199</v>
      </c>
      <c r="B200" s="15">
        <v>2</v>
      </c>
      <c r="C200" s="15">
        <v>1</v>
      </c>
      <c r="D200" s="15">
        <v>1</v>
      </c>
      <c r="E200" s="15">
        <v>1</v>
      </c>
      <c r="F200" s="15">
        <v>5.5</v>
      </c>
      <c r="G200" s="15">
        <v>6.6</v>
      </c>
      <c r="H200" s="15">
        <v>6.5</v>
      </c>
      <c r="I200" s="15">
        <v>8.1999999999999993</v>
      </c>
      <c r="J200" s="15">
        <v>6.3</v>
      </c>
      <c r="K200" s="15">
        <v>5.9</v>
      </c>
      <c r="L200" s="15">
        <v>4.9000000000000004</v>
      </c>
      <c r="M200" s="15">
        <v>8.1999999999999993</v>
      </c>
      <c r="N200" s="15">
        <v>7.1</v>
      </c>
      <c r="O200" s="15">
        <v>1</v>
      </c>
    </row>
    <row r="201" spans="1:15" x14ac:dyDescent="0.25">
      <c r="A201" s="18">
        <v>200</v>
      </c>
      <c r="B201" s="18">
        <v>3</v>
      </c>
      <c r="C201" s="18">
        <v>1</v>
      </c>
      <c r="D201" s="18">
        <v>0</v>
      </c>
      <c r="E201" s="18">
        <v>1</v>
      </c>
      <c r="F201" s="18">
        <v>5</v>
      </c>
      <c r="G201" s="18">
        <v>5.9</v>
      </c>
      <c r="H201" s="18">
        <v>5.3</v>
      </c>
      <c r="I201" s="18">
        <v>6.1</v>
      </c>
      <c r="J201" s="18">
        <v>6.8</v>
      </c>
      <c r="K201" s="18">
        <v>4.3</v>
      </c>
      <c r="L201" s="18">
        <v>4.2</v>
      </c>
      <c r="M201" s="18">
        <v>8.6</v>
      </c>
      <c r="N201" s="18">
        <v>8.1</v>
      </c>
      <c r="O201" s="1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DE76-3826-449C-820D-71FEFB6DF6AF}">
  <dimension ref="B1:CV105"/>
  <sheetViews>
    <sheetView showGridLines="0" topLeftCell="A58" workbookViewId="0"/>
  </sheetViews>
  <sheetFormatPr defaultRowHeight="13.2" x14ac:dyDescent="0.25"/>
  <cols>
    <col min="3" max="3" width="11.44140625" customWidth="1"/>
    <col min="4" max="4" width="11.6640625" customWidth="1"/>
    <col min="5" max="5" width="27.6640625" customWidth="1"/>
    <col min="6" max="6" width="27.44140625" customWidth="1"/>
    <col min="8" max="8" width="16.44140625" customWidth="1"/>
    <col min="9" max="9" width="14.88671875" customWidth="1"/>
    <col min="10" max="10" width="10.33203125" customWidth="1"/>
    <col min="14" max="14" width="15.5546875" bestFit="1" customWidth="1"/>
  </cols>
  <sheetData>
    <row r="1" spans="2:100" ht="18" x14ac:dyDescent="0.35">
      <c r="B1" s="20" t="s">
        <v>190</v>
      </c>
      <c r="N1" t="s">
        <v>246</v>
      </c>
      <c r="CV1" s="29" t="s">
        <v>212</v>
      </c>
    </row>
    <row r="3" spans="2:100" ht="15.6" x14ac:dyDescent="0.3">
      <c r="B3" s="31" t="s">
        <v>62</v>
      </c>
      <c r="C3" s="32"/>
      <c r="D3" s="32"/>
      <c r="E3" s="32"/>
      <c r="F3" s="32"/>
      <c r="G3" s="32"/>
      <c r="H3" s="32"/>
      <c r="I3" s="32"/>
      <c r="J3" s="32"/>
      <c r="K3" s="33"/>
      <c r="N3" s="31" t="s">
        <v>63</v>
      </c>
      <c r="O3" s="32"/>
      <c r="P3" s="32"/>
      <c r="Q3" s="33"/>
    </row>
    <row r="4" spans="2:100" ht="13.8" x14ac:dyDescent="0.3">
      <c r="B4" s="43" t="s">
        <v>164</v>
      </c>
      <c r="C4" s="42"/>
      <c r="D4" s="43" t="s">
        <v>165</v>
      </c>
      <c r="E4" s="42"/>
      <c r="F4" s="43" t="s">
        <v>166</v>
      </c>
      <c r="G4" s="42"/>
      <c r="H4" s="43" t="s">
        <v>60</v>
      </c>
      <c r="I4" s="42"/>
      <c r="J4" s="43" t="s">
        <v>67</v>
      </c>
      <c r="K4" s="42"/>
      <c r="N4" s="23" t="s">
        <v>64</v>
      </c>
      <c r="O4" s="23" t="s">
        <v>65</v>
      </c>
      <c r="P4" s="23" t="s">
        <v>66</v>
      </c>
      <c r="Q4" s="23" t="s">
        <v>58</v>
      </c>
    </row>
    <row r="5" spans="2:100" ht="13.8" x14ac:dyDescent="0.3">
      <c r="B5" s="43" t="s">
        <v>248</v>
      </c>
      <c r="C5" s="42"/>
      <c r="D5" s="43" t="s">
        <v>167</v>
      </c>
      <c r="E5" s="42"/>
      <c r="F5" s="43" t="s">
        <v>249</v>
      </c>
      <c r="G5" s="42"/>
      <c r="H5" s="40"/>
      <c r="I5" s="42"/>
      <c r="J5" s="40"/>
      <c r="K5" s="42"/>
      <c r="N5" s="22">
        <v>4</v>
      </c>
      <c r="O5" s="22">
        <v>8</v>
      </c>
      <c r="P5" s="22">
        <v>31</v>
      </c>
      <c r="Q5" s="22">
        <v>43</v>
      </c>
    </row>
    <row r="10" spans="2:100" ht="18" x14ac:dyDescent="0.35">
      <c r="B10" s="21" t="s">
        <v>164</v>
      </c>
    </row>
    <row r="12" spans="2:100" ht="15.6" x14ac:dyDescent="0.3">
      <c r="C12" s="31" t="s">
        <v>191</v>
      </c>
      <c r="D12" s="32"/>
      <c r="E12" s="32"/>
      <c r="F12" s="32"/>
      <c r="G12" s="32"/>
      <c r="H12" s="32"/>
      <c r="I12" s="32"/>
      <c r="J12" s="32"/>
      <c r="K12" s="33"/>
    </row>
    <row r="13" spans="2:100" ht="13.8" x14ac:dyDescent="0.3">
      <c r="C13" s="34" t="s">
        <v>192</v>
      </c>
      <c r="D13" s="35"/>
      <c r="E13" s="35"/>
      <c r="F13" s="36"/>
      <c r="G13" s="37" t="s">
        <v>193</v>
      </c>
      <c r="H13" s="38"/>
      <c r="I13" s="38"/>
      <c r="J13" s="38"/>
      <c r="K13" s="39"/>
    </row>
    <row r="14" spans="2:100" ht="13.8" x14ac:dyDescent="0.3">
      <c r="C14" s="34" t="s">
        <v>194</v>
      </c>
      <c r="D14" s="35"/>
      <c r="E14" s="35"/>
      <c r="F14" s="36"/>
      <c r="G14" s="37" t="s">
        <v>195</v>
      </c>
      <c r="H14" s="38"/>
      <c r="I14" s="38"/>
      <c r="J14" s="38"/>
      <c r="K14" s="39"/>
    </row>
    <row r="15" spans="2:100" ht="13.8" x14ac:dyDescent="0.3">
      <c r="C15" s="34" t="s">
        <v>196</v>
      </c>
      <c r="D15" s="35"/>
      <c r="E15" s="35"/>
      <c r="F15" s="36"/>
      <c r="G15" s="37" t="s">
        <v>197</v>
      </c>
      <c r="H15" s="38"/>
      <c r="I15" s="38"/>
      <c r="J15" s="38"/>
      <c r="K15" s="39"/>
    </row>
    <row r="16" spans="2:100" ht="13.8" x14ac:dyDescent="0.3">
      <c r="C16" s="34" t="s">
        <v>198</v>
      </c>
      <c r="D16" s="35"/>
      <c r="E16" s="35"/>
      <c r="F16" s="36"/>
      <c r="G16" s="37">
        <v>200</v>
      </c>
      <c r="H16" s="38"/>
      <c r="I16" s="38"/>
      <c r="J16" s="38"/>
      <c r="K16" s="39"/>
    </row>
    <row r="18" spans="3:13" ht="15.6" x14ac:dyDescent="0.3">
      <c r="C18" s="31" t="s">
        <v>199</v>
      </c>
      <c r="D18" s="32"/>
      <c r="E18" s="32"/>
      <c r="F18" s="32"/>
      <c r="G18" s="32"/>
      <c r="H18" s="32"/>
      <c r="I18" s="32"/>
      <c r="J18" s="32"/>
      <c r="K18" s="32"/>
      <c r="L18" s="32"/>
      <c r="M18" s="33"/>
    </row>
    <row r="19" spans="3:13" ht="13.8" x14ac:dyDescent="0.3">
      <c r="C19" s="34" t="s">
        <v>200</v>
      </c>
      <c r="D19" s="36"/>
      <c r="E19" s="37">
        <v>13</v>
      </c>
      <c r="F19" s="38"/>
      <c r="G19" s="38"/>
      <c r="H19" s="38"/>
      <c r="I19" s="38"/>
      <c r="J19" s="38"/>
      <c r="K19" s="38"/>
      <c r="L19" s="38"/>
      <c r="M19" s="39"/>
    </row>
    <row r="20" spans="3:13" ht="13.8" x14ac:dyDescent="0.3">
      <c r="C20" s="34" t="s">
        <v>201</v>
      </c>
      <c r="D20" s="36"/>
      <c r="E20" s="22" t="s">
        <v>31</v>
      </c>
      <c r="F20" s="22" t="s">
        <v>32</v>
      </c>
      <c r="G20" s="22" t="s">
        <v>22</v>
      </c>
      <c r="H20" s="22" t="s">
        <v>16</v>
      </c>
      <c r="I20" s="22" t="s">
        <v>33</v>
      </c>
      <c r="J20" s="22" t="s">
        <v>21</v>
      </c>
      <c r="K20" s="22" t="s">
        <v>20</v>
      </c>
      <c r="L20" s="22" t="s">
        <v>37</v>
      </c>
      <c r="M20" s="22" t="s">
        <v>38</v>
      </c>
    </row>
    <row r="21" spans="3:13" ht="13.8" x14ac:dyDescent="0.3">
      <c r="C21" s="34" t="s">
        <v>202</v>
      </c>
      <c r="D21" s="36"/>
      <c r="E21" s="22" t="s">
        <v>28</v>
      </c>
      <c r="F21" s="22" t="s">
        <v>29</v>
      </c>
      <c r="G21" s="22" t="s">
        <v>30</v>
      </c>
      <c r="H21" s="22" t="s">
        <v>8</v>
      </c>
      <c r="I21" s="22"/>
      <c r="J21" s="22"/>
      <c r="K21" s="22"/>
      <c r="L21" s="22"/>
      <c r="M21" s="22"/>
    </row>
    <row r="22" spans="3:13" ht="13.8" x14ac:dyDescent="0.3">
      <c r="C22" s="34" t="s">
        <v>203</v>
      </c>
      <c r="D22" s="36"/>
      <c r="E22" s="40" t="s">
        <v>39</v>
      </c>
      <c r="F22" s="41"/>
      <c r="G22" s="41"/>
      <c r="H22" s="41"/>
      <c r="I22" s="41"/>
      <c r="J22" s="41"/>
      <c r="K22" s="41"/>
      <c r="L22" s="41"/>
      <c r="M22" s="42"/>
    </row>
    <row r="24" spans="3:13" ht="15.6" x14ac:dyDescent="0.3">
      <c r="C24" s="31" t="s">
        <v>204</v>
      </c>
      <c r="D24" s="32"/>
      <c r="E24" s="32"/>
      <c r="F24" s="32"/>
      <c r="G24" s="32"/>
      <c r="H24" s="32"/>
      <c r="I24" s="33"/>
    </row>
    <row r="25" spans="3:13" ht="13.8" x14ac:dyDescent="0.3">
      <c r="C25" s="34" t="s">
        <v>205</v>
      </c>
      <c r="D25" s="35"/>
      <c r="E25" s="36"/>
      <c r="F25" s="37" t="b">
        <v>0</v>
      </c>
      <c r="G25" s="38"/>
      <c r="H25" s="38"/>
      <c r="I25" s="39"/>
    </row>
    <row r="27" spans="3:13" ht="15.6" x14ac:dyDescent="0.3">
      <c r="C27" s="31" t="s">
        <v>206</v>
      </c>
      <c r="D27" s="32"/>
      <c r="E27" s="32"/>
      <c r="F27" s="32"/>
      <c r="G27" s="32"/>
      <c r="H27" s="32"/>
      <c r="I27" s="33"/>
    </row>
    <row r="28" spans="3:13" ht="13.8" x14ac:dyDescent="0.3">
      <c r="C28" s="34" t="s">
        <v>207</v>
      </c>
      <c r="D28" s="35"/>
      <c r="E28" s="36"/>
      <c r="F28" s="37" t="b">
        <v>1</v>
      </c>
      <c r="G28" s="38"/>
      <c r="H28" s="38"/>
      <c r="I28" s="39"/>
    </row>
    <row r="30" spans="3:13" ht="15.6" x14ac:dyDescent="0.3">
      <c r="C30" s="31" t="s">
        <v>208</v>
      </c>
      <c r="D30" s="32"/>
      <c r="E30" s="32"/>
      <c r="F30" s="32"/>
      <c r="G30" s="32"/>
      <c r="H30" s="32"/>
      <c r="I30" s="33"/>
    </row>
    <row r="31" spans="3:13" ht="13.8" x14ac:dyDescent="0.3">
      <c r="C31" s="34" t="s">
        <v>209</v>
      </c>
      <c r="D31" s="35"/>
      <c r="E31" s="36"/>
      <c r="F31" s="37">
        <v>50</v>
      </c>
      <c r="G31" s="38"/>
      <c r="H31" s="38"/>
      <c r="I31" s="39"/>
    </row>
    <row r="32" spans="3:13" ht="13.8" x14ac:dyDescent="0.3">
      <c r="C32" s="34" t="s">
        <v>210</v>
      </c>
      <c r="D32" s="35"/>
      <c r="E32" s="36"/>
      <c r="F32" s="37" t="s">
        <v>211</v>
      </c>
      <c r="G32" s="38"/>
      <c r="H32" s="38"/>
      <c r="I32" s="39"/>
    </row>
    <row r="34" spans="3:9" ht="15.6" x14ac:dyDescent="0.3">
      <c r="C34" s="31" t="s">
        <v>213</v>
      </c>
      <c r="D34" s="32"/>
      <c r="E34" s="32"/>
      <c r="F34" s="32"/>
      <c r="G34" s="32"/>
      <c r="H34" s="32"/>
      <c r="I34" s="33"/>
    </row>
    <row r="35" spans="3:9" ht="13.8" x14ac:dyDescent="0.3">
      <c r="C35" s="34" t="s">
        <v>214</v>
      </c>
      <c r="D35" s="35"/>
      <c r="E35" s="36"/>
      <c r="F35" s="37">
        <v>2</v>
      </c>
      <c r="G35" s="38"/>
      <c r="H35" s="38"/>
      <c r="I35" s="39"/>
    </row>
    <row r="36" spans="3:9" ht="13.8" x14ac:dyDescent="0.3">
      <c r="C36" s="34" t="s">
        <v>188</v>
      </c>
      <c r="D36" s="35"/>
      <c r="E36" s="36"/>
      <c r="F36" s="37">
        <v>1</v>
      </c>
      <c r="G36" s="38"/>
      <c r="H36" s="38"/>
      <c r="I36" s="39"/>
    </row>
    <row r="37" spans="3:9" ht="13.8" x14ac:dyDescent="0.3">
      <c r="C37" s="34" t="s">
        <v>189</v>
      </c>
      <c r="D37" s="35"/>
      <c r="E37" s="36"/>
      <c r="F37" s="37">
        <v>0.5</v>
      </c>
      <c r="G37" s="38"/>
      <c r="H37" s="38"/>
      <c r="I37" s="39"/>
    </row>
    <row r="39" spans="3:9" ht="15.6" x14ac:dyDescent="0.3">
      <c r="C39" s="31" t="s">
        <v>215</v>
      </c>
      <c r="D39" s="32"/>
      <c r="E39" s="32"/>
      <c r="F39" s="32"/>
      <c r="G39" s="32"/>
      <c r="H39" s="32"/>
      <c r="I39" s="33"/>
    </row>
    <row r="40" spans="3:9" ht="13.8" x14ac:dyDescent="0.3">
      <c r="C40" s="34" t="s">
        <v>216</v>
      </c>
      <c r="D40" s="35"/>
      <c r="E40" s="36"/>
      <c r="F40" s="37" t="b">
        <v>0</v>
      </c>
      <c r="G40" s="38"/>
      <c r="H40" s="38"/>
      <c r="I40" s="39"/>
    </row>
    <row r="41" spans="3:9" ht="13.8" x14ac:dyDescent="0.3">
      <c r="C41" s="34" t="s">
        <v>217</v>
      </c>
      <c r="D41" s="35"/>
      <c r="E41" s="36"/>
      <c r="F41" s="37" t="b">
        <v>0</v>
      </c>
      <c r="G41" s="38"/>
      <c r="H41" s="38"/>
      <c r="I41" s="39"/>
    </row>
    <row r="42" spans="3:9" ht="13.8" x14ac:dyDescent="0.3">
      <c r="C42" s="34" t="s">
        <v>218</v>
      </c>
      <c r="D42" s="35"/>
      <c r="E42" s="36"/>
      <c r="F42" s="37" t="b">
        <v>1</v>
      </c>
      <c r="G42" s="38"/>
      <c r="H42" s="38"/>
      <c r="I42" s="39"/>
    </row>
    <row r="44" spans="3:9" ht="15.6" x14ac:dyDescent="0.3">
      <c r="C44" s="31" t="s">
        <v>219</v>
      </c>
      <c r="D44" s="32"/>
      <c r="E44" s="32"/>
      <c r="F44" s="32"/>
      <c r="G44" s="33"/>
    </row>
    <row r="45" spans="3:9" ht="13.8" x14ac:dyDescent="0.3">
      <c r="C45" s="40" t="s">
        <v>220</v>
      </c>
      <c r="D45" s="41"/>
      <c r="E45" s="41"/>
      <c r="F45" s="41"/>
      <c r="G45" s="42"/>
    </row>
    <row r="46" spans="3:9" ht="13.8" x14ac:dyDescent="0.3">
      <c r="C46" s="40" t="s">
        <v>493</v>
      </c>
      <c r="D46" s="41"/>
      <c r="E46" s="41"/>
      <c r="F46" s="41"/>
      <c r="G46" s="42"/>
    </row>
    <row r="47" spans="3:9" ht="13.8" x14ac:dyDescent="0.3">
      <c r="C47" s="40" t="s">
        <v>494</v>
      </c>
      <c r="D47" s="41"/>
      <c r="E47" s="41"/>
      <c r="F47" s="41"/>
      <c r="G47" s="42"/>
    </row>
    <row r="50" spans="2:5" ht="18" x14ac:dyDescent="0.35">
      <c r="B50" s="21" t="s">
        <v>165</v>
      </c>
    </row>
    <row r="52" spans="2:5" x14ac:dyDescent="0.25">
      <c r="C52" s="26" t="s">
        <v>180</v>
      </c>
      <c r="D52" s="24" t="s">
        <v>181</v>
      </c>
    </row>
    <row r="53" spans="2:5" x14ac:dyDescent="0.25">
      <c r="C53" s="26" t="s">
        <v>221</v>
      </c>
      <c r="D53" s="25">
        <v>5</v>
      </c>
    </row>
    <row r="54" spans="2:5" x14ac:dyDescent="0.25">
      <c r="C54" s="26" t="s">
        <v>222</v>
      </c>
      <c r="D54" s="25">
        <v>181</v>
      </c>
    </row>
    <row r="55" spans="2:5" x14ac:dyDescent="0.25">
      <c r="C55" s="26" t="s">
        <v>223</v>
      </c>
      <c r="D55" s="25">
        <v>110.02306195345272</v>
      </c>
    </row>
    <row r="56" spans="2:5" x14ac:dyDescent="0.25">
      <c r="C56" s="26" t="s">
        <v>224</v>
      </c>
      <c r="D56" s="25">
        <v>0.59746575199872676</v>
      </c>
    </row>
    <row r="58" spans="2:5" ht="18" x14ac:dyDescent="0.35">
      <c r="B58" s="21" t="s">
        <v>166</v>
      </c>
    </row>
    <row r="60" spans="2:5" x14ac:dyDescent="0.25">
      <c r="C60" s="26" t="s">
        <v>225</v>
      </c>
      <c r="D60" s="24" t="s">
        <v>226</v>
      </c>
      <c r="E60" s="24" t="s">
        <v>227</v>
      </c>
    </row>
    <row r="61" spans="2:5" x14ac:dyDescent="0.25">
      <c r="C61" s="26" t="s">
        <v>59</v>
      </c>
      <c r="D61" s="25">
        <v>0.97301837341229103</v>
      </c>
      <c r="E61" s="25" t="b">
        <v>1</v>
      </c>
    </row>
    <row r="62" spans="2:5" x14ac:dyDescent="0.25">
      <c r="C62" s="26" t="s">
        <v>31</v>
      </c>
      <c r="D62" s="25">
        <v>6.3972153920018542</v>
      </c>
      <c r="E62" s="25" t="b">
        <v>1</v>
      </c>
    </row>
    <row r="63" spans="2:5" x14ac:dyDescent="0.25">
      <c r="C63" s="26" t="s">
        <v>32</v>
      </c>
      <c r="D63" s="25">
        <v>13.667957552986941</v>
      </c>
      <c r="E63" s="25" t="b">
        <v>1</v>
      </c>
    </row>
    <row r="64" spans="2:5" x14ac:dyDescent="0.25">
      <c r="C64" s="26" t="s">
        <v>22</v>
      </c>
      <c r="D64" s="25">
        <v>14.801934777800282</v>
      </c>
      <c r="E64" s="25" t="b">
        <v>1</v>
      </c>
    </row>
    <row r="65" spans="3:5" x14ac:dyDescent="0.25">
      <c r="C65" s="26" t="s">
        <v>16</v>
      </c>
      <c r="D65" s="25">
        <v>10.895968626756215</v>
      </c>
      <c r="E65" s="25" t="b">
        <v>1</v>
      </c>
    </row>
    <row r="66" spans="3:5" x14ac:dyDescent="0.25">
      <c r="C66" s="26" t="s">
        <v>33</v>
      </c>
      <c r="D66" s="25">
        <v>100.84711200624437</v>
      </c>
      <c r="E66" s="25" t="b">
        <v>1</v>
      </c>
    </row>
    <row r="67" spans="3:5" x14ac:dyDescent="0.25">
      <c r="C67" s="26" t="s">
        <v>21</v>
      </c>
      <c r="D67" s="25">
        <v>8.4919574414299479</v>
      </c>
      <c r="E67" s="25" t="b">
        <v>1</v>
      </c>
    </row>
    <row r="68" spans="3:5" x14ac:dyDescent="0.25">
      <c r="C68" s="26" t="s">
        <v>20</v>
      </c>
      <c r="D68" s="25">
        <v>4.4016751398493055</v>
      </c>
      <c r="E68" s="25" t="b">
        <v>1</v>
      </c>
    </row>
    <row r="69" spans="3:5" x14ac:dyDescent="0.25">
      <c r="C69" s="26" t="s">
        <v>37</v>
      </c>
      <c r="D69" s="25">
        <v>31.372848002082392</v>
      </c>
      <c r="E69" s="25" t="b">
        <v>1</v>
      </c>
    </row>
    <row r="70" spans="3:5" x14ac:dyDescent="0.25">
      <c r="C70" s="26" t="s">
        <v>38</v>
      </c>
      <c r="D70" s="25">
        <v>10.509917961948329</v>
      </c>
      <c r="E70" s="25" t="b">
        <v>1</v>
      </c>
    </row>
    <row r="71" spans="3:5" x14ac:dyDescent="0.25">
      <c r="C71" s="26" t="s">
        <v>228</v>
      </c>
      <c r="D71" s="25">
        <v>4.0495545756441249</v>
      </c>
      <c r="E71" s="25" t="b">
        <v>1</v>
      </c>
    </row>
    <row r="72" spans="3:5" x14ac:dyDescent="0.25">
      <c r="C72" s="26" t="s">
        <v>229</v>
      </c>
      <c r="D72" s="25">
        <v>6.0407677278258909</v>
      </c>
      <c r="E72" s="25" t="b">
        <v>1</v>
      </c>
    </row>
    <row r="73" spans="3:5" x14ac:dyDescent="0.25">
      <c r="C73" s="26" t="s">
        <v>230</v>
      </c>
      <c r="D73" s="25">
        <v>2.583384877294264E-15</v>
      </c>
      <c r="E73" s="25" t="b">
        <v>0</v>
      </c>
    </row>
    <row r="74" spans="3:5" x14ac:dyDescent="0.25">
      <c r="C74" s="26" t="s">
        <v>231</v>
      </c>
      <c r="D74" s="25">
        <v>7.035887680800248</v>
      </c>
      <c r="E74" s="25" t="b">
        <v>1</v>
      </c>
    </row>
    <row r="75" spans="3:5" x14ac:dyDescent="0.25">
      <c r="C75" s="26" t="s">
        <v>232</v>
      </c>
      <c r="D75" s="25">
        <v>4.47210230946964E-15</v>
      </c>
      <c r="E75" s="25" t="b">
        <v>0</v>
      </c>
    </row>
    <row r="76" spans="3:5" x14ac:dyDescent="0.25">
      <c r="C76" s="26" t="s">
        <v>233</v>
      </c>
      <c r="D76" s="25">
        <v>7.2098286734838704</v>
      </c>
      <c r="E76" s="25" t="b">
        <v>1</v>
      </c>
    </row>
    <row r="77" spans="3:5" x14ac:dyDescent="0.25">
      <c r="C77" s="26" t="s">
        <v>234</v>
      </c>
      <c r="D77" s="25">
        <v>2.1513214074463553E-15</v>
      </c>
      <c r="E77" s="25" t="b">
        <v>0</v>
      </c>
    </row>
    <row r="78" spans="3:5" x14ac:dyDescent="0.25">
      <c r="C78" s="26" t="s">
        <v>235</v>
      </c>
      <c r="D78" s="25">
        <v>4.5372076358811739</v>
      </c>
      <c r="E78" s="25" t="b">
        <v>1</v>
      </c>
    </row>
    <row r="79" spans="3:5" x14ac:dyDescent="0.25">
      <c r="C79" s="26" t="s">
        <v>236</v>
      </c>
      <c r="D79" s="25">
        <v>1.7506279600879033E-15</v>
      </c>
      <c r="E79" s="25" t="b">
        <v>0</v>
      </c>
    </row>
    <row r="82" spans="2:10" x14ac:dyDescent="0.25">
      <c r="C82" s="26" t="s">
        <v>237</v>
      </c>
      <c r="D82" s="25">
        <v>4.4784185499733002E-12</v>
      </c>
    </row>
    <row r="84" spans="2:10" ht="18" x14ac:dyDescent="0.35">
      <c r="B84" s="21" t="s">
        <v>60</v>
      </c>
    </row>
    <row r="86" spans="2:10" x14ac:dyDescent="0.25">
      <c r="C86" s="26" t="s">
        <v>225</v>
      </c>
      <c r="D86" s="24" t="s">
        <v>238</v>
      </c>
      <c r="E86" s="24" t="s">
        <v>239</v>
      </c>
      <c r="F86" s="24" t="s">
        <v>240</v>
      </c>
      <c r="G86" s="24" t="s">
        <v>241</v>
      </c>
      <c r="H86" s="24" t="s">
        <v>56</v>
      </c>
      <c r="I86" s="24" t="s">
        <v>242</v>
      </c>
      <c r="J86" s="24" t="s">
        <v>243</v>
      </c>
    </row>
    <row r="87" spans="2:10" x14ac:dyDescent="0.25">
      <c r="C87" s="26" t="s">
        <v>59</v>
      </c>
      <c r="D87" s="25">
        <v>-21.656474536327067</v>
      </c>
      <c r="E87" s="25">
        <v>-30.591763646335437</v>
      </c>
      <c r="F87" s="25">
        <v>-12.721185426318696</v>
      </c>
      <c r="G87" s="25">
        <v>3.9328973506834699E-10</v>
      </c>
      <c r="H87" s="25">
        <v>4.5589047454385865</v>
      </c>
      <c r="I87" s="25">
        <v>22.565994715280137</v>
      </c>
      <c r="J87" s="25">
        <v>2.0304695022414167E-6</v>
      </c>
    </row>
    <row r="88" spans="2:10" x14ac:dyDescent="0.25">
      <c r="C88" s="26" t="s">
        <v>31</v>
      </c>
      <c r="D88" s="25">
        <v>1.1904469102275144</v>
      </c>
      <c r="E88" s="25">
        <v>-0.24618050134284664</v>
      </c>
      <c r="F88" s="25">
        <v>2.6270743217978754</v>
      </c>
      <c r="G88" s="25">
        <v>3.2885505659045875</v>
      </c>
      <c r="H88" s="25">
        <v>0.73298663797003161</v>
      </c>
      <c r="I88" s="25">
        <v>2.6377154847975439</v>
      </c>
      <c r="J88" s="25">
        <v>0.10435350394051748</v>
      </c>
    </row>
    <row r="89" spans="2:10" x14ac:dyDescent="0.25">
      <c r="C89" s="26" t="s">
        <v>32</v>
      </c>
      <c r="D89" s="25">
        <v>-0.40490154681660617</v>
      </c>
      <c r="E89" s="25">
        <v>-1.3817452353759831</v>
      </c>
      <c r="F89" s="25">
        <v>0.57194214174277069</v>
      </c>
      <c r="G89" s="25">
        <v>0.66704248008137224</v>
      </c>
      <c r="H89" s="25">
        <v>0.49839879521490982</v>
      </c>
      <c r="I89" s="25">
        <v>0.66000147192099556</v>
      </c>
      <c r="J89" s="25">
        <v>0.41655942363386772</v>
      </c>
    </row>
    <row r="90" spans="2:10" x14ac:dyDescent="0.25">
      <c r="C90" s="26" t="s">
        <v>22</v>
      </c>
      <c r="D90" s="25">
        <v>-0.35586607931976771</v>
      </c>
      <c r="E90" s="25">
        <v>-0.94007763121954224</v>
      </c>
      <c r="F90" s="25">
        <v>0.22834547258000687</v>
      </c>
      <c r="G90" s="25">
        <v>0.70056643428671894</v>
      </c>
      <c r="H90" s="25">
        <v>0.29807259547010095</v>
      </c>
      <c r="I90" s="25">
        <v>1.4253748406333386</v>
      </c>
      <c r="J90" s="25">
        <v>0.23252075257367477</v>
      </c>
    </row>
    <row r="91" spans="2:10" x14ac:dyDescent="0.25">
      <c r="C91" s="26" t="s">
        <v>16</v>
      </c>
      <c r="D91" s="25">
        <v>-0.44390849967592949</v>
      </c>
      <c r="E91" s="25">
        <v>-1.5936144532752108</v>
      </c>
      <c r="F91" s="25">
        <v>0.7057974539233518</v>
      </c>
      <c r="G91" s="25">
        <v>0.64152411780656093</v>
      </c>
      <c r="H91" s="25">
        <v>0.58659544903274519</v>
      </c>
      <c r="I91" s="25">
        <v>0.57267673839899125</v>
      </c>
      <c r="J91" s="25">
        <v>0.44919720813021147</v>
      </c>
    </row>
    <row r="92" spans="2:10" x14ac:dyDescent="0.25">
      <c r="C92" s="26" t="s">
        <v>33</v>
      </c>
      <c r="D92" s="25">
        <v>-0.26923612269910713</v>
      </c>
      <c r="E92" s="25">
        <v>-0.70407730870142027</v>
      </c>
      <c r="F92" s="25">
        <v>0.16560506330320607</v>
      </c>
      <c r="G92" s="25">
        <v>0.76396284538048864</v>
      </c>
      <c r="H92" s="25">
        <v>0.22186182472345672</v>
      </c>
      <c r="I92" s="25">
        <v>1.4726566202452021</v>
      </c>
      <c r="J92" s="25">
        <v>0.22492700621187003</v>
      </c>
    </row>
    <row r="93" spans="2:10" x14ac:dyDescent="0.25">
      <c r="C93" s="26" t="s">
        <v>21</v>
      </c>
      <c r="D93" s="25">
        <v>-0.20733356415160964</v>
      </c>
      <c r="E93" s="25">
        <v>-1.1414733709406135</v>
      </c>
      <c r="F93" s="25">
        <v>0.72680624263739424</v>
      </c>
      <c r="G93" s="25">
        <v>0.81274850100308549</v>
      </c>
      <c r="H93" s="25">
        <v>0.47661070007274609</v>
      </c>
      <c r="I93" s="25">
        <v>0.18923943840986604</v>
      </c>
      <c r="J93" s="25">
        <v>0.66355038149968171</v>
      </c>
    </row>
    <row r="94" spans="2:10" x14ac:dyDescent="0.25">
      <c r="C94" s="26" t="s">
        <v>20</v>
      </c>
      <c r="D94" s="25">
        <v>0.66779227961289944</v>
      </c>
      <c r="E94" s="25">
        <v>-1.1451328697892438</v>
      </c>
      <c r="F94" s="25">
        <v>2.4807174290150424</v>
      </c>
      <c r="G94" s="25">
        <v>1.9499276700640999</v>
      </c>
      <c r="H94" s="25">
        <v>0.92497880762211249</v>
      </c>
      <c r="I94" s="25">
        <v>0.52121778032222688</v>
      </c>
      <c r="J94" s="25">
        <v>0.4703226733949773</v>
      </c>
    </row>
    <row r="95" spans="2:10" x14ac:dyDescent="0.25">
      <c r="C95" s="26" t="s">
        <v>37</v>
      </c>
      <c r="D95" s="25">
        <v>1.4433811726776555</v>
      </c>
      <c r="E95" s="25">
        <v>0.44810522080531789</v>
      </c>
      <c r="F95" s="25">
        <v>2.4386571245499931</v>
      </c>
      <c r="G95" s="25">
        <v>4.2349908717791935</v>
      </c>
      <c r="H95" s="25">
        <v>0.50780318399876101</v>
      </c>
      <c r="I95" s="25">
        <v>8.0792534606100492</v>
      </c>
      <c r="J95" s="25">
        <v>4.4774887284797305E-3</v>
      </c>
    </row>
    <row r="96" spans="2:10" x14ac:dyDescent="0.25">
      <c r="C96" s="26" t="s">
        <v>38</v>
      </c>
      <c r="D96" s="25">
        <v>1.9614610287940726</v>
      </c>
      <c r="E96" s="25">
        <v>1.0249843736834028</v>
      </c>
      <c r="F96" s="25">
        <v>2.8979376839047424</v>
      </c>
      <c r="G96" s="25">
        <v>7.1097069672388598</v>
      </c>
      <c r="H96" s="25">
        <v>0.47780299153325184</v>
      </c>
      <c r="I96" s="25">
        <v>16.852395332371877</v>
      </c>
      <c r="J96" s="25">
        <v>4.0402306264164457E-5</v>
      </c>
    </row>
    <row r="97" spans="3:10" x14ac:dyDescent="0.25">
      <c r="C97" s="26" t="s">
        <v>228</v>
      </c>
      <c r="D97" s="25">
        <v>-1.6098208479206759</v>
      </c>
      <c r="E97" s="25">
        <v>-3.8772107101346345</v>
      </c>
      <c r="F97" s="25">
        <v>0.65756901429328263</v>
      </c>
      <c r="G97" s="25">
        <v>0.19992342756477197</v>
      </c>
      <c r="H97" s="25">
        <v>1.1568528197960988</v>
      </c>
      <c r="I97" s="25">
        <v>1.936416951449387</v>
      </c>
      <c r="J97" s="25">
        <v>0.16405810459739534</v>
      </c>
    </row>
    <row r="98" spans="3:10" x14ac:dyDescent="0.25">
      <c r="C98" s="26" t="s">
        <v>229</v>
      </c>
      <c r="D98" s="25">
        <v>-0.18718874367321039</v>
      </c>
      <c r="E98" s="25">
        <v>-1.3745060632089627</v>
      </c>
      <c r="F98" s="25">
        <v>1.0001285758625418</v>
      </c>
      <c r="G98" s="25">
        <v>0.82928719890107183</v>
      </c>
      <c r="H98" s="25">
        <v>0.60578527406685023</v>
      </c>
      <c r="I98" s="25">
        <v>9.5482116048366858E-2</v>
      </c>
      <c r="J98" s="25">
        <v>0.75732015309612299</v>
      </c>
    </row>
    <row r="99" spans="3:10" x14ac:dyDescent="0.25">
      <c r="C99" s="28" t="s">
        <v>230</v>
      </c>
      <c r="D99" s="27">
        <v>0</v>
      </c>
      <c r="E99" s="27">
        <v>0</v>
      </c>
      <c r="F99" s="27">
        <v>0</v>
      </c>
      <c r="G99" s="27">
        <v>1</v>
      </c>
      <c r="H99" s="27">
        <v>0</v>
      </c>
      <c r="I99" s="27" t="s">
        <v>244</v>
      </c>
      <c r="J99" s="27" t="s">
        <v>244</v>
      </c>
    </row>
    <row r="100" spans="3:10" x14ac:dyDescent="0.25">
      <c r="C100" s="26" t="s">
        <v>231</v>
      </c>
      <c r="D100" s="25">
        <v>-0.55135731667768106</v>
      </c>
      <c r="E100" s="25">
        <v>-1.6631294172747453</v>
      </c>
      <c r="F100" s="25">
        <v>0.56041478391938315</v>
      </c>
      <c r="G100" s="25">
        <v>0.57616723800008907</v>
      </c>
      <c r="H100" s="25">
        <v>0.56724108675801244</v>
      </c>
      <c r="I100" s="25">
        <v>0.94478050554241322</v>
      </c>
      <c r="J100" s="25">
        <v>0.33105144282585192</v>
      </c>
    </row>
    <row r="101" spans="3:10" x14ac:dyDescent="0.25">
      <c r="C101" s="28" t="s">
        <v>232</v>
      </c>
      <c r="D101" s="27">
        <v>0</v>
      </c>
      <c r="E101" s="27">
        <v>0</v>
      </c>
      <c r="F101" s="27">
        <v>0</v>
      </c>
      <c r="G101" s="27">
        <v>1</v>
      </c>
      <c r="H101" s="27">
        <v>0</v>
      </c>
      <c r="I101" s="27" t="s">
        <v>244</v>
      </c>
      <c r="J101" s="27" t="s">
        <v>244</v>
      </c>
    </row>
    <row r="102" spans="3:10" x14ac:dyDescent="0.25">
      <c r="C102" s="26" t="s">
        <v>233</v>
      </c>
      <c r="D102" s="25">
        <v>0.57739450651711788</v>
      </c>
      <c r="E102" s="25">
        <v>-0.80986589124541541</v>
      </c>
      <c r="F102" s="25">
        <v>1.9646549042796511</v>
      </c>
      <c r="G102" s="25">
        <v>1.7813909763438014</v>
      </c>
      <c r="H102" s="25">
        <v>0.7077989231970927</v>
      </c>
      <c r="I102" s="25">
        <v>0.66546543085180887</v>
      </c>
      <c r="J102" s="25">
        <v>0.4146370457084369</v>
      </c>
    </row>
    <row r="103" spans="3:10" x14ac:dyDescent="0.25">
      <c r="C103" s="28" t="s">
        <v>234</v>
      </c>
      <c r="D103" s="27">
        <v>0</v>
      </c>
      <c r="E103" s="27">
        <v>0</v>
      </c>
      <c r="F103" s="27">
        <v>0</v>
      </c>
      <c r="G103" s="27">
        <v>1</v>
      </c>
      <c r="H103" s="27">
        <v>0</v>
      </c>
      <c r="I103" s="27" t="s">
        <v>244</v>
      </c>
      <c r="J103" s="27" t="s">
        <v>244</v>
      </c>
    </row>
    <row r="104" spans="3:10" x14ac:dyDescent="0.25">
      <c r="C104" s="26" t="s">
        <v>235</v>
      </c>
      <c r="D104" s="25">
        <v>-1.5571379200404454</v>
      </c>
      <c r="E104" s="25">
        <v>-3.6005591480189265</v>
      </c>
      <c r="F104" s="25">
        <v>0.48628330793803554</v>
      </c>
      <c r="G104" s="25">
        <v>0.21073835892560489</v>
      </c>
      <c r="H104" s="25">
        <v>1.0425810086801224</v>
      </c>
      <c r="I104" s="25">
        <v>2.2306659728868889</v>
      </c>
      <c r="J104" s="25">
        <v>0.13529552049443988</v>
      </c>
    </row>
    <row r="105" spans="3:10" x14ac:dyDescent="0.25">
      <c r="C105" s="28" t="s">
        <v>236</v>
      </c>
      <c r="D105" s="27">
        <v>0</v>
      </c>
      <c r="E105" s="27">
        <v>0</v>
      </c>
      <c r="F105" s="27">
        <v>0</v>
      </c>
      <c r="G105" s="27">
        <v>1</v>
      </c>
      <c r="H105" s="27">
        <v>0</v>
      </c>
      <c r="I105" s="27" t="s">
        <v>244</v>
      </c>
      <c r="J105" s="27" t="s">
        <v>244</v>
      </c>
    </row>
  </sheetData>
  <mergeCells count="57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4:G44"/>
    <mergeCell ref="C45:G45"/>
    <mergeCell ref="C46:G46"/>
    <mergeCell ref="C47:G47"/>
    <mergeCell ref="B4:C4"/>
    <mergeCell ref="D4:E4"/>
    <mergeCell ref="F4:G4"/>
    <mergeCell ref="C39:I39"/>
    <mergeCell ref="C40:E40"/>
    <mergeCell ref="C41:E41"/>
    <mergeCell ref="C42:E42"/>
    <mergeCell ref="F40:I40"/>
    <mergeCell ref="F41:I41"/>
    <mergeCell ref="F42:I42"/>
    <mergeCell ref="C35:E35"/>
    <mergeCell ref="C36:E36"/>
    <mergeCell ref="C37:E37"/>
    <mergeCell ref="F35:I35"/>
    <mergeCell ref="F36:I36"/>
    <mergeCell ref="F37:I37"/>
    <mergeCell ref="C30:I30"/>
    <mergeCell ref="C31:E31"/>
    <mergeCell ref="C32:E32"/>
    <mergeCell ref="F31:I31"/>
    <mergeCell ref="F32:I32"/>
    <mergeCell ref="C34:I34"/>
    <mergeCell ref="C24:I24"/>
    <mergeCell ref="C25:E25"/>
    <mergeCell ref="F25:I25"/>
    <mergeCell ref="C27:I27"/>
    <mergeCell ref="C28:E28"/>
    <mergeCell ref="F28:I28"/>
    <mergeCell ref="C18:M18"/>
    <mergeCell ref="C19:D19"/>
    <mergeCell ref="C20:D20"/>
    <mergeCell ref="C21:D21"/>
    <mergeCell ref="C22:D22"/>
    <mergeCell ref="E19:M19"/>
    <mergeCell ref="E22:M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ogReg_Output'!$B$10:$B$10" display="Inputs" xr:uid="{41F137BD-E80D-412F-AC6D-385B678C3110}"/>
    <hyperlink ref="D4" location="'LogReg_Output'!$B$50:$B$50" display="Regression Summary" xr:uid="{246E5A0F-CF60-4CD4-B6F6-637C8C57DDB7}"/>
    <hyperlink ref="F4" location="'LogReg_Output'!$B$58:$B$58" display="Predictor Screening" xr:uid="{912DC50B-FB3E-4F50-9428-D0FB19CDE109}"/>
    <hyperlink ref="H4" location="'LogReg_Output'!$B$84:$B$84" display="Coefficients" xr:uid="{EB8AA727-3C7A-40B5-9F2F-65FA64C601E2}"/>
    <hyperlink ref="J4" location="'LogReg_Stored'!$B$10:$B$10" display="PMML Model" xr:uid="{8AB4FD47-278A-4AF1-874C-09F1632E52A2}"/>
    <hyperlink ref="B5" location="'LogReg_TrainingLiftChart'!$B$10:$B$10" display="Training: Charts" xr:uid="{7DE41A3A-5DED-4EE7-8146-56C0C06B730B}"/>
    <hyperlink ref="D5" location="'LogReg_TrainingScore'!$B$10:$B$10" display="Training: Classification Summary" xr:uid="{9DB46E3B-0F79-4120-8D08-8A6C5BD0578E}"/>
    <hyperlink ref="F5" location="'LogReg_TrainingScore'!$B$34:$B$34" display="Training: Classification Details" xr:uid="{D9EBD0F8-8846-4E3E-B080-5E30FD1D3372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ED6-C1E5-4A9E-BD98-728E1F35C60E}">
  <dimension ref="B1:Q236"/>
  <sheetViews>
    <sheetView showGridLines="0" topLeftCell="A3" workbookViewId="0"/>
  </sheetViews>
  <sheetFormatPr defaultRowHeight="13.2" x14ac:dyDescent="0.25"/>
  <cols>
    <col min="3" max="3" width="18.33203125" bestFit="1" customWidth="1"/>
    <col min="4" max="4" width="13.5546875" customWidth="1"/>
    <col min="5" max="5" width="24" customWidth="1"/>
    <col min="6" max="7" width="13.44140625" customWidth="1"/>
    <col min="14" max="14" width="15.5546875" bestFit="1" customWidth="1"/>
  </cols>
  <sheetData>
    <row r="1" spans="2:17" ht="18" x14ac:dyDescent="0.35">
      <c r="B1" s="20" t="s">
        <v>168</v>
      </c>
      <c r="N1" t="s">
        <v>246</v>
      </c>
    </row>
    <row r="3" spans="2:17" ht="15.6" x14ac:dyDescent="0.3">
      <c r="B3" s="31" t="s">
        <v>62</v>
      </c>
      <c r="C3" s="32"/>
      <c r="D3" s="32"/>
      <c r="E3" s="32"/>
      <c r="F3" s="32"/>
      <c r="G3" s="32"/>
      <c r="H3" s="32"/>
      <c r="I3" s="32"/>
      <c r="J3" s="32"/>
      <c r="K3" s="33"/>
      <c r="N3" s="31" t="s">
        <v>63</v>
      </c>
      <c r="O3" s="32"/>
      <c r="P3" s="32"/>
      <c r="Q3" s="33"/>
    </row>
    <row r="4" spans="2:17" ht="13.8" x14ac:dyDescent="0.3">
      <c r="B4" s="43" t="s">
        <v>164</v>
      </c>
      <c r="C4" s="42"/>
      <c r="D4" s="43" t="s">
        <v>165</v>
      </c>
      <c r="E4" s="42"/>
      <c r="F4" s="43" t="s">
        <v>166</v>
      </c>
      <c r="G4" s="42"/>
      <c r="H4" s="43" t="s">
        <v>60</v>
      </c>
      <c r="I4" s="42"/>
      <c r="J4" s="43" t="s">
        <v>67</v>
      </c>
      <c r="K4" s="42"/>
      <c r="N4" s="23" t="s">
        <v>64</v>
      </c>
      <c r="O4" s="23" t="s">
        <v>65</v>
      </c>
      <c r="P4" s="23" t="s">
        <v>66</v>
      </c>
      <c r="Q4" s="23" t="s">
        <v>58</v>
      </c>
    </row>
    <row r="5" spans="2:17" ht="13.8" x14ac:dyDescent="0.3">
      <c r="B5" s="43" t="s">
        <v>248</v>
      </c>
      <c r="C5" s="42"/>
      <c r="D5" s="43" t="s">
        <v>167</v>
      </c>
      <c r="E5" s="42"/>
      <c r="F5" s="43" t="s">
        <v>249</v>
      </c>
      <c r="G5" s="42"/>
      <c r="H5" s="40"/>
      <c r="I5" s="42"/>
      <c r="J5" s="40"/>
      <c r="K5" s="42"/>
      <c r="N5" s="22">
        <v>4</v>
      </c>
      <c r="O5" s="22">
        <v>8</v>
      </c>
      <c r="P5" s="22">
        <v>31</v>
      </c>
      <c r="Q5" s="22">
        <v>43</v>
      </c>
    </row>
    <row r="10" spans="2:17" ht="18" x14ac:dyDescent="0.35">
      <c r="B10" s="21" t="s">
        <v>167</v>
      </c>
    </row>
    <row r="12" spans="2:17" ht="15.6" x14ac:dyDescent="0.3">
      <c r="C12" s="44" t="s">
        <v>169</v>
      </c>
      <c r="D12" s="45"/>
      <c r="E12" s="46"/>
    </row>
    <row r="13" spans="2:17" x14ac:dyDescent="0.25">
      <c r="C13" s="26" t="s">
        <v>170</v>
      </c>
      <c r="D13" s="24" t="s">
        <v>171</v>
      </c>
      <c r="E13" s="24" t="s">
        <v>172</v>
      </c>
    </row>
    <row r="14" spans="2:17" x14ac:dyDescent="0.25">
      <c r="C14" s="26">
        <v>0</v>
      </c>
      <c r="D14" s="25">
        <v>100</v>
      </c>
      <c r="E14" s="25">
        <v>14</v>
      </c>
    </row>
    <row r="15" spans="2:17" x14ac:dyDescent="0.25">
      <c r="C15" s="26">
        <v>1</v>
      </c>
      <c r="D15" s="25">
        <v>12</v>
      </c>
      <c r="E15" s="25">
        <v>74</v>
      </c>
    </row>
    <row r="17" spans="3:6" ht="15.6" x14ac:dyDescent="0.3">
      <c r="C17" s="44" t="s">
        <v>173</v>
      </c>
      <c r="D17" s="45"/>
      <c r="E17" s="45"/>
      <c r="F17" s="46"/>
    </row>
    <row r="18" spans="3:6" x14ac:dyDescent="0.25">
      <c r="C18" t="s">
        <v>174</v>
      </c>
      <c r="D18" t="s">
        <v>175</v>
      </c>
      <c r="E18" t="s">
        <v>176</v>
      </c>
      <c r="F18" t="s">
        <v>177</v>
      </c>
    </row>
    <row r="19" spans="3:6" x14ac:dyDescent="0.25">
      <c r="C19" s="26">
        <v>0</v>
      </c>
      <c r="D19">
        <f>SUM($D$14:$E$14)</f>
        <v>114</v>
      </c>
      <c r="E19">
        <f>SUM($D$14:$E$14) - $D$14</f>
        <v>14</v>
      </c>
      <c r="F19">
        <f>IF($D$19=0,"Undefined",$E$19*100 / $D$19)</f>
        <v>12.280701754385966</v>
      </c>
    </row>
    <row r="20" spans="3:6" x14ac:dyDescent="0.25">
      <c r="C20" s="26">
        <v>1</v>
      </c>
      <c r="D20">
        <f>SUM($D$15:$E$15)</f>
        <v>86</v>
      </c>
      <c r="E20">
        <f>SUM($D$15:$E$15) - $E$15</f>
        <v>12</v>
      </c>
      <c r="F20">
        <f>IF($D$20=0,"Undefined",$E$20*100 / $D$20)</f>
        <v>13.953488372093023</v>
      </c>
    </row>
    <row r="21" spans="3:6" x14ac:dyDescent="0.25">
      <c r="C21" s="26" t="s">
        <v>178</v>
      </c>
      <c r="D21">
        <f>SUM($D$19:$D$20)</f>
        <v>200</v>
      </c>
      <c r="E21">
        <f>SUM($E$19:$E$20)</f>
        <v>26</v>
      </c>
      <c r="F21">
        <f>IF($D$21=0,"Undefined",$E$21*100 / $D$21)</f>
        <v>13</v>
      </c>
    </row>
    <row r="23" spans="3:6" ht="15.6" x14ac:dyDescent="0.3">
      <c r="C23" s="44" t="s">
        <v>179</v>
      </c>
      <c r="D23" s="46"/>
    </row>
    <row r="24" spans="3:6" x14ac:dyDescent="0.25">
      <c r="C24" t="s">
        <v>180</v>
      </c>
      <c r="D24" t="s">
        <v>181</v>
      </c>
    </row>
    <row r="25" spans="3:6" x14ac:dyDescent="0.25">
      <c r="C25" t="s">
        <v>182</v>
      </c>
      <c r="D25">
        <v>174</v>
      </c>
    </row>
    <row r="26" spans="3:6" x14ac:dyDescent="0.25">
      <c r="C26" t="s">
        <v>183</v>
      </c>
      <c r="D26">
        <v>87</v>
      </c>
    </row>
    <row r="27" spans="3:6" x14ac:dyDescent="0.25">
      <c r="C27" t="s">
        <v>184</v>
      </c>
      <c r="D27">
        <v>0.8771929824561403</v>
      </c>
    </row>
    <row r="28" spans="3:6" x14ac:dyDescent="0.25">
      <c r="C28" t="s">
        <v>185</v>
      </c>
      <c r="D28">
        <v>0.86046511627906974</v>
      </c>
    </row>
    <row r="29" spans="3:6" x14ac:dyDescent="0.25">
      <c r="C29" t="s">
        <v>186</v>
      </c>
      <c r="D29">
        <v>0.84090909090909094</v>
      </c>
    </row>
    <row r="30" spans="3:6" x14ac:dyDescent="0.25">
      <c r="C30" t="s">
        <v>187</v>
      </c>
      <c r="D30">
        <v>0.85057471264367812</v>
      </c>
    </row>
    <row r="31" spans="3:6" x14ac:dyDescent="0.25">
      <c r="C31" t="s">
        <v>188</v>
      </c>
      <c r="D31">
        <v>1</v>
      </c>
    </row>
    <row r="32" spans="3:6" x14ac:dyDescent="0.25">
      <c r="C32" t="s">
        <v>189</v>
      </c>
      <c r="D32">
        <v>0.5</v>
      </c>
    </row>
    <row r="34" spans="2:7" ht="18" x14ac:dyDescent="0.35">
      <c r="B34" s="21" t="s">
        <v>249</v>
      </c>
    </row>
    <row r="36" spans="2:7" x14ac:dyDescent="0.25">
      <c r="C36" s="26" t="s">
        <v>289</v>
      </c>
      <c r="D36" s="24" t="s">
        <v>39</v>
      </c>
      <c r="E36" s="24" t="s">
        <v>290</v>
      </c>
      <c r="F36" s="24" t="s">
        <v>291</v>
      </c>
      <c r="G36" s="24" t="s">
        <v>292</v>
      </c>
    </row>
    <row r="37" spans="2:7" x14ac:dyDescent="0.25">
      <c r="C37" s="26" t="s">
        <v>293</v>
      </c>
      <c r="D37" s="25">
        <v>1</v>
      </c>
      <c r="E37" s="25">
        <v>1</v>
      </c>
      <c r="F37" s="25">
        <v>0.93200898391398679</v>
      </c>
      <c r="G37" s="25">
        <v>6.7991016086013212E-2</v>
      </c>
    </row>
    <row r="38" spans="2:7" x14ac:dyDescent="0.25">
      <c r="C38" s="26" t="s">
        <v>294</v>
      </c>
      <c r="D38" s="25">
        <v>0</v>
      </c>
      <c r="E38" s="25">
        <v>0</v>
      </c>
      <c r="F38" s="25">
        <v>5.1663186635795055E-2</v>
      </c>
      <c r="G38" s="25">
        <v>0.94833681336420494</v>
      </c>
    </row>
    <row r="39" spans="2:7" x14ac:dyDescent="0.25">
      <c r="C39" s="26" t="s">
        <v>295</v>
      </c>
      <c r="D39" s="25">
        <v>1</v>
      </c>
      <c r="E39" s="25">
        <v>1</v>
      </c>
      <c r="F39" s="25">
        <v>0.99377018531676786</v>
      </c>
      <c r="G39" s="25">
        <v>6.2298146832321377E-3</v>
      </c>
    </row>
    <row r="40" spans="2:7" x14ac:dyDescent="0.25">
      <c r="C40" s="26" t="s">
        <v>296</v>
      </c>
      <c r="D40" s="25">
        <v>0</v>
      </c>
      <c r="E40" s="25">
        <v>0</v>
      </c>
      <c r="F40" s="25">
        <v>8.5244020336396346E-4</v>
      </c>
      <c r="G40" s="25">
        <v>0.99914755979663605</v>
      </c>
    </row>
    <row r="41" spans="2:7" x14ac:dyDescent="0.25">
      <c r="C41" s="26" t="s">
        <v>297</v>
      </c>
      <c r="D41" s="25">
        <v>0</v>
      </c>
      <c r="E41" s="25">
        <v>0</v>
      </c>
      <c r="F41" s="25">
        <v>0.14423346368366727</v>
      </c>
      <c r="G41" s="25">
        <v>0.8557665363163327</v>
      </c>
    </row>
    <row r="42" spans="2:7" x14ac:dyDescent="0.25">
      <c r="C42" s="26" t="s">
        <v>298</v>
      </c>
      <c r="D42" s="25">
        <v>0</v>
      </c>
      <c r="E42" s="25">
        <v>0</v>
      </c>
      <c r="F42" s="25">
        <v>3.1045751531412571E-3</v>
      </c>
      <c r="G42" s="25">
        <v>0.99689542484685878</v>
      </c>
    </row>
    <row r="43" spans="2:7" x14ac:dyDescent="0.25">
      <c r="C43" s="26" t="s">
        <v>299</v>
      </c>
      <c r="D43" s="25">
        <v>0</v>
      </c>
      <c r="E43" s="25">
        <v>0</v>
      </c>
      <c r="F43" s="25">
        <v>0.26344113499654148</v>
      </c>
      <c r="G43" s="25">
        <v>0.73655886500345846</v>
      </c>
    </row>
    <row r="44" spans="2:7" x14ac:dyDescent="0.25">
      <c r="C44" s="26" t="s">
        <v>300</v>
      </c>
      <c r="D44" s="25">
        <v>0</v>
      </c>
      <c r="E44" s="25">
        <v>0</v>
      </c>
      <c r="F44" s="25">
        <v>1.5990396806425181E-2</v>
      </c>
      <c r="G44" s="25">
        <v>0.98400960319357478</v>
      </c>
    </row>
    <row r="45" spans="2:7" x14ac:dyDescent="0.25">
      <c r="C45" s="26" t="s">
        <v>301</v>
      </c>
      <c r="D45" s="25">
        <v>1</v>
      </c>
      <c r="E45" s="25">
        <v>1</v>
      </c>
      <c r="F45" s="25">
        <v>0.57640634302469251</v>
      </c>
      <c r="G45" s="25">
        <v>0.42359365697530749</v>
      </c>
    </row>
    <row r="46" spans="2:7" x14ac:dyDescent="0.25">
      <c r="C46" s="26" t="s">
        <v>302</v>
      </c>
      <c r="D46" s="25">
        <v>0</v>
      </c>
      <c r="E46" s="25">
        <v>0</v>
      </c>
      <c r="F46" s="25">
        <v>3.0318719872841084E-3</v>
      </c>
      <c r="G46" s="25">
        <v>0.99696812801271584</v>
      </c>
    </row>
    <row r="47" spans="2:7" x14ac:dyDescent="0.25">
      <c r="C47" s="26" t="s">
        <v>303</v>
      </c>
      <c r="D47" s="25">
        <v>0</v>
      </c>
      <c r="E47" s="25">
        <v>0</v>
      </c>
      <c r="F47" s="25">
        <v>0.39218407369448605</v>
      </c>
      <c r="G47" s="25">
        <v>0.60781592630551395</v>
      </c>
    </row>
    <row r="48" spans="2:7" x14ac:dyDescent="0.25">
      <c r="C48" s="26" t="s">
        <v>304</v>
      </c>
      <c r="D48" s="25">
        <v>0</v>
      </c>
      <c r="E48" s="25">
        <v>0</v>
      </c>
      <c r="F48" s="25">
        <v>2.5438741595317553E-2</v>
      </c>
      <c r="G48" s="25">
        <v>0.97456125840468244</v>
      </c>
    </row>
    <row r="49" spans="3:7" x14ac:dyDescent="0.25">
      <c r="C49" s="26" t="s">
        <v>305</v>
      </c>
      <c r="D49" s="25">
        <v>1</v>
      </c>
      <c r="E49" s="25">
        <v>1</v>
      </c>
      <c r="F49" s="25">
        <v>0.96619906909531084</v>
      </c>
      <c r="G49" s="25">
        <v>3.3800930904689164E-2</v>
      </c>
    </row>
    <row r="50" spans="3:7" x14ac:dyDescent="0.25">
      <c r="C50" s="26" t="s">
        <v>306</v>
      </c>
      <c r="D50" s="25">
        <v>1</v>
      </c>
      <c r="E50" s="25">
        <v>1</v>
      </c>
      <c r="F50" s="25">
        <v>0.81170176909079217</v>
      </c>
      <c r="G50" s="25">
        <v>0.18829823090920783</v>
      </c>
    </row>
    <row r="51" spans="3:7" x14ac:dyDescent="0.25">
      <c r="C51" s="26" t="s">
        <v>307</v>
      </c>
      <c r="D51" s="25">
        <v>1</v>
      </c>
      <c r="E51" s="25">
        <v>1</v>
      </c>
      <c r="F51" s="25">
        <v>0.7913413527580746</v>
      </c>
      <c r="G51" s="25">
        <v>0.2086586472419254</v>
      </c>
    </row>
    <row r="52" spans="3:7" x14ac:dyDescent="0.25">
      <c r="C52" s="26" t="s">
        <v>308</v>
      </c>
      <c r="D52" s="25">
        <v>0</v>
      </c>
      <c r="E52" s="25">
        <v>0</v>
      </c>
      <c r="F52" s="25">
        <v>0.11074446847597497</v>
      </c>
      <c r="G52" s="25">
        <v>0.88925553152402503</v>
      </c>
    </row>
    <row r="53" spans="3:7" x14ac:dyDescent="0.25">
      <c r="C53" s="26" t="s">
        <v>309</v>
      </c>
      <c r="D53" s="25">
        <v>1</v>
      </c>
      <c r="E53" s="25">
        <v>1</v>
      </c>
      <c r="F53" s="25">
        <v>0.88507734762498702</v>
      </c>
      <c r="G53" s="25">
        <v>0.11492265237501298</v>
      </c>
    </row>
    <row r="54" spans="3:7" x14ac:dyDescent="0.25">
      <c r="C54" s="28" t="s">
        <v>310</v>
      </c>
      <c r="D54" s="27">
        <v>1</v>
      </c>
      <c r="E54" s="27">
        <v>0</v>
      </c>
      <c r="F54" s="27">
        <v>0.46520944633542577</v>
      </c>
      <c r="G54" s="27">
        <v>0.53479055366457429</v>
      </c>
    </row>
    <row r="55" spans="3:7" x14ac:dyDescent="0.25">
      <c r="C55" s="26" t="s">
        <v>311</v>
      </c>
      <c r="D55" s="25">
        <v>0</v>
      </c>
      <c r="E55" s="25">
        <v>0</v>
      </c>
      <c r="F55" s="25">
        <v>0.46361260151210154</v>
      </c>
      <c r="G55" s="25">
        <v>0.5363873984878984</v>
      </c>
    </row>
    <row r="56" spans="3:7" x14ac:dyDescent="0.25">
      <c r="C56" s="26" t="s">
        <v>312</v>
      </c>
      <c r="D56" s="25">
        <v>1</v>
      </c>
      <c r="E56" s="25">
        <v>1</v>
      </c>
      <c r="F56" s="25">
        <v>0.9481317191925418</v>
      </c>
      <c r="G56" s="25">
        <v>5.18682808074582E-2</v>
      </c>
    </row>
    <row r="57" spans="3:7" x14ac:dyDescent="0.25">
      <c r="C57" s="26" t="s">
        <v>313</v>
      </c>
      <c r="D57" s="25">
        <v>0</v>
      </c>
      <c r="E57" s="25">
        <v>0</v>
      </c>
      <c r="F57" s="25">
        <v>1.3731910688470268E-3</v>
      </c>
      <c r="G57" s="25">
        <v>0.99862680893115296</v>
      </c>
    </row>
    <row r="58" spans="3:7" x14ac:dyDescent="0.25">
      <c r="C58" s="26" t="s">
        <v>314</v>
      </c>
      <c r="D58" s="25">
        <v>1</v>
      </c>
      <c r="E58" s="25">
        <v>1</v>
      </c>
      <c r="F58" s="25">
        <v>0.99998691328673472</v>
      </c>
      <c r="G58" s="25">
        <v>1.3086713265275662E-5</v>
      </c>
    </row>
    <row r="59" spans="3:7" x14ac:dyDescent="0.25">
      <c r="C59" s="28" t="s">
        <v>315</v>
      </c>
      <c r="D59" s="27">
        <v>0</v>
      </c>
      <c r="E59" s="27">
        <v>1</v>
      </c>
      <c r="F59" s="27">
        <v>0.5557130981536087</v>
      </c>
      <c r="G59" s="27">
        <v>0.4442869018463913</v>
      </c>
    </row>
    <row r="60" spans="3:7" x14ac:dyDescent="0.25">
      <c r="C60" s="26" t="s">
        <v>316</v>
      </c>
      <c r="D60" s="25">
        <v>1</v>
      </c>
      <c r="E60" s="25">
        <v>1</v>
      </c>
      <c r="F60" s="25">
        <v>0.96087320027072942</v>
      </c>
      <c r="G60" s="25">
        <v>3.9126799729270578E-2</v>
      </c>
    </row>
    <row r="61" spans="3:7" x14ac:dyDescent="0.25">
      <c r="C61" s="26" t="s">
        <v>317</v>
      </c>
      <c r="D61" s="25">
        <v>0</v>
      </c>
      <c r="E61" s="25">
        <v>0</v>
      </c>
      <c r="F61" s="25">
        <v>4.18460962620651E-4</v>
      </c>
      <c r="G61" s="25">
        <v>0.99958153903737934</v>
      </c>
    </row>
    <row r="62" spans="3:7" x14ac:dyDescent="0.25">
      <c r="C62" s="26" t="s">
        <v>318</v>
      </c>
      <c r="D62" s="25">
        <v>0</v>
      </c>
      <c r="E62" s="25">
        <v>0</v>
      </c>
      <c r="F62" s="25">
        <v>0.12352178357008956</v>
      </c>
      <c r="G62" s="25">
        <v>0.87647821642991042</v>
      </c>
    </row>
    <row r="63" spans="3:7" x14ac:dyDescent="0.25">
      <c r="C63" s="26" t="s">
        <v>319</v>
      </c>
      <c r="D63" s="25">
        <v>0</v>
      </c>
      <c r="E63" s="25">
        <v>0</v>
      </c>
      <c r="F63" s="25">
        <v>0.18251257617609265</v>
      </c>
      <c r="G63" s="25">
        <v>0.81748742382390738</v>
      </c>
    </row>
    <row r="64" spans="3:7" x14ac:dyDescent="0.25">
      <c r="C64" s="26" t="s">
        <v>320</v>
      </c>
      <c r="D64" s="25">
        <v>0</v>
      </c>
      <c r="E64" s="25">
        <v>0</v>
      </c>
      <c r="F64" s="25">
        <v>2.3792542511212743E-3</v>
      </c>
      <c r="G64" s="25">
        <v>0.99762074574887871</v>
      </c>
    </row>
    <row r="65" spans="3:7" x14ac:dyDescent="0.25">
      <c r="C65" s="26" t="s">
        <v>321</v>
      </c>
      <c r="D65" s="25">
        <v>0</v>
      </c>
      <c r="E65" s="25">
        <v>0</v>
      </c>
      <c r="F65" s="25">
        <v>0.17534119268176793</v>
      </c>
      <c r="G65" s="25">
        <v>0.82465880731823205</v>
      </c>
    </row>
    <row r="66" spans="3:7" x14ac:dyDescent="0.25">
      <c r="C66" s="26" t="s">
        <v>322</v>
      </c>
      <c r="D66" s="25">
        <v>0</v>
      </c>
      <c r="E66" s="25">
        <v>0</v>
      </c>
      <c r="F66" s="25">
        <v>1.3787370046538219E-3</v>
      </c>
      <c r="G66" s="25">
        <v>0.99862126299534615</v>
      </c>
    </row>
    <row r="67" spans="3:7" x14ac:dyDescent="0.25">
      <c r="C67" s="26" t="s">
        <v>323</v>
      </c>
      <c r="D67" s="25">
        <v>0</v>
      </c>
      <c r="E67" s="25">
        <v>0</v>
      </c>
      <c r="F67" s="25">
        <v>3.0821072654254239E-2</v>
      </c>
      <c r="G67" s="25">
        <v>0.96917892734574573</v>
      </c>
    </row>
    <row r="68" spans="3:7" x14ac:dyDescent="0.25">
      <c r="C68" s="26" t="s">
        <v>324</v>
      </c>
      <c r="D68" s="25">
        <v>0</v>
      </c>
      <c r="E68" s="25">
        <v>0</v>
      </c>
      <c r="F68" s="25">
        <v>7.0307559516482434E-3</v>
      </c>
      <c r="G68" s="25">
        <v>0.99296924404835174</v>
      </c>
    </row>
    <row r="69" spans="3:7" x14ac:dyDescent="0.25">
      <c r="C69" s="26" t="s">
        <v>325</v>
      </c>
      <c r="D69" s="25">
        <v>0</v>
      </c>
      <c r="E69" s="25">
        <v>0</v>
      </c>
      <c r="F69" s="25">
        <v>4.2471415336107514E-3</v>
      </c>
      <c r="G69" s="25">
        <v>0.99575285846638928</v>
      </c>
    </row>
    <row r="70" spans="3:7" x14ac:dyDescent="0.25">
      <c r="C70" s="26" t="s">
        <v>326</v>
      </c>
      <c r="D70" s="25">
        <v>1</v>
      </c>
      <c r="E70" s="25">
        <v>1</v>
      </c>
      <c r="F70" s="25">
        <v>0.61509617837008634</v>
      </c>
      <c r="G70" s="25">
        <v>0.38490382162991366</v>
      </c>
    </row>
    <row r="71" spans="3:7" x14ac:dyDescent="0.25">
      <c r="C71" s="26" t="s">
        <v>327</v>
      </c>
      <c r="D71" s="25">
        <v>0</v>
      </c>
      <c r="E71" s="25">
        <v>0</v>
      </c>
      <c r="F71" s="25">
        <v>4.2093480916651597E-2</v>
      </c>
      <c r="G71" s="25">
        <v>0.95790651908334845</v>
      </c>
    </row>
    <row r="72" spans="3:7" x14ac:dyDescent="0.25">
      <c r="C72" s="26" t="s">
        <v>328</v>
      </c>
      <c r="D72" s="25">
        <v>0</v>
      </c>
      <c r="E72" s="25">
        <v>0</v>
      </c>
      <c r="F72" s="25">
        <v>1.3288346138516237E-4</v>
      </c>
      <c r="G72" s="25">
        <v>0.99986711653861482</v>
      </c>
    </row>
    <row r="73" spans="3:7" x14ac:dyDescent="0.25">
      <c r="C73" s="28" t="s">
        <v>329</v>
      </c>
      <c r="D73" s="27">
        <v>0</v>
      </c>
      <c r="E73" s="27">
        <v>1</v>
      </c>
      <c r="F73" s="27">
        <v>0.74313048416108918</v>
      </c>
      <c r="G73" s="27">
        <v>0.25686951583891082</v>
      </c>
    </row>
    <row r="74" spans="3:7" x14ac:dyDescent="0.25">
      <c r="C74" s="26" t="s">
        <v>330</v>
      </c>
      <c r="D74" s="25">
        <v>1</v>
      </c>
      <c r="E74" s="25">
        <v>1</v>
      </c>
      <c r="F74" s="25">
        <v>0.9997614088899005</v>
      </c>
      <c r="G74" s="25">
        <v>2.385911100994953E-4</v>
      </c>
    </row>
    <row r="75" spans="3:7" x14ac:dyDescent="0.25">
      <c r="C75" s="28" t="s">
        <v>331</v>
      </c>
      <c r="D75" s="27">
        <v>1</v>
      </c>
      <c r="E75" s="27">
        <v>0</v>
      </c>
      <c r="F75" s="27">
        <v>0.44009923221540242</v>
      </c>
      <c r="G75" s="27">
        <v>0.55990076778459752</v>
      </c>
    </row>
    <row r="76" spans="3:7" x14ac:dyDescent="0.25">
      <c r="C76" s="26" t="s">
        <v>332</v>
      </c>
      <c r="D76" s="25">
        <v>0</v>
      </c>
      <c r="E76" s="25">
        <v>0</v>
      </c>
      <c r="F76" s="25">
        <v>3.8263645855371757E-3</v>
      </c>
      <c r="G76" s="25">
        <v>0.9961736354144628</v>
      </c>
    </row>
    <row r="77" spans="3:7" x14ac:dyDescent="0.25">
      <c r="C77" s="26" t="s">
        <v>333</v>
      </c>
      <c r="D77" s="25">
        <v>1</v>
      </c>
      <c r="E77" s="25">
        <v>1</v>
      </c>
      <c r="F77" s="25">
        <v>0.64121037024665584</v>
      </c>
      <c r="G77" s="25">
        <v>0.35878962975334416</v>
      </c>
    </row>
    <row r="78" spans="3:7" x14ac:dyDescent="0.25">
      <c r="C78" s="26" t="s">
        <v>334</v>
      </c>
      <c r="D78" s="25">
        <v>1</v>
      </c>
      <c r="E78" s="25">
        <v>1</v>
      </c>
      <c r="F78" s="25">
        <v>0.90440349083537519</v>
      </c>
      <c r="G78" s="25">
        <v>9.559650916462481E-2</v>
      </c>
    </row>
    <row r="79" spans="3:7" x14ac:dyDescent="0.25">
      <c r="C79" s="26" t="s">
        <v>335</v>
      </c>
      <c r="D79" s="25">
        <v>1</v>
      </c>
      <c r="E79" s="25">
        <v>1</v>
      </c>
      <c r="F79" s="25">
        <v>0.94065707289427092</v>
      </c>
      <c r="G79" s="25">
        <v>5.9342927105729082E-2</v>
      </c>
    </row>
    <row r="80" spans="3:7" x14ac:dyDescent="0.25">
      <c r="C80" s="26" t="s">
        <v>336</v>
      </c>
      <c r="D80" s="25">
        <v>1</v>
      </c>
      <c r="E80" s="25">
        <v>1</v>
      </c>
      <c r="F80" s="25">
        <v>0.96343364116059316</v>
      </c>
      <c r="G80" s="25">
        <v>3.6566358839406843E-2</v>
      </c>
    </row>
    <row r="81" spans="3:7" x14ac:dyDescent="0.25">
      <c r="C81" s="26" t="s">
        <v>337</v>
      </c>
      <c r="D81" s="25">
        <v>0</v>
      </c>
      <c r="E81" s="25">
        <v>0</v>
      </c>
      <c r="F81" s="25">
        <v>4.5962609808723968E-3</v>
      </c>
      <c r="G81" s="25">
        <v>0.9954037390191276</v>
      </c>
    </row>
    <row r="82" spans="3:7" x14ac:dyDescent="0.25">
      <c r="C82" s="26" t="s">
        <v>338</v>
      </c>
      <c r="D82" s="25">
        <v>1</v>
      </c>
      <c r="E82" s="25">
        <v>1</v>
      </c>
      <c r="F82" s="25">
        <v>0.95287333939335295</v>
      </c>
      <c r="G82" s="25">
        <v>4.7126660606647053E-2</v>
      </c>
    </row>
    <row r="83" spans="3:7" x14ac:dyDescent="0.25">
      <c r="C83" s="26" t="s">
        <v>339</v>
      </c>
      <c r="D83" s="25">
        <v>1</v>
      </c>
      <c r="E83" s="25">
        <v>1</v>
      </c>
      <c r="F83" s="25">
        <v>0.99088426239319971</v>
      </c>
      <c r="G83" s="25">
        <v>9.1157376068002893E-3</v>
      </c>
    </row>
    <row r="84" spans="3:7" x14ac:dyDescent="0.25">
      <c r="C84" s="28" t="s">
        <v>340</v>
      </c>
      <c r="D84" s="27">
        <v>0</v>
      </c>
      <c r="E84" s="27">
        <v>1</v>
      </c>
      <c r="F84" s="27">
        <v>0.67815415476804564</v>
      </c>
      <c r="G84" s="27">
        <v>0.32184584523195436</v>
      </c>
    </row>
    <row r="85" spans="3:7" x14ac:dyDescent="0.25">
      <c r="C85" s="26" t="s">
        <v>341</v>
      </c>
      <c r="D85" s="25">
        <v>1</v>
      </c>
      <c r="E85" s="25">
        <v>1</v>
      </c>
      <c r="F85" s="25">
        <v>0.98403599628039407</v>
      </c>
      <c r="G85" s="25">
        <v>1.5964003719605935E-2</v>
      </c>
    </row>
    <row r="86" spans="3:7" x14ac:dyDescent="0.25">
      <c r="C86" s="26" t="s">
        <v>342</v>
      </c>
      <c r="D86" s="25">
        <v>1</v>
      </c>
      <c r="E86" s="25">
        <v>1</v>
      </c>
      <c r="F86" s="25">
        <v>0.96797610307640336</v>
      </c>
      <c r="G86" s="25">
        <v>3.202389692359664E-2</v>
      </c>
    </row>
    <row r="87" spans="3:7" x14ac:dyDescent="0.25">
      <c r="C87" s="26" t="s">
        <v>343</v>
      </c>
      <c r="D87" s="25">
        <v>0</v>
      </c>
      <c r="E87" s="25">
        <v>0</v>
      </c>
      <c r="F87" s="25">
        <v>4.8979410461588435E-2</v>
      </c>
      <c r="G87" s="25">
        <v>0.95102058953841162</v>
      </c>
    </row>
    <row r="88" spans="3:7" x14ac:dyDescent="0.25">
      <c r="C88" s="28" t="s">
        <v>344</v>
      </c>
      <c r="D88" s="27">
        <v>1</v>
      </c>
      <c r="E88" s="27">
        <v>0</v>
      </c>
      <c r="F88" s="27">
        <v>0.15585978385817287</v>
      </c>
      <c r="G88" s="27">
        <v>0.8441402161418271</v>
      </c>
    </row>
    <row r="89" spans="3:7" x14ac:dyDescent="0.25">
      <c r="C89" s="26" t="s">
        <v>345</v>
      </c>
      <c r="D89" s="25">
        <v>1</v>
      </c>
      <c r="E89" s="25">
        <v>1</v>
      </c>
      <c r="F89" s="25">
        <v>0.99676146382586817</v>
      </c>
      <c r="G89" s="25">
        <v>3.2385361741318341E-3</v>
      </c>
    </row>
    <row r="90" spans="3:7" x14ac:dyDescent="0.25">
      <c r="C90" s="26" t="s">
        <v>346</v>
      </c>
      <c r="D90" s="25">
        <v>0</v>
      </c>
      <c r="E90" s="25">
        <v>0</v>
      </c>
      <c r="F90" s="25">
        <v>7.1375983913231897E-2</v>
      </c>
      <c r="G90" s="25">
        <v>0.92862401608676814</v>
      </c>
    </row>
    <row r="91" spans="3:7" x14ac:dyDescent="0.25">
      <c r="C91" s="26" t="s">
        <v>347</v>
      </c>
      <c r="D91" s="25">
        <v>1</v>
      </c>
      <c r="E91" s="25">
        <v>1</v>
      </c>
      <c r="F91" s="25">
        <v>0.91545961382306296</v>
      </c>
      <c r="G91" s="25">
        <v>8.4540386176937043E-2</v>
      </c>
    </row>
    <row r="92" spans="3:7" x14ac:dyDescent="0.25">
      <c r="C92" s="26" t="s">
        <v>348</v>
      </c>
      <c r="D92" s="25">
        <v>1</v>
      </c>
      <c r="E92" s="25">
        <v>1</v>
      </c>
      <c r="F92" s="25">
        <v>0.78083824112801159</v>
      </c>
      <c r="G92" s="25">
        <v>0.21916175887198841</v>
      </c>
    </row>
    <row r="93" spans="3:7" x14ac:dyDescent="0.25">
      <c r="C93" s="26" t="s">
        <v>349</v>
      </c>
      <c r="D93" s="25">
        <v>1</v>
      </c>
      <c r="E93" s="25">
        <v>1</v>
      </c>
      <c r="F93" s="25">
        <v>0.98643377382490915</v>
      </c>
      <c r="G93" s="25">
        <v>1.3566226175090845E-2</v>
      </c>
    </row>
    <row r="94" spans="3:7" x14ac:dyDescent="0.25">
      <c r="C94" s="26" t="s">
        <v>350</v>
      </c>
      <c r="D94" s="25">
        <v>1</v>
      </c>
      <c r="E94" s="25">
        <v>1</v>
      </c>
      <c r="F94" s="25">
        <v>0.87979445230752684</v>
      </c>
      <c r="G94" s="25">
        <v>0.12020554769247316</v>
      </c>
    </row>
    <row r="95" spans="3:7" x14ac:dyDescent="0.25">
      <c r="C95" s="28" t="s">
        <v>351</v>
      </c>
      <c r="D95" s="27">
        <v>0</v>
      </c>
      <c r="E95" s="27">
        <v>1</v>
      </c>
      <c r="F95" s="27">
        <v>0.73824886503068898</v>
      </c>
      <c r="G95" s="27">
        <v>0.26175113496931102</v>
      </c>
    </row>
    <row r="96" spans="3:7" x14ac:dyDescent="0.25">
      <c r="C96" s="26" t="s">
        <v>352</v>
      </c>
      <c r="D96" s="25">
        <v>1</v>
      </c>
      <c r="E96" s="25">
        <v>1</v>
      </c>
      <c r="F96" s="25">
        <v>0.98939093476285589</v>
      </c>
      <c r="G96" s="25">
        <v>1.0609065237144111E-2</v>
      </c>
    </row>
    <row r="97" spans="3:7" x14ac:dyDescent="0.25">
      <c r="C97" s="28" t="s">
        <v>353</v>
      </c>
      <c r="D97" s="27">
        <v>1</v>
      </c>
      <c r="E97" s="27">
        <v>0</v>
      </c>
      <c r="F97" s="27">
        <v>0.28808190014704116</v>
      </c>
      <c r="G97" s="27">
        <v>0.71191809985295884</v>
      </c>
    </row>
    <row r="98" spans="3:7" x14ac:dyDescent="0.25">
      <c r="C98" s="26" t="s">
        <v>354</v>
      </c>
      <c r="D98" s="25">
        <v>1</v>
      </c>
      <c r="E98" s="25">
        <v>1</v>
      </c>
      <c r="F98" s="25">
        <v>0.915152499540139</v>
      </c>
      <c r="G98" s="25">
        <v>8.4847500459861003E-2</v>
      </c>
    </row>
    <row r="99" spans="3:7" x14ac:dyDescent="0.25">
      <c r="C99" s="26" t="s">
        <v>355</v>
      </c>
      <c r="D99" s="25">
        <v>0</v>
      </c>
      <c r="E99" s="25">
        <v>0</v>
      </c>
      <c r="F99" s="25">
        <v>1.4473992157539304E-3</v>
      </c>
      <c r="G99" s="25">
        <v>0.99855260078424612</v>
      </c>
    </row>
    <row r="100" spans="3:7" x14ac:dyDescent="0.25">
      <c r="C100" s="26" t="s">
        <v>356</v>
      </c>
      <c r="D100" s="25">
        <v>0</v>
      </c>
      <c r="E100" s="25">
        <v>0</v>
      </c>
      <c r="F100" s="25">
        <v>3.7875335149317626E-3</v>
      </c>
      <c r="G100" s="25">
        <v>0.99621246648506823</v>
      </c>
    </row>
    <row r="101" spans="3:7" x14ac:dyDescent="0.25">
      <c r="C101" s="26" t="s">
        <v>357</v>
      </c>
      <c r="D101" s="25">
        <v>0</v>
      </c>
      <c r="E101" s="25">
        <v>0</v>
      </c>
      <c r="F101" s="25">
        <v>1.0637718964794599E-2</v>
      </c>
      <c r="G101" s="25">
        <v>0.9893622810352054</v>
      </c>
    </row>
    <row r="102" spans="3:7" x14ac:dyDescent="0.25">
      <c r="C102" s="26" t="s">
        <v>358</v>
      </c>
      <c r="D102" s="25">
        <v>1</v>
      </c>
      <c r="E102" s="25">
        <v>1</v>
      </c>
      <c r="F102" s="25">
        <v>0.54392663631082971</v>
      </c>
      <c r="G102" s="25">
        <v>0.45607336368917029</v>
      </c>
    </row>
    <row r="103" spans="3:7" x14ac:dyDescent="0.25">
      <c r="C103" s="26" t="s">
        <v>359</v>
      </c>
      <c r="D103" s="25">
        <v>0</v>
      </c>
      <c r="E103" s="25">
        <v>0</v>
      </c>
      <c r="F103" s="25">
        <v>0.14189147756918685</v>
      </c>
      <c r="G103" s="25">
        <v>0.85810852243081315</v>
      </c>
    </row>
    <row r="104" spans="3:7" x14ac:dyDescent="0.25">
      <c r="C104" s="26" t="s">
        <v>360</v>
      </c>
      <c r="D104" s="25">
        <v>0</v>
      </c>
      <c r="E104" s="25">
        <v>0</v>
      </c>
      <c r="F104" s="25">
        <v>0.21950716496674444</v>
      </c>
      <c r="G104" s="25">
        <v>0.78049283503325562</v>
      </c>
    </row>
    <row r="105" spans="3:7" x14ac:dyDescent="0.25">
      <c r="C105" s="26" t="s">
        <v>361</v>
      </c>
      <c r="D105" s="25">
        <v>0</v>
      </c>
      <c r="E105" s="25">
        <v>0</v>
      </c>
      <c r="F105" s="25">
        <v>5.1200113257087038E-3</v>
      </c>
      <c r="G105" s="25">
        <v>0.99487998867429128</v>
      </c>
    </row>
    <row r="106" spans="3:7" x14ac:dyDescent="0.25">
      <c r="C106" s="28" t="s">
        <v>362</v>
      </c>
      <c r="D106" s="27">
        <v>1</v>
      </c>
      <c r="E106" s="27">
        <v>0</v>
      </c>
      <c r="F106" s="27">
        <v>0.14116123230328126</v>
      </c>
      <c r="G106" s="27">
        <v>0.85883876769671874</v>
      </c>
    </row>
    <row r="107" spans="3:7" x14ac:dyDescent="0.25">
      <c r="C107" s="28" t="s">
        <v>363</v>
      </c>
      <c r="D107" s="27">
        <v>0</v>
      </c>
      <c r="E107" s="27">
        <v>1</v>
      </c>
      <c r="F107" s="27">
        <v>0.76525404151372411</v>
      </c>
      <c r="G107" s="27">
        <v>0.23474595848627589</v>
      </c>
    </row>
    <row r="108" spans="3:7" x14ac:dyDescent="0.25">
      <c r="C108" s="26" t="s">
        <v>364</v>
      </c>
      <c r="D108" s="25">
        <v>0</v>
      </c>
      <c r="E108" s="25">
        <v>0</v>
      </c>
      <c r="F108" s="25">
        <v>4.59855155966119E-3</v>
      </c>
      <c r="G108" s="25">
        <v>0.99540144844033884</v>
      </c>
    </row>
    <row r="109" spans="3:7" x14ac:dyDescent="0.25">
      <c r="C109" s="26" t="s">
        <v>365</v>
      </c>
      <c r="D109" s="25">
        <v>0</v>
      </c>
      <c r="E109" s="25">
        <v>0</v>
      </c>
      <c r="F109" s="25">
        <v>0.30982881462724582</v>
      </c>
      <c r="G109" s="25">
        <v>0.69017118537275413</v>
      </c>
    </row>
    <row r="110" spans="3:7" x14ac:dyDescent="0.25">
      <c r="C110" s="26" t="s">
        <v>366</v>
      </c>
      <c r="D110" s="25">
        <v>1</v>
      </c>
      <c r="E110" s="25">
        <v>1</v>
      </c>
      <c r="F110" s="25">
        <v>0.99278390614722933</v>
      </c>
      <c r="G110" s="25">
        <v>7.2160938527706664E-3</v>
      </c>
    </row>
    <row r="111" spans="3:7" x14ac:dyDescent="0.25">
      <c r="C111" s="26" t="s">
        <v>367</v>
      </c>
      <c r="D111" s="25">
        <v>1</v>
      </c>
      <c r="E111" s="25">
        <v>1</v>
      </c>
      <c r="F111" s="25">
        <v>0.70509793430090117</v>
      </c>
      <c r="G111" s="25">
        <v>0.29490206569909883</v>
      </c>
    </row>
    <row r="112" spans="3:7" x14ac:dyDescent="0.25">
      <c r="C112" s="28" t="s">
        <v>368</v>
      </c>
      <c r="D112" s="27">
        <v>1</v>
      </c>
      <c r="E112" s="27">
        <v>0</v>
      </c>
      <c r="F112" s="27">
        <v>0.12742605471266399</v>
      </c>
      <c r="G112" s="27">
        <v>0.87257394528733601</v>
      </c>
    </row>
    <row r="113" spans="3:7" x14ac:dyDescent="0.25">
      <c r="C113" s="26" t="s">
        <v>369</v>
      </c>
      <c r="D113" s="25">
        <v>0</v>
      </c>
      <c r="E113" s="25">
        <v>0</v>
      </c>
      <c r="F113" s="25">
        <v>9.4614733183051289E-2</v>
      </c>
      <c r="G113" s="25">
        <v>0.90538526681694875</v>
      </c>
    </row>
    <row r="114" spans="3:7" x14ac:dyDescent="0.25">
      <c r="C114" s="26" t="s">
        <v>370</v>
      </c>
      <c r="D114" s="25">
        <v>1</v>
      </c>
      <c r="E114" s="25">
        <v>1</v>
      </c>
      <c r="F114" s="25">
        <v>0.54697335665587909</v>
      </c>
      <c r="G114" s="25">
        <v>0.45302664334412091</v>
      </c>
    </row>
    <row r="115" spans="3:7" x14ac:dyDescent="0.25">
      <c r="C115" s="26" t="s">
        <v>371</v>
      </c>
      <c r="D115" s="25">
        <v>1</v>
      </c>
      <c r="E115" s="25">
        <v>1</v>
      </c>
      <c r="F115" s="25">
        <v>0.77650175036703073</v>
      </c>
      <c r="G115" s="25">
        <v>0.22349824963296927</v>
      </c>
    </row>
    <row r="116" spans="3:7" x14ac:dyDescent="0.25">
      <c r="C116" s="26" t="s">
        <v>372</v>
      </c>
      <c r="D116" s="25">
        <v>0</v>
      </c>
      <c r="E116" s="25">
        <v>0</v>
      </c>
      <c r="F116" s="25">
        <v>3.4391190175810647E-3</v>
      </c>
      <c r="G116" s="25">
        <v>0.99656088098241891</v>
      </c>
    </row>
    <row r="117" spans="3:7" x14ac:dyDescent="0.25">
      <c r="C117" s="28" t="s">
        <v>373</v>
      </c>
      <c r="D117" s="27">
        <v>0</v>
      </c>
      <c r="E117" s="27">
        <v>1</v>
      </c>
      <c r="F117" s="27">
        <v>0.64726828773663614</v>
      </c>
      <c r="G117" s="27">
        <v>0.35273171226336386</v>
      </c>
    </row>
    <row r="118" spans="3:7" x14ac:dyDescent="0.25">
      <c r="C118" s="26" t="s">
        <v>374</v>
      </c>
      <c r="D118" s="25">
        <v>1</v>
      </c>
      <c r="E118" s="25">
        <v>1</v>
      </c>
      <c r="F118" s="25">
        <v>0.66603253089228898</v>
      </c>
      <c r="G118" s="25">
        <v>0.33396746910771102</v>
      </c>
    </row>
    <row r="119" spans="3:7" x14ac:dyDescent="0.25">
      <c r="C119" s="26" t="s">
        <v>375</v>
      </c>
      <c r="D119" s="25">
        <v>0</v>
      </c>
      <c r="E119" s="25">
        <v>0</v>
      </c>
      <c r="F119" s="25">
        <v>4.4335848517948563E-2</v>
      </c>
      <c r="G119" s="25">
        <v>0.95566415148205142</v>
      </c>
    </row>
    <row r="120" spans="3:7" x14ac:dyDescent="0.25">
      <c r="C120" s="26" t="s">
        <v>376</v>
      </c>
      <c r="D120" s="25">
        <v>0</v>
      </c>
      <c r="E120" s="25">
        <v>0</v>
      </c>
      <c r="F120" s="25">
        <v>4.4057464159599216E-4</v>
      </c>
      <c r="G120" s="25">
        <v>0.99955942535840403</v>
      </c>
    </row>
    <row r="121" spans="3:7" x14ac:dyDescent="0.25">
      <c r="C121" s="26" t="s">
        <v>377</v>
      </c>
      <c r="D121" s="25">
        <v>1</v>
      </c>
      <c r="E121" s="25">
        <v>1</v>
      </c>
      <c r="F121" s="25">
        <v>0.78890287968155082</v>
      </c>
      <c r="G121" s="25">
        <v>0.21109712031844918</v>
      </c>
    </row>
    <row r="122" spans="3:7" x14ac:dyDescent="0.25">
      <c r="C122" s="26" t="s">
        <v>378</v>
      </c>
      <c r="D122" s="25">
        <v>0</v>
      </c>
      <c r="E122" s="25">
        <v>0</v>
      </c>
      <c r="F122" s="25">
        <v>4.6270668589873856E-3</v>
      </c>
      <c r="G122" s="25">
        <v>0.99537293314101261</v>
      </c>
    </row>
    <row r="123" spans="3:7" x14ac:dyDescent="0.25">
      <c r="C123" s="26" t="s">
        <v>379</v>
      </c>
      <c r="D123" s="25">
        <v>0</v>
      </c>
      <c r="E123" s="25">
        <v>0</v>
      </c>
      <c r="F123" s="25">
        <v>2.6472059939071676E-3</v>
      </c>
      <c r="G123" s="25">
        <v>0.99735279400609278</v>
      </c>
    </row>
    <row r="124" spans="3:7" x14ac:dyDescent="0.25">
      <c r="C124" s="28" t="s">
        <v>380</v>
      </c>
      <c r="D124" s="27">
        <v>0</v>
      </c>
      <c r="E124" s="27">
        <v>1</v>
      </c>
      <c r="F124" s="27">
        <v>0.69458895953800581</v>
      </c>
      <c r="G124" s="27">
        <v>0.30541104046199419</v>
      </c>
    </row>
    <row r="125" spans="3:7" x14ac:dyDescent="0.25">
      <c r="C125" s="26" t="s">
        <v>381</v>
      </c>
      <c r="D125" s="25">
        <v>0</v>
      </c>
      <c r="E125" s="25">
        <v>0</v>
      </c>
      <c r="F125" s="25">
        <v>0.17383213652589735</v>
      </c>
      <c r="G125" s="25">
        <v>0.82616786347410265</v>
      </c>
    </row>
    <row r="126" spans="3:7" x14ac:dyDescent="0.25">
      <c r="C126" s="26" t="s">
        <v>382</v>
      </c>
      <c r="D126" s="25">
        <v>1</v>
      </c>
      <c r="E126" s="25">
        <v>1</v>
      </c>
      <c r="F126" s="25">
        <v>0.98188027206628303</v>
      </c>
      <c r="G126" s="25">
        <v>1.8119727933716967E-2</v>
      </c>
    </row>
    <row r="127" spans="3:7" x14ac:dyDescent="0.25">
      <c r="C127" s="26" t="s">
        <v>383</v>
      </c>
      <c r="D127" s="25">
        <v>1</v>
      </c>
      <c r="E127" s="25">
        <v>1</v>
      </c>
      <c r="F127" s="25">
        <v>0.83862172249075362</v>
      </c>
      <c r="G127" s="25">
        <v>0.16137827750924638</v>
      </c>
    </row>
    <row r="128" spans="3:7" x14ac:dyDescent="0.25">
      <c r="C128" s="26" t="s">
        <v>384</v>
      </c>
      <c r="D128" s="25">
        <v>0</v>
      </c>
      <c r="E128" s="25">
        <v>0</v>
      </c>
      <c r="F128" s="25">
        <v>1.9684403093012462E-3</v>
      </c>
      <c r="G128" s="25">
        <v>0.99803155969069879</v>
      </c>
    </row>
    <row r="129" spans="3:7" x14ac:dyDescent="0.25">
      <c r="C129" s="28" t="s">
        <v>385</v>
      </c>
      <c r="D129" s="27">
        <v>0</v>
      </c>
      <c r="E129" s="27">
        <v>1</v>
      </c>
      <c r="F129" s="27">
        <v>0.78906389182796277</v>
      </c>
      <c r="G129" s="27">
        <v>0.21093610817203723</v>
      </c>
    </row>
    <row r="130" spans="3:7" x14ac:dyDescent="0.25">
      <c r="C130" s="26" t="s">
        <v>386</v>
      </c>
      <c r="D130" s="25">
        <v>1</v>
      </c>
      <c r="E130" s="25">
        <v>1</v>
      </c>
      <c r="F130" s="25">
        <v>0.95834592594049273</v>
      </c>
      <c r="G130" s="25">
        <v>4.1654074059507273E-2</v>
      </c>
    </row>
    <row r="131" spans="3:7" x14ac:dyDescent="0.25">
      <c r="C131" s="26" t="s">
        <v>387</v>
      </c>
      <c r="D131" s="25">
        <v>1</v>
      </c>
      <c r="E131" s="25">
        <v>1</v>
      </c>
      <c r="F131" s="25">
        <v>0.57393335795589007</v>
      </c>
      <c r="G131" s="25">
        <v>0.42606664204410993</v>
      </c>
    </row>
    <row r="132" spans="3:7" x14ac:dyDescent="0.25">
      <c r="C132" s="26" t="s">
        <v>388</v>
      </c>
      <c r="D132" s="25">
        <v>1</v>
      </c>
      <c r="E132" s="25">
        <v>1</v>
      </c>
      <c r="F132" s="25">
        <v>0.87890594761527319</v>
      </c>
      <c r="G132" s="25">
        <v>0.12109405238472681</v>
      </c>
    </row>
    <row r="133" spans="3:7" x14ac:dyDescent="0.25">
      <c r="C133" s="26" t="s">
        <v>389</v>
      </c>
      <c r="D133" s="25">
        <v>0</v>
      </c>
      <c r="E133" s="25">
        <v>0</v>
      </c>
      <c r="F133" s="25">
        <v>5.1469500109751947E-3</v>
      </c>
      <c r="G133" s="25">
        <v>0.9948530499890248</v>
      </c>
    </row>
    <row r="134" spans="3:7" x14ac:dyDescent="0.25">
      <c r="C134" s="26" t="s">
        <v>390</v>
      </c>
      <c r="D134" s="25">
        <v>0</v>
      </c>
      <c r="E134" s="25">
        <v>0</v>
      </c>
      <c r="F134" s="25">
        <v>2.5814621673738245E-2</v>
      </c>
      <c r="G134" s="25">
        <v>0.97418537832626173</v>
      </c>
    </row>
    <row r="135" spans="3:7" x14ac:dyDescent="0.25">
      <c r="C135" s="28" t="s">
        <v>391</v>
      </c>
      <c r="D135" s="27">
        <v>0</v>
      </c>
      <c r="E135" s="27">
        <v>1</v>
      </c>
      <c r="F135" s="27">
        <v>0.54204843439513484</v>
      </c>
      <c r="G135" s="27">
        <v>0.45795156560486516</v>
      </c>
    </row>
    <row r="136" spans="3:7" x14ac:dyDescent="0.25">
      <c r="C136" s="26" t="s">
        <v>392</v>
      </c>
      <c r="D136" s="25">
        <v>0</v>
      </c>
      <c r="E136" s="25">
        <v>0</v>
      </c>
      <c r="F136" s="25">
        <v>0.12018942181993666</v>
      </c>
      <c r="G136" s="25">
        <v>0.87981057818006336</v>
      </c>
    </row>
    <row r="137" spans="3:7" x14ac:dyDescent="0.25">
      <c r="C137" s="26" t="s">
        <v>393</v>
      </c>
      <c r="D137" s="25">
        <v>0</v>
      </c>
      <c r="E137" s="25">
        <v>0</v>
      </c>
      <c r="F137" s="25">
        <v>2.4409766828010584E-3</v>
      </c>
      <c r="G137" s="25">
        <v>0.99755902331719892</v>
      </c>
    </row>
    <row r="138" spans="3:7" x14ac:dyDescent="0.25">
      <c r="C138" s="26" t="s">
        <v>394</v>
      </c>
      <c r="D138" s="25">
        <v>1</v>
      </c>
      <c r="E138" s="25">
        <v>1</v>
      </c>
      <c r="F138" s="25">
        <v>0.99959132726160538</v>
      </c>
      <c r="G138" s="25">
        <v>4.0867273839462204E-4</v>
      </c>
    </row>
    <row r="139" spans="3:7" x14ac:dyDescent="0.25">
      <c r="C139" s="28" t="s">
        <v>395</v>
      </c>
      <c r="D139" s="27">
        <v>1</v>
      </c>
      <c r="E139" s="27">
        <v>0</v>
      </c>
      <c r="F139" s="27">
        <v>0.39440401071022879</v>
      </c>
      <c r="G139" s="27">
        <v>0.60559598928977121</v>
      </c>
    </row>
    <row r="140" spans="3:7" x14ac:dyDescent="0.25">
      <c r="C140" s="26" t="s">
        <v>396</v>
      </c>
      <c r="D140" s="25">
        <v>1</v>
      </c>
      <c r="E140" s="25">
        <v>1</v>
      </c>
      <c r="F140" s="25">
        <v>0.99321763402394214</v>
      </c>
      <c r="G140" s="25">
        <v>6.7823659760578581E-3</v>
      </c>
    </row>
    <row r="141" spans="3:7" x14ac:dyDescent="0.25">
      <c r="C141" s="26" t="s">
        <v>397</v>
      </c>
      <c r="D141" s="25">
        <v>1</v>
      </c>
      <c r="E141" s="25">
        <v>1</v>
      </c>
      <c r="F141" s="25">
        <v>0.96107274038929058</v>
      </c>
      <c r="G141" s="25">
        <v>3.8927259610709419E-2</v>
      </c>
    </row>
    <row r="142" spans="3:7" x14ac:dyDescent="0.25">
      <c r="C142" s="26" t="s">
        <v>398</v>
      </c>
      <c r="D142" s="25">
        <v>0</v>
      </c>
      <c r="E142" s="25">
        <v>0</v>
      </c>
      <c r="F142" s="25">
        <v>0.35757701769247247</v>
      </c>
      <c r="G142" s="25">
        <v>0.64242298230752759</v>
      </c>
    </row>
    <row r="143" spans="3:7" x14ac:dyDescent="0.25">
      <c r="C143" s="26" t="s">
        <v>399</v>
      </c>
      <c r="D143" s="25">
        <v>1</v>
      </c>
      <c r="E143" s="25">
        <v>1</v>
      </c>
      <c r="F143" s="25">
        <v>0.88950205951345462</v>
      </c>
      <c r="G143" s="25">
        <v>0.11049794048654538</v>
      </c>
    </row>
    <row r="144" spans="3:7" x14ac:dyDescent="0.25">
      <c r="C144" s="28" t="s">
        <v>400</v>
      </c>
      <c r="D144" s="27">
        <v>0</v>
      </c>
      <c r="E144" s="27">
        <v>1</v>
      </c>
      <c r="F144" s="27">
        <v>0.87271672455380322</v>
      </c>
      <c r="G144" s="27">
        <v>0.12728327544619678</v>
      </c>
    </row>
    <row r="145" spans="3:7" x14ac:dyDescent="0.25">
      <c r="C145" s="28" t="s">
        <v>401</v>
      </c>
      <c r="D145" s="27">
        <v>0</v>
      </c>
      <c r="E145" s="27">
        <v>1</v>
      </c>
      <c r="F145" s="27">
        <v>0.60581493298528466</v>
      </c>
      <c r="G145" s="27">
        <v>0.39418506701471534</v>
      </c>
    </row>
    <row r="146" spans="3:7" x14ac:dyDescent="0.25">
      <c r="C146" s="26" t="s">
        <v>402</v>
      </c>
      <c r="D146" s="25">
        <v>0</v>
      </c>
      <c r="E146" s="25">
        <v>0</v>
      </c>
      <c r="F146" s="25">
        <v>1.1393182433653167E-3</v>
      </c>
      <c r="G146" s="25">
        <v>0.99886068175663467</v>
      </c>
    </row>
    <row r="147" spans="3:7" x14ac:dyDescent="0.25">
      <c r="C147" s="28" t="s">
        <v>403</v>
      </c>
      <c r="D147" s="27">
        <v>0</v>
      </c>
      <c r="E147" s="27">
        <v>1</v>
      </c>
      <c r="F147" s="27">
        <v>0.93941081037168139</v>
      </c>
      <c r="G147" s="27">
        <v>6.0589189628318607E-2</v>
      </c>
    </row>
    <row r="148" spans="3:7" x14ac:dyDescent="0.25">
      <c r="C148" s="26" t="s">
        <v>404</v>
      </c>
      <c r="D148" s="25">
        <v>0</v>
      </c>
      <c r="E148" s="25">
        <v>0</v>
      </c>
      <c r="F148" s="25">
        <v>0.14962237901333328</v>
      </c>
      <c r="G148" s="25">
        <v>0.85037762098666669</v>
      </c>
    </row>
    <row r="149" spans="3:7" x14ac:dyDescent="0.25">
      <c r="C149" s="26" t="s">
        <v>405</v>
      </c>
      <c r="D149" s="25">
        <v>1</v>
      </c>
      <c r="E149" s="25">
        <v>1</v>
      </c>
      <c r="F149" s="25">
        <v>0.96814786033449207</v>
      </c>
      <c r="G149" s="25">
        <v>3.1852139665507928E-2</v>
      </c>
    </row>
    <row r="150" spans="3:7" x14ac:dyDescent="0.25">
      <c r="C150" s="26" t="s">
        <v>406</v>
      </c>
      <c r="D150" s="25">
        <v>0</v>
      </c>
      <c r="E150" s="25">
        <v>0</v>
      </c>
      <c r="F150" s="25">
        <v>0.33890368512212987</v>
      </c>
      <c r="G150" s="25">
        <v>0.66109631487787013</v>
      </c>
    </row>
    <row r="151" spans="3:7" x14ac:dyDescent="0.25">
      <c r="C151" s="26" t="s">
        <v>407</v>
      </c>
      <c r="D151" s="25">
        <v>1</v>
      </c>
      <c r="E151" s="25">
        <v>1</v>
      </c>
      <c r="F151" s="25">
        <v>0.99307433087122154</v>
      </c>
      <c r="G151" s="25">
        <v>6.9256691287784555E-3</v>
      </c>
    </row>
    <row r="152" spans="3:7" x14ac:dyDescent="0.25">
      <c r="C152" s="26" t="s">
        <v>408</v>
      </c>
      <c r="D152" s="25">
        <v>0</v>
      </c>
      <c r="E152" s="25">
        <v>0</v>
      </c>
      <c r="F152" s="25">
        <v>0.30657048058811587</v>
      </c>
      <c r="G152" s="25">
        <v>0.69342951941188413</v>
      </c>
    </row>
    <row r="153" spans="3:7" x14ac:dyDescent="0.25">
      <c r="C153" s="26" t="s">
        <v>409</v>
      </c>
      <c r="D153" s="25">
        <v>1</v>
      </c>
      <c r="E153" s="25">
        <v>1</v>
      </c>
      <c r="F153" s="25">
        <v>0.99242022904753713</v>
      </c>
      <c r="G153" s="25">
        <v>7.579770952462872E-3</v>
      </c>
    </row>
    <row r="154" spans="3:7" x14ac:dyDescent="0.25">
      <c r="C154" s="26" t="s">
        <v>410</v>
      </c>
      <c r="D154" s="25">
        <v>0</v>
      </c>
      <c r="E154" s="25">
        <v>0</v>
      </c>
      <c r="F154" s="25">
        <v>5.8052785243357767E-3</v>
      </c>
      <c r="G154" s="25">
        <v>0.99419472147566423</v>
      </c>
    </row>
    <row r="155" spans="3:7" x14ac:dyDescent="0.25">
      <c r="C155" s="26" t="s">
        <v>411</v>
      </c>
      <c r="D155" s="25">
        <v>1</v>
      </c>
      <c r="E155" s="25">
        <v>1</v>
      </c>
      <c r="F155" s="25">
        <v>0.54956451063098233</v>
      </c>
      <c r="G155" s="25">
        <v>0.45043548936901767</v>
      </c>
    </row>
    <row r="156" spans="3:7" x14ac:dyDescent="0.25">
      <c r="C156" s="26" t="s">
        <v>412</v>
      </c>
      <c r="D156" s="25">
        <v>0</v>
      </c>
      <c r="E156" s="25">
        <v>0</v>
      </c>
      <c r="F156" s="25">
        <v>6.2497531669809788E-3</v>
      </c>
      <c r="G156" s="25">
        <v>0.99375024683301905</v>
      </c>
    </row>
    <row r="157" spans="3:7" x14ac:dyDescent="0.25">
      <c r="C157" s="26" t="s">
        <v>413</v>
      </c>
      <c r="D157" s="25">
        <v>1</v>
      </c>
      <c r="E157" s="25">
        <v>1</v>
      </c>
      <c r="F157" s="25">
        <v>0.95610446094068913</v>
      </c>
      <c r="G157" s="25">
        <v>4.3895539059310873E-2</v>
      </c>
    </row>
    <row r="158" spans="3:7" x14ac:dyDescent="0.25">
      <c r="C158" s="26" t="s">
        <v>414</v>
      </c>
      <c r="D158" s="25">
        <v>0</v>
      </c>
      <c r="E158" s="25">
        <v>0</v>
      </c>
      <c r="F158" s="25">
        <v>2.3520545226747309E-2</v>
      </c>
      <c r="G158" s="25">
        <v>0.97647945477325271</v>
      </c>
    </row>
    <row r="159" spans="3:7" x14ac:dyDescent="0.25">
      <c r="C159" s="26" t="s">
        <v>415</v>
      </c>
      <c r="D159" s="25">
        <v>0</v>
      </c>
      <c r="E159" s="25">
        <v>0</v>
      </c>
      <c r="F159" s="25">
        <v>1.3105436484943096E-2</v>
      </c>
      <c r="G159" s="25">
        <v>0.98689456351505689</v>
      </c>
    </row>
    <row r="160" spans="3:7" x14ac:dyDescent="0.25">
      <c r="C160" s="26" t="s">
        <v>416</v>
      </c>
      <c r="D160" s="25">
        <v>1</v>
      </c>
      <c r="E160" s="25">
        <v>1</v>
      </c>
      <c r="F160" s="25">
        <v>0.95163037268199757</v>
      </c>
      <c r="G160" s="25">
        <v>4.8369627318002428E-2</v>
      </c>
    </row>
    <row r="161" spans="3:7" x14ac:dyDescent="0.25">
      <c r="C161" s="26" t="s">
        <v>417</v>
      </c>
      <c r="D161" s="25">
        <v>0</v>
      </c>
      <c r="E161" s="25">
        <v>0</v>
      </c>
      <c r="F161" s="25">
        <v>2.9390144914655937E-3</v>
      </c>
      <c r="G161" s="25">
        <v>0.99706098550853439</v>
      </c>
    </row>
    <row r="162" spans="3:7" x14ac:dyDescent="0.25">
      <c r="C162" s="26" t="s">
        <v>418</v>
      </c>
      <c r="D162" s="25">
        <v>1</v>
      </c>
      <c r="E162" s="25">
        <v>1</v>
      </c>
      <c r="F162" s="25">
        <v>0.72754397392488801</v>
      </c>
      <c r="G162" s="25">
        <v>0.27245602607511199</v>
      </c>
    </row>
    <row r="163" spans="3:7" x14ac:dyDescent="0.25">
      <c r="C163" s="26" t="s">
        <v>419</v>
      </c>
      <c r="D163" s="25">
        <v>1</v>
      </c>
      <c r="E163" s="25">
        <v>1</v>
      </c>
      <c r="F163" s="25">
        <v>0.69650273202781032</v>
      </c>
      <c r="G163" s="25">
        <v>0.30349726797218968</v>
      </c>
    </row>
    <row r="164" spans="3:7" x14ac:dyDescent="0.25">
      <c r="C164" s="26" t="s">
        <v>420</v>
      </c>
      <c r="D164" s="25">
        <v>0</v>
      </c>
      <c r="E164" s="25">
        <v>0</v>
      </c>
      <c r="F164" s="25">
        <v>4.7239840185481722E-3</v>
      </c>
      <c r="G164" s="25">
        <v>0.99527601598145188</v>
      </c>
    </row>
    <row r="165" spans="3:7" x14ac:dyDescent="0.25">
      <c r="C165" s="26" t="s">
        <v>421</v>
      </c>
      <c r="D165" s="25">
        <v>1</v>
      </c>
      <c r="E165" s="25">
        <v>1</v>
      </c>
      <c r="F165" s="25">
        <v>0.99964533895853502</v>
      </c>
      <c r="G165" s="25">
        <v>3.5466104146497646E-4</v>
      </c>
    </row>
    <row r="166" spans="3:7" x14ac:dyDescent="0.25">
      <c r="C166" s="26" t="s">
        <v>422</v>
      </c>
      <c r="D166" s="25">
        <v>0</v>
      </c>
      <c r="E166" s="25">
        <v>0</v>
      </c>
      <c r="F166" s="25">
        <v>2.7315776804549038E-4</v>
      </c>
      <c r="G166" s="25">
        <v>0.99972684223195452</v>
      </c>
    </row>
    <row r="167" spans="3:7" x14ac:dyDescent="0.25">
      <c r="C167" s="28" t="s">
        <v>423</v>
      </c>
      <c r="D167" s="27">
        <v>1</v>
      </c>
      <c r="E167" s="27">
        <v>0</v>
      </c>
      <c r="F167" s="27">
        <v>0.40098582220973961</v>
      </c>
      <c r="G167" s="27">
        <v>0.59901417779026045</v>
      </c>
    </row>
    <row r="168" spans="3:7" x14ac:dyDescent="0.25">
      <c r="C168" s="26" t="s">
        <v>424</v>
      </c>
      <c r="D168" s="25">
        <v>0</v>
      </c>
      <c r="E168" s="25">
        <v>0</v>
      </c>
      <c r="F168" s="25">
        <v>5.0267018676794055E-3</v>
      </c>
      <c r="G168" s="25">
        <v>0.9949732981323206</v>
      </c>
    </row>
    <row r="169" spans="3:7" x14ac:dyDescent="0.25">
      <c r="C169" s="26" t="s">
        <v>425</v>
      </c>
      <c r="D169" s="25">
        <v>0</v>
      </c>
      <c r="E169" s="25">
        <v>0</v>
      </c>
      <c r="F169" s="25">
        <v>9.4854703374484773E-4</v>
      </c>
      <c r="G169" s="25">
        <v>0.99905145296625519</v>
      </c>
    </row>
    <row r="170" spans="3:7" x14ac:dyDescent="0.25">
      <c r="C170" s="26" t="s">
        <v>426</v>
      </c>
      <c r="D170" s="25">
        <v>0</v>
      </c>
      <c r="E170" s="25">
        <v>0</v>
      </c>
      <c r="F170" s="25">
        <v>9.8090768189362087E-3</v>
      </c>
      <c r="G170" s="25">
        <v>0.99019092318106383</v>
      </c>
    </row>
    <row r="171" spans="3:7" x14ac:dyDescent="0.25">
      <c r="C171" s="28" t="s">
        <v>427</v>
      </c>
      <c r="D171" s="27">
        <v>0</v>
      </c>
      <c r="E171" s="27">
        <v>1</v>
      </c>
      <c r="F171" s="27">
        <v>0.58567798869962806</v>
      </c>
      <c r="G171" s="27">
        <v>0.41432201130037194</v>
      </c>
    </row>
    <row r="172" spans="3:7" x14ac:dyDescent="0.25">
      <c r="C172" s="26" t="s">
        <v>428</v>
      </c>
      <c r="D172" s="25">
        <v>1</v>
      </c>
      <c r="E172" s="25">
        <v>1</v>
      </c>
      <c r="F172" s="25">
        <v>0.86349489718733985</v>
      </c>
      <c r="G172" s="25">
        <v>0.13650510281266015</v>
      </c>
    </row>
    <row r="173" spans="3:7" x14ac:dyDescent="0.25">
      <c r="C173" s="26" t="s">
        <v>429</v>
      </c>
      <c r="D173" s="25">
        <v>0</v>
      </c>
      <c r="E173" s="25">
        <v>0</v>
      </c>
      <c r="F173" s="25">
        <v>9.4548186755751787E-4</v>
      </c>
      <c r="G173" s="25">
        <v>0.9990545181324425</v>
      </c>
    </row>
    <row r="174" spans="3:7" x14ac:dyDescent="0.25">
      <c r="C174" s="28" t="s">
        <v>430</v>
      </c>
      <c r="D174" s="27">
        <v>1</v>
      </c>
      <c r="E174" s="27">
        <v>0</v>
      </c>
      <c r="F174" s="27">
        <v>0.24119261302212061</v>
      </c>
      <c r="G174" s="27">
        <v>0.75880738697787942</v>
      </c>
    </row>
    <row r="175" spans="3:7" x14ac:dyDescent="0.25">
      <c r="C175" s="26" t="s">
        <v>431</v>
      </c>
      <c r="D175" s="25">
        <v>0</v>
      </c>
      <c r="E175" s="25">
        <v>0</v>
      </c>
      <c r="F175" s="25">
        <v>4.7410942094099013E-3</v>
      </c>
      <c r="G175" s="25">
        <v>0.99525890579059006</v>
      </c>
    </row>
    <row r="176" spans="3:7" x14ac:dyDescent="0.25">
      <c r="C176" s="26" t="s">
        <v>432</v>
      </c>
      <c r="D176" s="25">
        <v>0</v>
      </c>
      <c r="E176" s="25">
        <v>0</v>
      </c>
      <c r="F176" s="25">
        <v>0.16447863800493631</v>
      </c>
      <c r="G176" s="25">
        <v>0.83552136199506366</v>
      </c>
    </row>
    <row r="177" spans="3:7" x14ac:dyDescent="0.25">
      <c r="C177" s="26" t="s">
        <v>433</v>
      </c>
      <c r="D177" s="25">
        <v>0</v>
      </c>
      <c r="E177" s="25">
        <v>0</v>
      </c>
      <c r="F177" s="25">
        <v>7.6075044091224842E-2</v>
      </c>
      <c r="G177" s="25">
        <v>0.92392495590877521</v>
      </c>
    </row>
    <row r="178" spans="3:7" x14ac:dyDescent="0.25">
      <c r="C178" s="26" t="s">
        <v>434</v>
      </c>
      <c r="D178" s="25">
        <v>1</v>
      </c>
      <c r="E178" s="25">
        <v>1</v>
      </c>
      <c r="F178" s="25">
        <v>0.97712407640640975</v>
      </c>
      <c r="G178" s="25">
        <v>2.2875923593590253E-2</v>
      </c>
    </row>
    <row r="179" spans="3:7" x14ac:dyDescent="0.25">
      <c r="C179" s="26" t="s">
        <v>435</v>
      </c>
      <c r="D179" s="25">
        <v>1</v>
      </c>
      <c r="E179" s="25">
        <v>1</v>
      </c>
      <c r="F179" s="25">
        <v>0.99902683349638388</v>
      </c>
      <c r="G179" s="25">
        <v>9.7316650361611856E-4</v>
      </c>
    </row>
    <row r="180" spans="3:7" x14ac:dyDescent="0.25">
      <c r="C180" s="28" t="s">
        <v>436</v>
      </c>
      <c r="D180" s="27">
        <v>0</v>
      </c>
      <c r="E180" s="27">
        <v>1</v>
      </c>
      <c r="F180" s="27">
        <v>0.56332699712608547</v>
      </c>
      <c r="G180" s="27">
        <v>0.43667300287391453</v>
      </c>
    </row>
    <row r="181" spans="3:7" x14ac:dyDescent="0.25">
      <c r="C181" s="26" t="s">
        <v>437</v>
      </c>
      <c r="D181" s="25">
        <v>1</v>
      </c>
      <c r="E181" s="25">
        <v>1</v>
      </c>
      <c r="F181" s="25">
        <v>0.92461283083037615</v>
      </c>
      <c r="G181" s="25">
        <v>7.5387169169623847E-2</v>
      </c>
    </row>
    <row r="182" spans="3:7" x14ac:dyDescent="0.25">
      <c r="C182" s="26" t="s">
        <v>438</v>
      </c>
      <c r="D182" s="25">
        <v>1</v>
      </c>
      <c r="E182" s="25">
        <v>1</v>
      </c>
      <c r="F182" s="25">
        <v>0.96876174870921283</v>
      </c>
      <c r="G182" s="25">
        <v>3.1238251290787167E-2</v>
      </c>
    </row>
    <row r="183" spans="3:7" x14ac:dyDescent="0.25">
      <c r="C183" s="26" t="s">
        <v>439</v>
      </c>
      <c r="D183" s="25">
        <v>0</v>
      </c>
      <c r="E183" s="25">
        <v>0</v>
      </c>
      <c r="F183" s="25">
        <v>3.403663256609788E-3</v>
      </c>
      <c r="G183" s="25">
        <v>0.99659633674339021</v>
      </c>
    </row>
    <row r="184" spans="3:7" x14ac:dyDescent="0.25">
      <c r="C184" s="28" t="s">
        <v>440</v>
      </c>
      <c r="D184" s="27">
        <v>1</v>
      </c>
      <c r="E184" s="27">
        <v>0</v>
      </c>
      <c r="F184" s="27">
        <v>0.11206544745619502</v>
      </c>
      <c r="G184" s="27">
        <v>0.88793455254380493</v>
      </c>
    </row>
    <row r="185" spans="3:7" x14ac:dyDescent="0.25">
      <c r="C185" s="26" t="s">
        <v>441</v>
      </c>
      <c r="D185" s="25">
        <v>1</v>
      </c>
      <c r="E185" s="25">
        <v>1</v>
      </c>
      <c r="F185" s="25">
        <v>0.99536226218450707</v>
      </c>
      <c r="G185" s="25">
        <v>4.6377378154929261E-3</v>
      </c>
    </row>
    <row r="186" spans="3:7" x14ac:dyDescent="0.25">
      <c r="C186" s="26" t="s">
        <v>442</v>
      </c>
      <c r="D186" s="25">
        <v>0</v>
      </c>
      <c r="E186" s="25">
        <v>0</v>
      </c>
      <c r="F186" s="25">
        <v>1.2527912968633267E-4</v>
      </c>
      <c r="G186" s="25">
        <v>0.9998747208703137</v>
      </c>
    </row>
    <row r="187" spans="3:7" x14ac:dyDescent="0.25">
      <c r="C187" s="26" t="s">
        <v>443</v>
      </c>
      <c r="D187" s="25">
        <v>0</v>
      </c>
      <c r="E187" s="25">
        <v>0</v>
      </c>
      <c r="F187" s="25">
        <v>0.12573938089313627</v>
      </c>
      <c r="G187" s="25">
        <v>0.8742606191068637</v>
      </c>
    </row>
    <row r="188" spans="3:7" x14ac:dyDescent="0.25">
      <c r="C188" s="26" t="s">
        <v>444</v>
      </c>
      <c r="D188" s="25">
        <v>0</v>
      </c>
      <c r="E188" s="25">
        <v>0</v>
      </c>
      <c r="F188" s="25">
        <v>2.0021529710020844E-2</v>
      </c>
      <c r="G188" s="25">
        <v>0.9799784702899792</v>
      </c>
    </row>
    <row r="189" spans="3:7" x14ac:dyDescent="0.25">
      <c r="C189" s="26" t="s">
        <v>445</v>
      </c>
      <c r="D189" s="25">
        <v>0</v>
      </c>
      <c r="E189" s="25">
        <v>0</v>
      </c>
      <c r="F189" s="25">
        <v>1.4887556457243724E-3</v>
      </c>
      <c r="G189" s="25">
        <v>0.99851124435427563</v>
      </c>
    </row>
    <row r="190" spans="3:7" x14ac:dyDescent="0.25">
      <c r="C190" s="26" t="s">
        <v>446</v>
      </c>
      <c r="D190" s="25">
        <v>0</v>
      </c>
      <c r="E190" s="25">
        <v>0</v>
      </c>
      <c r="F190" s="25">
        <v>0.47159217375803564</v>
      </c>
      <c r="G190" s="25">
        <v>0.52840782624196436</v>
      </c>
    </row>
    <row r="191" spans="3:7" x14ac:dyDescent="0.25">
      <c r="C191" s="26" t="s">
        <v>447</v>
      </c>
      <c r="D191" s="25">
        <v>0</v>
      </c>
      <c r="E191" s="25">
        <v>0</v>
      </c>
      <c r="F191" s="25">
        <v>1.8271076276995431E-2</v>
      </c>
      <c r="G191" s="25">
        <v>0.98172892372300458</v>
      </c>
    </row>
    <row r="192" spans="3:7" x14ac:dyDescent="0.25">
      <c r="C192" s="26" t="s">
        <v>448</v>
      </c>
      <c r="D192" s="25">
        <v>0</v>
      </c>
      <c r="E192" s="25">
        <v>0</v>
      </c>
      <c r="F192" s="25">
        <v>1.9155374650058281E-2</v>
      </c>
      <c r="G192" s="25">
        <v>0.98084462534994177</v>
      </c>
    </row>
    <row r="193" spans="3:7" x14ac:dyDescent="0.25">
      <c r="C193" s="26" t="s">
        <v>449</v>
      </c>
      <c r="D193" s="25">
        <v>0</v>
      </c>
      <c r="E193" s="25">
        <v>0</v>
      </c>
      <c r="F193" s="25">
        <v>3.5211449816190783E-4</v>
      </c>
      <c r="G193" s="25">
        <v>0.99964788550183814</v>
      </c>
    </row>
    <row r="194" spans="3:7" x14ac:dyDescent="0.25">
      <c r="C194" s="26" t="s">
        <v>450</v>
      </c>
      <c r="D194" s="25">
        <v>0</v>
      </c>
      <c r="E194" s="25">
        <v>0</v>
      </c>
      <c r="F194" s="25">
        <v>4.7345671264385951E-3</v>
      </c>
      <c r="G194" s="25">
        <v>0.9952654328735614</v>
      </c>
    </row>
    <row r="195" spans="3:7" x14ac:dyDescent="0.25">
      <c r="C195" s="26" t="s">
        <v>451</v>
      </c>
      <c r="D195" s="25">
        <v>0</v>
      </c>
      <c r="E195" s="25">
        <v>0</v>
      </c>
      <c r="F195" s="25">
        <v>0.14039539154936106</v>
      </c>
      <c r="G195" s="25">
        <v>0.85960460845063891</v>
      </c>
    </row>
    <row r="196" spans="3:7" x14ac:dyDescent="0.25">
      <c r="C196" s="26" t="s">
        <v>452</v>
      </c>
      <c r="D196" s="25">
        <v>1</v>
      </c>
      <c r="E196" s="25">
        <v>1</v>
      </c>
      <c r="F196" s="25">
        <v>0.70611452132709829</v>
      </c>
      <c r="G196" s="25">
        <v>0.29388547867290171</v>
      </c>
    </row>
    <row r="197" spans="3:7" x14ac:dyDescent="0.25">
      <c r="C197" s="26" t="s">
        <v>453</v>
      </c>
      <c r="D197" s="25">
        <v>0</v>
      </c>
      <c r="E197" s="25">
        <v>0</v>
      </c>
      <c r="F197" s="25">
        <v>8.7366061929953988E-4</v>
      </c>
      <c r="G197" s="25">
        <v>0.9991263393807005</v>
      </c>
    </row>
    <row r="198" spans="3:7" x14ac:dyDescent="0.25">
      <c r="C198" s="26" t="s">
        <v>454</v>
      </c>
      <c r="D198" s="25">
        <v>1</v>
      </c>
      <c r="E198" s="25">
        <v>1</v>
      </c>
      <c r="F198" s="25">
        <v>0.74295807443060613</v>
      </c>
      <c r="G198" s="25">
        <v>0.25704192556939387</v>
      </c>
    </row>
    <row r="199" spans="3:7" x14ac:dyDescent="0.25">
      <c r="C199" s="26" t="s">
        <v>455</v>
      </c>
      <c r="D199" s="25">
        <v>0</v>
      </c>
      <c r="E199" s="25">
        <v>0</v>
      </c>
      <c r="F199" s="25">
        <v>0.20063106567122871</v>
      </c>
      <c r="G199" s="25">
        <v>0.79936893432877132</v>
      </c>
    </row>
    <row r="200" spans="3:7" x14ac:dyDescent="0.25">
      <c r="C200" s="26" t="s">
        <v>456</v>
      </c>
      <c r="D200" s="25">
        <v>0</v>
      </c>
      <c r="E200" s="25">
        <v>0</v>
      </c>
      <c r="F200" s="25">
        <v>0.2783128734690099</v>
      </c>
      <c r="G200" s="25">
        <v>0.7216871265309901</v>
      </c>
    </row>
    <row r="201" spans="3:7" x14ac:dyDescent="0.25">
      <c r="C201" s="26" t="s">
        <v>457</v>
      </c>
      <c r="D201" s="25">
        <v>0</v>
      </c>
      <c r="E201" s="25">
        <v>0</v>
      </c>
      <c r="F201" s="25">
        <v>0.14336682001324422</v>
      </c>
      <c r="G201" s="25">
        <v>0.85663317998675581</v>
      </c>
    </row>
    <row r="202" spans="3:7" x14ac:dyDescent="0.25">
      <c r="C202" s="26" t="s">
        <v>458</v>
      </c>
      <c r="D202" s="25">
        <v>0</v>
      </c>
      <c r="E202" s="25">
        <v>0</v>
      </c>
      <c r="F202" s="25">
        <v>8.8489637500104162E-3</v>
      </c>
      <c r="G202" s="25">
        <v>0.99115103624998957</v>
      </c>
    </row>
    <row r="203" spans="3:7" x14ac:dyDescent="0.25">
      <c r="C203" s="26" t="s">
        <v>459</v>
      </c>
      <c r="D203" s="25">
        <v>0</v>
      </c>
      <c r="E203" s="25">
        <v>0</v>
      </c>
      <c r="F203" s="25">
        <v>3.9131906974871353E-3</v>
      </c>
      <c r="G203" s="25">
        <v>0.99608680930251281</v>
      </c>
    </row>
    <row r="204" spans="3:7" x14ac:dyDescent="0.25">
      <c r="C204" s="26" t="s">
        <v>460</v>
      </c>
      <c r="D204" s="25">
        <v>0</v>
      </c>
      <c r="E204" s="25">
        <v>0</v>
      </c>
      <c r="F204" s="25">
        <v>1.3963134762215721E-2</v>
      </c>
      <c r="G204" s="25">
        <v>0.98603686523778433</v>
      </c>
    </row>
    <row r="205" spans="3:7" x14ac:dyDescent="0.25">
      <c r="C205" s="26" t="s">
        <v>461</v>
      </c>
      <c r="D205" s="25">
        <v>0</v>
      </c>
      <c r="E205" s="25">
        <v>0</v>
      </c>
      <c r="F205" s="25">
        <v>7.1726526085984635E-2</v>
      </c>
      <c r="G205" s="25">
        <v>0.92827347391401538</v>
      </c>
    </row>
    <row r="206" spans="3:7" x14ac:dyDescent="0.25">
      <c r="C206" s="26" t="s">
        <v>462</v>
      </c>
      <c r="D206" s="25">
        <v>0</v>
      </c>
      <c r="E206" s="25">
        <v>0</v>
      </c>
      <c r="F206" s="25">
        <v>4.7305832242813893E-2</v>
      </c>
      <c r="G206" s="25">
        <v>0.95269416775718607</v>
      </c>
    </row>
    <row r="207" spans="3:7" x14ac:dyDescent="0.25">
      <c r="C207" s="26" t="s">
        <v>463</v>
      </c>
      <c r="D207" s="25">
        <v>0</v>
      </c>
      <c r="E207" s="25">
        <v>0</v>
      </c>
      <c r="F207" s="25">
        <v>1.7895329126890073E-2</v>
      </c>
      <c r="G207" s="25">
        <v>0.98210467087310993</v>
      </c>
    </row>
    <row r="208" spans="3:7" x14ac:dyDescent="0.25">
      <c r="C208" s="26" t="s">
        <v>464</v>
      </c>
      <c r="D208" s="25">
        <v>1</v>
      </c>
      <c r="E208" s="25">
        <v>1</v>
      </c>
      <c r="F208" s="25">
        <v>0.62577364974085925</v>
      </c>
      <c r="G208" s="25">
        <v>0.37422635025914075</v>
      </c>
    </row>
    <row r="209" spans="3:7" x14ac:dyDescent="0.25">
      <c r="C209" s="26" t="s">
        <v>465</v>
      </c>
      <c r="D209" s="25">
        <v>1</v>
      </c>
      <c r="E209" s="25">
        <v>1</v>
      </c>
      <c r="F209" s="25">
        <v>0.71678898140522651</v>
      </c>
      <c r="G209" s="25">
        <v>0.28321101859477349</v>
      </c>
    </row>
    <row r="210" spans="3:7" x14ac:dyDescent="0.25">
      <c r="C210" s="26" t="s">
        <v>466</v>
      </c>
      <c r="D210" s="25">
        <v>0</v>
      </c>
      <c r="E210" s="25">
        <v>0</v>
      </c>
      <c r="F210" s="25">
        <v>0.22406815586157103</v>
      </c>
      <c r="G210" s="25">
        <v>0.77593184413842897</v>
      </c>
    </row>
    <row r="211" spans="3:7" x14ac:dyDescent="0.25">
      <c r="C211" s="26" t="s">
        <v>467</v>
      </c>
      <c r="D211" s="25">
        <v>0</v>
      </c>
      <c r="E211" s="25">
        <v>0</v>
      </c>
      <c r="F211" s="25">
        <v>9.5812614081906989E-3</v>
      </c>
      <c r="G211" s="25">
        <v>0.99041873859180929</v>
      </c>
    </row>
    <row r="212" spans="3:7" x14ac:dyDescent="0.25">
      <c r="C212" s="26" t="s">
        <v>468</v>
      </c>
      <c r="D212" s="25">
        <v>1</v>
      </c>
      <c r="E212" s="25">
        <v>1</v>
      </c>
      <c r="F212" s="25">
        <v>0.9886053364631362</v>
      </c>
      <c r="G212" s="25">
        <v>1.1394663536863803E-2</v>
      </c>
    </row>
    <row r="213" spans="3:7" x14ac:dyDescent="0.25">
      <c r="C213" s="26" t="s">
        <v>469</v>
      </c>
      <c r="D213" s="25">
        <v>1</v>
      </c>
      <c r="E213" s="25">
        <v>1</v>
      </c>
      <c r="F213" s="25">
        <v>0.91924012570272773</v>
      </c>
      <c r="G213" s="25">
        <v>8.0759874297272272E-2</v>
      </c>
    </row>
    <row r="214" spans="3:7" x14ac:dyDescent="0.25">
      <c r="C214" s="26" t="s">
        <v>470</v>
      </c>
      <c r="D214" s="25">
        <v>1</v>
      </c>
      <c r="E214" s="25">
        <v>1</v>
      </c>
      <c r="F214" s="25">
        <v>0.95983546156842514</v>
      </c>
      <c r="G214" s="25">
        <v>4.0164538431574859E-2</v>
      </c>
    </row>
    <row r="215" spans="3:7" x14ac:dyDescent="0.25">
      <c r="C215" s="26" t="s">
        <v>471</v>
      </c>
      <c r="D215" s="25">
        <v>0</v>
      </c>
      <c r="E215" s="25">
        <v>0</v>
      </c>
      <c r="F215" s="25">
        <v>0.20223631321429961</v>
      </c>
      <c r="G215" s="25">
        <v>0.79776368678570042</v>
      </c>
    </row>
    <row r="216" spans="3:7" x14ac:dyDescent="0.25">
      <c r="C216" s="26" t="s">
        <v>472</v>
      </c>
      <c r="D216" s="25">
        <v>1</v>
      </c>
      <c r="E216" s="25">
        <v>1</v>
      </c>
      <c r="F216" s="25">
        <v>0.99795842732174955</v>
      </c>
      <c r="G216" s="25">
        <v>2.0415726782504473E-3</v>
      </c>
    </row>
    <row r="217" spans="3:7" x14ac:dyDescent="0.25">
      <c r="C217" s="26" t="s">
        <v>473</v>
      </c>
      <c r="D217" s="25">
        <v>0</v>
      </c>
      <c r="E217" s="25">
        <v>0</v>
      </c>
      <c r="F217" s="25">
        <v>0.41049481604870425</v>
      </c>
      <c r="G217" s="25">
        <v>0.5895051839512957</v>
      </c>
    </row>
    <row r="218" spans="3:7" x14ac:dyDescent="0.25">
      <c r="C218" s="26" t="s">
        <v>474</v>
      </c>
      <c r="D218" s="25">
        <v>1</v>
      </c>
      <c r="E218" s="25">
        <v>1</v>
      </c>
      <c r="F218" s="25">
        <v>0.95550600010315245</v>
      </c>
      <c r="G218" s="25">
        <v>4.4493999896847547E-2</v>
      </c>
    </row>
    <row r="219" spans="3:7" x14ac:dyDescent="0.25">
      <c r="C219" s="26" t="s">
        <v>475</v>
      </c>
      <c r="D219" s="25">
        <v>1</v>
      </c>
      <c r="E219" s="25">
        <v>1</v>
      </c>
      <c r="F219" s="25">
        <v>0.99993514708172293</v>
      </c>
      <c r="G219" s="25">
        <v>6.4852918277069627E-5</v>
      </c>
    </row>
    <row r="220" spans="3:7" x14ac:dyDescent="0.25">
      <c r="C220" s="26" t="s">
        <v>476</v>
      </c>
      <c r="D220" s="25">
        <v>1</v>
      </c>
      <c r="E220" s="25">
        <v>1</v>
      </c>
      <c r="F220" s="25">
        <v>0.99467613318031889</v>
      </c>
      <c r="G220" s="25">
        <v>5.3238668196811112E-3</v>
      </c>
    </row>
    <row r="221" spans="3:7" x14ac:dyDescent="0.25">
      <c r="C221" s="26" t="s">
        <v>477</v>
      </c>
      <c r="D221" s="25">
        <v>0</v>
      </c>
      <c r="E221" s="25">
        <v>0</v>
      </c>
      <c r="F221" s="25">
        <v>4.5280749396589735E-2</v>
      </c>
      <c r="G221" s="25">
        <v>0.95471925060341023</v>
      </c>
    </row>
    <row r="222" spans="3:7" x14ac:dyDescent="0.25">
      <c r="C222" s="26" t="s">
        <v>478</v>
      </c>
      <c r="D222" s="25">
        <v>0</v>
      </c>
      <c r="E222" s="25">
        <v>0</v>
      </c>
      <c r="F222" s="25">
        <v>0.43976819189752347</v>
      </c>
      <c r="G222" s="25">
        <v>0.56023180810247653</v>
      </c>
    </row>
    <row r="223" spans="3:7" x14ac:dyDescent="0.25">
      <c r="C223" s="26" t="s">
        <v>479</v>
      </c>
      <c r="D223" s="25">
        <v>0</v>
      </c>
      <c r="E223" s="25">
        <v>0</v>
      </c>
      <c r="F223" s="25">
        <v>3.231794990685727E-5</v>
      </c>
      <c r="G223" s="25">
        <v>0.99996768205009312</v>
      </c>
    </row>
    <row r="224" spans="3:7" x14ac:dyDescent="0.25">
      <c r="C224" s="26" t="s">
        <v>480</v>
      </c>
      <c r="D224" s="25">
        <v>0</v>
      </c>
      <c r="E224" s="25">
        <v>0</v>
      </c>
      <c r="F224" s="25">
        <v>9.0260176138919457E-2</v>
      </c>
      <c r="G224" s="25">
        <v>0.90973982386108054</v>
      </c>
    </row>
    <row r="225" spans="3:7" x14ac:dyDescent="0.25">
      <c r="C225" s="26" t="s">
        <v>481</v>
      </c>
      <c r="D225" s="25">
        <v>0</v>
      </c>
      <c r="E225" s="25">
        <v>0</v>
      </c>
      <c r="F225" s="25">
        <v>9.7439909118590087E-2</v>
      </c>
      <c r="G225" s="25">
        <v>0.90256009088140987</v>
      </c>
    </row>
    <row r="226" spans="3:7" x14ac:dyDescent="0.25">
      <c r="C226" s="28" t="s">
        <v>482</v>
      </c>
      <c r="D226" s="27">
        <v>1</v>
      </c>
      <c r="E226" s="27">
        <v>0</v>
      </c>
      <c r="F226" s="27">
        <v>0.22720542167795552</v>
      </c>
      <c r="G226" s="27">
        <v>0.77279457832204446</v>
      </c>
    </row>
    <row r="227" spans="3:7" x14ac:dyDescent="0.25">
      <c r="C227" s="28" t="s">
        <v>483</v>
      </c>
      <c r="D227" s="27">
        <v>1</v>
      </c>
      <c r="E227" s="27">
        <v>0</v>
      </c>
      <c r="F227" s="27">
        <v>0.26503888177555018</v>
      </c>
      <c r="G227" s="27">
        <v>0.73496111822444976</v>
      </c>
    </row>
    <row r="228" spans="3:7" x14ac:dyDescent="0.25">
      <c r="C228" s="26" t="s">
        <v>484</v>
      </c>
      <c r="D228" s="25">
        <v>0</v>
      </c>
      <c r="E228" s="25">
        <v>0</v>
      </c>
      <c r="F228" s="25">
        <v>2.4907767440045824E-3</v>
      </c>
      <c r="G228" s="25">
        <v>0.99750922325599545</v>
      </c>
    </row>
    <row r="229" spans="3:7" x14ac:dyDescent="0.25">
      <c r="C229" s="26" t="s">
        <v>485</v>
      </c>
      <c r="D229" s="25">
        <v>0</v>
      </c>
      <c r="E229" s="25">
        <v>0</v>
      </c>
      <c r="F229" s="25">
        <v>4.9792193608969037E-4</v>
      </c>
      <c r="G229" s="25">
        <v>0.99950207806391034</v>
      </c>
    </row>
    <row r="230" spans="3:7" x14ac:dyDescent="0.25">
      <c r="C230" s="26" t="s">
        <v>486</v>
      </c>
      <c r="D230" s="25">
        <v>0</v>
      </c>
      <c r="E230" s="25">
        <v>0</v>
      </c>
      <c r="F230" s="25">
        <v>6.7158892609645564E-3</v>
      </c>
      <c r="G230" s="25">
        <v>0.99328411073903544</v>
      </c>
    </row>
    <row r="231" spans="3:7" x14ac:dyDescent="0.25">
      <c r="C231" s="26" t="s">
        <v>487</v>
      </c>
      <c r="D231" s="25">
        <v>0</v>
      </c>
      <c r="E231" s="25">
        <v>0</v>
      </c>
      <c r="F231" s="25">
        <v>4.7120438000031699E-4</v>
      </c>
      <c r="G231" s="25">
        <v>0.99952879561999963</v>
      </c>
    </row>
    <row r="232" spans="3:7" x14ac:dyDescent="0.25">
      <c r="C232" s="26" t="s">
        <v>488</v>
      </c>
      <c r="D232" s="25">
        <v>1</v>
      </c>
      <c r="E232" s="25">
        <v>1</v>
      </c>
      <c r="F232" s="25">
        <v>0.69111015685222821</v>
      </c>
      <c r="G232" s="25">
        <v>0.30888984314777179</v>
      </c>
    </row>
    <row r="233" spans="3:7" x14ac:dyDescent="0.25">
      <c r="C233" s="26" t="s">
        <v>489</v>
      </c>
      <c r="D233" s="25">
        <v>1</v>
      </c>
      <c r="E233" s="25">
        <v>1</v>
      </c>
      <c r="F233" s="25">
        <v>0.93313675297005727</v>
      </c>
      <c r="G233" s="25">
        <v>6.686324702994273E-2</v>
      </c>
    </row>
    <row r="234" spans="3:7" x14ac:dyDescent="0.25">
      <c r="C234" s="26" t="s">
        <v>490</v>
      </c>
      <c r="D234" s="25">
        <v>1</v>
      </c>
      <c r="E234" s="25">
        <v>1</v>
      </c>
      <c r="F234" s="25">
        <v>0.99897959790713464</v>
      </c>
      <c r="G234" s="25">
        <v>1.0204020928653579E-3</v>
      </c>
    </row>
    <row r="235" spans="3:7" x14ac:dyDescent="0.25">
      <c r="C235" s="26" t="s">
        <v>491</v>
      </c>
      <c r="D235" s="25">
        <v>1</v>
      </c>
      <c r="E235" s="25">
        <v>1</v>
      </c>
      <c r="F235" s="25">
        <v>0.89962734377882048</v>
      </c>
      <c r="G235" s="25">
        <v>0.10037265622117952</v>
      </c>
    </row>
    <row r="236" spans="3:7" x14ac:dyDescent="0.25">
      <c r="C236" s="26" t="s">
        <v>492</v>
      </c>
      <c r="D236" s="25">
        <v>1</v>
      </c>
      <c r="E236" s="25">
        <v>1</v>
      </c>
      <c r="F236" s="25">
        <v>0.99811812565430413</v>
      </c>
      <c r="G236" s="25">
        <v>1.8818743456958664E-3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LogReg_Output'!$B$10:$B$10" display="Inputs" xr:uid="{D77FC9CC-C287-4AAE-A9BE-A49BE294ECA6}"/>
    <hyperlink ref="D4" location="'LogReg_Output'!$B$50:$B$50" display="Regression Summary" xr:uid="{06A09157-2E7A-4243-86CE-EF888B8D3E3C}"/>
    <hyperlink ref="F4" location="'LogReg_Output'!$B$58:$B$58" display="Predictor Screening" xr:uid="{3DDEC93D-ECCF-4E9E-903B-624172749BFB}"/>
    <hyperlink ref="H4" location="'LogReg_Output'!$B$84:$B$84" display="Coefficients" xr:uid="{5D67487C-E2D9-48FE-A613-181164CFB0DC}"/>
    <hyperlink ref="J4" location="'LogReg_Stored'!$B$10:$B$10" display="PMML Model" xr:uid="{9C3F824A-8AF1-4B9F-A5C6-9068426D6B21}"/>
    <hyperlink ref="B5" location="'LogReg_TrainingLiftChart'!$B$10:$B$10" display="Training: Charts" xr:uid="{63BECB45-9214-4B93-B64D-88C326C2519D}"/>
    <hyperlink ref="D5" location="'LogReg_TrainingScore'!$B$10:$B$10" display="Training: Classification Summary" xr:uid="{14713414-DF8D-438E-A1FF-EAF2D7FD3D68}"/>
    <hyperlink ref="F5" location="'LogReg_TrainingScore'!$B$34:$B$34" display="Training: Classification Details" xr:uid="{623A8015-D67B-464E-82C3-25C5A22C784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74B5-C1B3-4B75-9076-680C57B99945}">
  <dimension ref="B1:AX438"/>
  <sheetViews>
    <sheetView showGridLines="0" workbookViewId="0"/>
  </sheetViews>
  <sheetFormatPr defaultRowHeight="13.2" x14ac:dyDescent="0.25"/>
  <cols>
    <col min="3" max="3" width="12" customWidth="1"/>
    <col min="4" max="4" width="10" customWidth="1"/>
    <col min="5" max="5" width="14.109375" customWidth="1"/>
    <col min="6" max="6" width="20.6640625" customWidth="1"/>
    <col min="7" max="7" width="22.6640625" customWidth="1"/>
    <col min="8" max="8" width="13.33203125" customWidth="1"/>
    <col min="9" max="9" width="15.33203125" customWidth="1"/>
    <col min="10" max="10" width="16" customWidth="1"/>
    <col min="11" max="11" width="14.109375" customWidth="1"/>
    <col min="12" max="12" width="21" customWidth="1"/>
    <col min="13" max="13" width="16.88671875" customWidth="1"/>
    <col min="14" max="14" width="15.5546875" bestFit="1" customWidth="1"/>
  </cols>
  <sheetData>
    <row r="1" spans="2:50" ht="18" x14ac:dyDescent="0.35">
      <c r="B1" s="20" t="s">
        <v>250</v>
      </c>
      <c r="N1" t="s">
        <v>246</v>
      </c>
      <c r="AX1" s="29" t="s">
        <v>285</v>
      </c>
    </row>
    <row r="3" spans="2:50" ht="15.6" x14ac:dyDescent="0.3">
      <c r="B3" s="31" t="s">
        <v>62</v>
      </c>
      <c r="C3" s="32"/>
      <c r="D3" s="32"/>
      <c r="E3" s="32"/>
      <c r="F3" s="32"/>
      <c r="G3" s="32"/>
      <c r="H3" s="32"/>
      <c r="I3" s="32"/>
      <c r="J3" s="32"/>
      <c r="K3" s="33"/>
      <c r="N3" s="31" t="s">
        <v>63</v>
      </c>
      <c r="O3" s="32"/>
      <c r="P3" s="32"/>
      <c r="Q3" s="33"/>
      <c r="AX3" s="29" t="s">
        <v>286</v>
      </c>
    </row>
    <row r="4" spans="2:50" ht="13.8" x14ac:dyDescent="0.3">
      <c r="B4" s="43" t="s">
        <v>164</v>
      </c>
      <c r="C4" s="42"/>
      <c r="D4" s="43" t="s">
        <v>165</v>
      </c>
      <c r="E4" s="42"/>
      <c r="F4" s="43" t="s">
        <v>166</v>
      </c>
      <c r="G4" s="42"/>
      <c r="H4" s="43" t="s">
        <v>60</v>
      </c>
      <c r="I4" s="42"/>
      <c r="J4" s="43" t="s">
        <v>67</v>
      </c>
      <c r="K4" s="42"/>
      <c r="N4" s="23" t="s">
        <v>64</v>
      </c>
      <c r="O4" s="23" t="s">
        <v>65</v>
      </c>
      <c r="P4" s="23" t="s">
        <v>66</v>
      </c>
      <c r="Q4" s="23" t="s">
        <v>58</v>
      </c>
      <c r="AX4" s="29" t="s">
        <v>287</v>
      </c>
    </row>
    <row r="5" spans="2:50" ht="13.8" x14ac:dyDescent="0.3">
      <c r="B5" s="43" t="s">
        <v>248</v>
      </c>
      <c r="C5" s="42"/>
      <c r="D5" s="43" t="s">
        <v>167</v>
      </c>
      <c r="E5" s="42"/>
      <c r="F5" s="43" t="s">
        <v>249</v>
      </c>
      <c r="G5" s="42"/>
      <c r="H5" s="40"/>
      <c r="I5" s="42"/>
      <c r="J5" s="40"/>
      <c r="K5" s="42"/>
      <c r="N5" s="22">
        <v>4</v>
      </c>
      <c r="O5" s="22">
        <v>8</v>
      </c>
      <c r="P5" s="22">
        <v>31</v>
      </c>
      <c r="Q5" s="22">
        <v>43</v>
      </c>
    </row>
    <row r="10" spans="2:50" ht="18" x14ac:dyDescent="0.35">
      <c r="B10" s="21" t="s">
        <v>251</v>
      </c>
    </row>
    <row r="12" spans="2:50" x14ac:dyDescent="0.25">
      <c r="B12" s="19" t="s">
        <v>252</v>
      </c>
      <c r="C12" t="s">
        <v>253</v>
      </c>
    </row>
    <row r="13" spans="2:50" x14ac:dyDescent="0.25">
      <c r="B13" s="19" t="s">
        <v>254</v>
      </c>
      <c r="C13" t="s">
        <v>255</v>
      </c>
    </row>
    <row r="14" spans="2:50" x14ac:dyDescent="0.25">
      <c r="B14" s="19" t="s">
        <v>256</v>
      </c>
      <c r="C14" t="s">
        <v>257</v>
      </c>
    </row>
    <row r="16" spans="2:50" ht="18" x14ac:dyDescent="0.35">
      <c r="B16" s="21" t="s">
        <v>258</v>
      </c>
      <c r="I16" s="21" t="s">
        <v>259</v>
      </c>
    </row>
    <row r="18" spans="2:13" x14ac:dyDescent="0.25">
      <c r="C18" s="26" t="s">
        <v>260</v>
      </c>
      <c r="D18" s="24" t="s">
        <v>261</v>
      </c>
      <c r="E18" s="24" t="s">
        <v>262</v>
      </c>
      <c r="F18" s="24" t="s">
        <v>263</v>
      </c>
      <c r="G18" s="24" t="s">
        <v>264</v>
      </c>
      <c r="J18" s="26" t="s">
        <v>0</v>
      </c>
      <c r="K18" s="24" t="s">
        <v>260</v>
      </c>
      <c r="L18" s="24" t="s">
        <v>265</v>
      </c>
    </row>
    <row r="19" spans="2:13" x14ac:dyDescent="0.25">
      <c r="C19" s="26" t="s">
        <v>266</v>
      </c>
      <c r="D19" s="25">
        <v>1</v>
      </c>
      <c r="E19" s="25">
        <v>0</v>
      </c>
      <c r="F19" s="25">
        <v>1</v>
      </c>
      <c r="G19" s="25">
        <v>1</v>
      </c>
      <c r="J19" s="26">
        <v>1</v>
      </c>
      <c r="K19" s="25">
        <v>1</v>
      </c>
      <c r="L19" s="25">
        <v>2.3255813953488373</v>
      </c>
    </row>
    <row r="20" spans="2:13" x14ac:dyDescent="0.25">
      <c r="C20" s="26" t="s">
        <v>267</v>
      </c>
      <c r="D20" s="25">
        <v>0.95</v>
      </c>
      <c r="E20" s="25">
        <v>0.22360679774997888</v>
      </c>
      <c r="F20" s="25">
        <v>0</v>
      </c>
      <c r="G20" s="25">
        <v>1</v>
      </c>
      <c r="J20" s="26">
        <v>2</v>
      </c>
      <c r="K20" s="25">
        <v>2</v>
      </c>
      <c r="L20" s="25">
        <v>2.2093023255813953</v>
      </c>
    </row>
    <row r="21" spans="2:13" x14ac:dyDescent="0.25">
      <c r="C21" s="26" t="s">
        <v>268</v>
      </c>
      <c r="D21" s="25">
        <v>0.9</v>
      </c>
      <c r="E21" s="25">
        <v>0.30779350562554597</v>
      </c>
      <c r="F21" s="25">
        <v>0</v>
      </c>
      <c r="G21" s="25">
        <v>1</v>
      </c>
      <c r="J21" s="26">
        <v>3</v>
      </c>
      <c r="K21" s="25">
        <v>3</v>
      </c>
      <c r="L21" s="25">
        <v>2.0930232558139537</v>
      </c>
    </row>
    <row r="22" spans="2:13" x14ac:dyDescent="0.25">
      <c r="C22" s="26" t="s">
        <v>269</v>
      </c>
      <c r="D22" s="25">
        <v>0.6</v>
      </c>
      <c r="E22" s="25">
        <v>0.50262468995003462</v>
      </c>
      <c r="F22" s="25">
        <v>0</v>
      </c>
      <c r="G22" s="25">
        <v>1</v>
      </c>
      <c r="J22" s="26">
        <v>4</v>
      </c>
      <c r="K22" s="25">
        <v>4</v>
      </c>
      <c r="L22" s="25">
        <v>1.3953488372093024</v>
      </c>
    </row>
    <row r="23" spans="2:13" x14ac:dyDescent="0.25">
      <c r="C23" s="26" t="s">
        <v>270</v>
      </c>
      <c r="D23" s="25">
        <v>0.45</v>
      </c>
      <c r="E23" s="25">
        <v>0.51041778553404038</v>
      </c>
      <c r="F23" s="25">
        <v>0</v>
      </c>
      <c r="G23" s="25">
        <v>1</v>
      </c>
      <c r="J23" s="26">
        <v>5</v>
      </c>
      <c r="K23" s="25">
        <v>5</v>
      </c>
      <c r="L23" s="25">
        <v>1.0465116279069768</v>
      </c>
    </row>
    <row r="24" spans="2:13" x14ac:dyDescent="0.25">
      <c r="C24" s="26" t="s">
        <v>271</v>
      </c>
      <c r="D24" s="25">
        <v>0.25</v>
      </c>
      <c r="E24" s="25">
        <v>0.4442616583193193</v>
      </c>
      <c r="F24" s="25">
        <v>0</v>
      </c>
      <c r="G24" s="25">
        <v>1</v>
      </c>
      <c r="J24" s="26">
        <v>6</v>
      </c>
      <c r="K24" s="25">
        <v>6</v>
      </c>
      <c r="L24" s="25">
        <v>0.58139534883720934</v>
      </c>
    </row>
    <row r="25" spans="2:13" x14ac:dyDescent="0.25">
      <c r="C25" s="26" t="s">
        <v>272</v>
      </c>
      <c r="D25" s="25">
        <v>0.15</v>
      </c>
      <c r="E25" s="25">
        <v>0.36634754853252327</v>
      </c>
      <c r="F25" s="25">
        <v>0</v>
      </c>
      <c r="G25" s="25">
        <v>1</v>
      </c>
      <c r="J25" s="26">
        <v>7</v>
      </c>
      <c r="K25" s="25">
        <v>7</v>
      </c>
      <c r="L25" s="25">
        <v>0.34883720930232559</v>
      </c>
    </row>
    <row r="26" spans="2:13" x14ac:dyDescent="0.25">
      <c r="C26" s="26" t="s">
        <v>273</v>
      </c>
      <c r="D26" s="25">
        <v>0</v>
      </c>
      <c r="E26" s="25">
        <v>0</v>
      </c>
      <c r="F26" s="25">
        <v>0</v>
      </c>
      <c r="G26" s="25">
        <v>0</v>
      </c>
      <c r="J26" s="26">
        <v>8</v>
      </c>
      <c r="K26" s="25">
        <v>8</v>
      </c>
      <c r="L26" s="25">
        <v>0</v>
      </c>
    </row>
    <row r="27" spans="2:13" x14ac:dyDescent="0.25">
      <c r="C27" s="26" t="s">
        <v>274</v>
      </c>
      <c r="D27" s="25">
        <v>0</v>
      </c>
      <c r="E27" s="25">
        <v>0</v>
      </c>
      <c r="F27" s="25">
        <v>0</v>
      </c>
      <c r="G27" s="25">
        <v>0</v>
      </c>
      <c r="J27" s="26">
        <v>9</v>
      </c>
      <c r="K27" s="25">
        <v>9</v>
      </c>
      <c r="L27" s="25">
        <v>0</v>
      </c>
    </row>
    <row r="28" spans="2:13" x14ac:dyDescent="0.25">
      <c r="C28" s="26" t="s">
        <v>275</v>
      </c>
      <c r="D28" s="25">
        <v>0</v>
      </c>
      <c r="E28" s="25">
        <v>0</v>
      </c>
      <c r="F28" s="25">
        <v>0</v>
      </c>
      <c r="G28" s="25">
        <v>0</v>
      </c>
      <c r="J28" s="26">
        <v>10</v>
      </c>
      <c r="K28" s="25">
        <v>10</v>
      </c>
      <c r="L28" s="25">
        <v>0</v>
      </c>
    </row>
    <row r="30" spans="2:13" ht="18" x14ac:dyDescent="0.35">
      <c r="B30" s="21" t="s">
        <v>276</v>
      </c>
    </row>
    <row r="32" spans="2:13" x14ac:dyDescent="0.25">
      <c r="C32" s="26" t="s">
        <v>198</v>
      </c>
      <c r="D32" s="24" t="s">
        <v>175</v>
      </c>
      <c r="E32" s="24" t="s">
        <v>252</v>
      </c>
      <c r="F32" s="24" t="s">
        <v>277</v>
      </c>
      <c r="G32" s="24" t="s">
        <v>278</v>
      </c>
      <c r="H32" s="24" t="s">
        <v>279</v>
      </c>
      <c r="I32" s="24" t="s">
        <v>280</v>
      </c>
      <c r="J32" s="24" t="s">
        <v>281</v>
      </c>
      <c r="K32" s="24" t="s">
        <v>282</v>
      </c>
      <c r="L32" s="24" t="s">
        <v>283</v>
      </c>
      <c r="M32" s="24" t="s">
        <v>284</v>
      </c>
    </row>
    <row r="33" spans="3:13" x14ac:dyDescent="0.25">
      <c r="C33" s="26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</row>
    <row r="34" spans="3:13" x14ac:dyDescent="0.25">
      <c r="C34" s="26">
        <v>1</v>
      </c>
      <c r="D34" s="25">
        <v>1</v>
      </c>
      <c r="E34" s="25">
        <v>5.0000000000000001E-3</v>
      </c>
      <c r="F34" s="25">
        <v>1</v>
      </c>
      <c r="G34" s="25">
        <v>0.43</v>
      </c>
      <c r="H34" s="25">
        <v>2.3255813953488373</v>
      </c>
      <c r="I34" s="25">
        <v>1</v>
      </c>
      <c r="J34" s="25">
        <v>2.3255813953488373</v>
      </c>
      <c r="K34" s="25">
        <v>1.1627906976744186E-2</v>
      </c>
      <c r="L34" s="25">
        <v>5.0000000000000001E-3</v>
      </c>
      <c r="M34" s="25">
        <v>1.1627906976744186E-2</v>
      </c>
    </row>
    <row r="35" spans="3:13" x14ac:dyDescent="0.25">
      <c r="C35" s="26">
        <v>2</v>
      </c>
      <c r="D35" s="25">
        <v>2</v>
      </c>
      <c r="E35" s="25">
        <v>0.01</v>
      </c>
      <c r="F35" s="25">
        <v>2</v>
      </c>
      <c r="G35" s="25">
        <v>0.86</v>
      </c>
      <c r="H35" s="25">
        <v>2.3255813953488373</v>
      </c>
      <c r="I35" s="25">
        <v>1</v>
      </c>
      <c r="J35" s="25">
        <v>2.3255813953488373</v>
      </c>
      <c r="K35" s="25">
        <v>2.3255813953488372E-2</v>
      </c>
      <c r="L35" s="25">
        <v>0.01</v>
      </c>
      <c r="M35" s="25">
        <v>2.3255813953488372E-2</v>
      </c>
    </row>
    <row r="36" spans="3:13" x14ac:dyDescent="0.25">
      <c r="C36" s="26">
        <v>3</v>
      </c>
      <c r="D36" s="25">
        <v>3</v>
      </c>
      <c r="E36" s="25">
        <v>1.4999999999999999E-2</v>
      </c>
      <c r="F36" s="25">
        <v>3</v>
      </c>
      <c r="G36" s="25">
        <v>1.29</v>
      </c>
      <c r="H36" s="25">
        <v>2.3255813953488373</v>
      </c>
      <c r="I36" s="25">
        <v>1</v>
      </c>
      <c r="J36" s="25">
        <v>2.3255813953488373</v>
      </c>
      <c r="K36" s="25">
        <v>3.4883720930232558E-2</v>
      </c>
      <c r="L36" s="25">
        <v>1.4999999999999999E-2</v>
      </c>
      <c r="M36" s="25">
        <v>3.4883720930232558E-2</v>
      </c>
    </row>
    <row r="37" spans="3:13" x14ac:dyDescent="0.25">
      <c r="C37" s="26">
        <v>4</v>
      </c>
      <c r="D37" s="25">
        <v>4</v>
      </c>
      <c r="E37" s="25">
        <v>0.02</v>
      </c>
      <c r="F37" s="25">
        <v>4</v>
      </c>
      <c r="G37" s="25">
        <v>1.72</v>
      </c>
      <c r="H37" s="25">
        <v>2.3255813953488373</v>
      </c>
      <c r="I37" s="25">
        <v>1</v>
      </c>
      <c r="J37" s="25">
        <v>2.3255813953488373</v>
      </c>
      <c r="K37" s="25">
        <v>4.6511627906976744E-2</v>
      </c>
      <c r="L37" s="25">
        <v>0.02</v>
      </c>
      <c r="M37" s="25">
        <v>4.6511627906976744E-2</v>
      </c>
    </row>
    <row r="38" spans="3:13" x14ac:dyDescent="0.25">
      <c r="C38" s="26">
        <v>5</v>
      </c>
      <c r="D38" s="25">
        <v>5</v>
      </c>
      <c r="E38" s="25">
        <v>2.5000000000000001E-2</v>
      </c>
      <c r="F38" s="25">
        <v>5</v>
      </c>
      <c r="G38" s="25">
        <v>2.15</v>
      </c>
      <c r="H38" s="25">
        <v>2.3255813953488369</v>
      </c>
      <c r="I38" s="25">
        <v>1</v>
      </c>
      <c r="J38" s="25">
        <v>2.3255813953488369</v>
      </c>
      <c r="K38" s="25">
        <v>5.8139534883720929E-2</v>
      </c>
      <c r="L38" s="25">
        <v>2.5000000000000001E-2</v>
      </c>
      <c r="M38" s="25">
        <v>5.8139534883720929E-2</v>
      </c>
    </row>
    <row r="39" spans="3:13" x14ac:dyDescent="0.25">
      <c r="C39" s="26">
        <v>6</v>
      </c>
      <c r="D39" s="25">
        <v>6</v>
      </c>
      <c r="E39" s="25">
        <v>0.03</v>
      </c>
      <c r="F39" s="25">
        <v>6</v>
      </c>
      <c r="G39" s="25">
        <v>2.58</v>
      </c>
      <c r="H39" s="25">
        <v>2.3255813953488373</v>
      </c>
      <c r="I39" s="25">
        <v>1</v>
      </c>
      <c r="J39" s="25">
        <v>2.3255813953488373</v>
      </c>
      <c r="K39" s="25">
        <v>6.9767441860465115E-2</v>
      </c>
      <c r="L39" s="25">
        <v>0.03</v>
      </c>
      <c r="M39" s="25">
        <v>6.9767441860465115E-2</v>
      </c>
    </row>
    <row r="40" spans="3:13" x14ac:dyDescent="0.25">
      <c r="C40" s="26">
        <v>7</v>
      </c>
      <c r="D40" s="25">
        <v>7</v>
      </c>
      <c r="E40" s="25">
        <v>3.5000000000000003E-2</v>
      </c>
      <c r="F40" s="25">
        <v>7</v>
      </c>
      <c r="G40" s="25">
        <v>3.01</v>
      </c>
      <c r="H40" s="25">
        <v>2.3255813953488373</v>
      </c>
      <c r="I40" s="25">
        <v>1</v>
      </c>
      <c r="J40" s="25">
        <v>2.3255813953488373</v>
      </c>
      <c r="K40" s="25">
        <v>8.1395348837209308E-2</v>
      </c>
      <c r="L40" s="25">
        <v>3.5000000000000003E-2</v>
      </c>
      <c r="M40" s="25">
        <v>8.1395348837209308E-2</v>
      </c>
    </row>
    <row r="41" spans="3:13" x14ac:dyDescent="0.25">
      <c r="C41" s="26">
        <v>8</v>
      </c>
      <c r="D41" s="25">
        <v>8</v>
      </c>
      <c r="E41" s="25">
        <v>0.04</v>
      </c>
      <c r="F41" s="25">
        <v>8</v>
      </c>
      <c r="G41" s="25">
        <v>3.44</v>
      </c>
      <c r="H41" s="25">
        <v>2.3255813953488373</v>
      </c>
      <c r="I41" s="25">
        <v>1</v>
      </c>
      <c r="J41" s="25">
        <v>2.3255813953488373</v>
      </c>
      <c r="K41" s="25">
        <v>9.3023255813953487E-2</v>
      </c>
      <c r="L41" s="25">
        <v>0.04</v>
      </c>
      <c r="M41" s="25">
        <v>9.3023255813953487E-2</v>
      </c>
    </row>
    <row r="42" spans="3:13" x14ac:dyDescent="0.25">
      <c r="C42" s="26">
        <v>9</v>
      </c>
      <c r="D42" s="25">
        <v>9</v>
      </c>
      <c r="E42" s="25">
        <v>4.4999999999999998E-2</v>
      </c>
      <c r="F42" s="25">
        <v>9</v>
      </c>
      <c r="G42" s="25">
        <v>3.87</v>
      </c>
      <c r="H42" s="25">
        <v>2.3255813953488373</v>
      </c>
      <c r="I42" s="25">
        <v>1</v>
      </c>
      <c r="J42" s="25">
        <v>2.3255813953488373</v>
      </c>
      <c r="K42" s="25">
        <v>0.10465116279069768</v>
      </c>
      <c r="L42" s="25">
        <v>4.4999999999999998E-2</v>
      </c>
      <c r="M42" s="25">
        <v>0.10465116279069768</v>
      </c>
    </row>
    <row r="43" spans="3:13" x14ac:dyDescent="0.25">
      <c r="C43" s="26">
        <v>10</v>
      </c>
      <c r="D43" s="25">
        <v>10</v>
      </c>
      <c r="E43" s="25">
        <v>0.05</v>
      </c>
      <c r="F43" s="25">
        <v>10</v>
      </c>
      <c r="G43" s="25">
        <v>4.3</v>
      </c>
      <c r="H43" s="25">
        <v>2.3255813953488369</v>
      </c>
      <c r="I43" s="25">
        <v>1</v>
      </c>
      <c r="J43" s="25">
        <v>2.3255813953488369</v>
      </c>
      <c r="K43" s="25">
        <v>0.11627906976744186</v>
      </c>
      <c r="L43" s="25">
        <v>0.05</v>
      </c>
      <c r="M43" s="25">
        <v>0.11627906976744186</v>
      </c>
    </row>
    <row r="44" spans="3:13" x14ac:dyDescent="0.25">
      <c r="C44" s="26">
        <v>11</v>
      </c>
      <c r="D44" s="25">
        <v>11</v>
      </c>
      <c r="E44" s="25">
        <v>5.5E-2</v>
      </c>
      <c r="F44" s="25">
        <v>11</v>
      </c>
      <c r="G44" s="25">
        <v>4.7299999999999995</v>
      </c>
      <c r="H44" s="25">
        <v>2.3255813953488373</v>
      </c>
      <c r="I44" s="25">
        <v>1</v>
      </c>
      <c r="J44" s="25">
        <v>2.3255813953488373</v>
      </c>
      <c r="K44" s="25">
        <v>0.12790697674418605</v>
      </c>
      <c r="L44" s="25">
        <v>5.5E-2</v>
      </c>
      <c r="M44" s="25">
        <v>0.12790697674418605</v>
      </c>
    </row>
    <row r="45" spans="3:13" x14ac:dyDescent="0.25">
      <c r="C45" s="26">
        <v>12</v>
      </c>
      <c r="D45" s="25">
        <v>12</v>
      </c>
      <c r="E45" s="25">
        <v>0.06</v>
      </c>
      <c r="F45" s="25">
        <v>12</v>
      </c>
      <c r="G45" s="25">
        <v>5.16</v>
      </c>
      <c r="H45" s="25">
        <v>2.3255813953488373</v>
      </c>
      <c r="I45" s="25">
        <v>1</v>
      </c>
      <c r="J45" s="25">
        <v>2.3255813953488373</v>
      </c>
      <c r="K45" s="25">
        <v>0.13953488372093023</v>
      </c>
      <c r="L45" s="25">
        <v>0.06</v>
      </c>
      <c r="M45" s="25">
        <v>0.13953488372093023</v>
      </c>
    </row>
    <row r="46" spans="3:13" x14ac:dyDescent="0.25">
      <c r="C46" s="26">
        <v>13</v>
      </c>
      <c r="D46" s="25">
        <v>13</v>
      </c>
      <c r="E46" s="25">
        <v>6.5000000000000002E-2</v>
      </c>
      <c r="F46" s="25">
        <v>13</v>
      </c>
      <c r="G46" s="25">
        <v>5.59</v>
      </c>
      <c r="H46" s="25">
        <v>2.3255813953488369</v>
      </c>
      <c r="I46" s="25">
        <v>1</v>
      </c>
      <c r="J46" s="25">
        <v>2.3255813953488369</v>
      </c>
      <c r="K46" s="25">
        <v>0.15116279069767441</v>
      </c>
      <c r="L46" s="25">
        <v>6.5000000000000002E-2</v>
      </c>
      <c r="M46" s="25">
        <v>0.15116279069767441</v>
      </c>
    </row>
    <row r="47" spans="3:13" x14ac:dyDescent="0.25">
      <c r="C47" s="26">
        <v>14</v>
      </c>
      <c r="D47" s="25">
        <v>14</v>
      </c>
      <c r="E47" s="25">
        <v>7.0000000000000007E-2</v>
      </c>
      <c r="F47" s="25">
        <v>14</v>
      </c>
      <c r="G47" s="25">
        <v>6.02</v>
      </c>
      <c r="H47" s="25">
        <v>2.3255813953488373</v>
      </c>
      <c r="I47" s="25">
        <v>1</v>
      </c>
      <c r="J47" s="25">
        <v>2.3255813953488373</v>
      </c>
      <c r="K47" s="25">
        <v>0.16279069767441862</v>
      </c>
      <c r="L47" s="25">
        <v>7.0000000000000007E-2</v>
      </c>
      <c r="M47" s="25">
        <v>0.16279069767441862</v>
      </c>
    </row>
    <row r="48" spans="3:13" x14ac:dyDescent="0.25">
      <c r="C48" s="26">
        <v>15</v>
      </c>
      <c r="D48" s="25">
        <v>15</v>
      </c>
      <c r="E48" s="25">
        <v>7.4999999999999997E-2</v>
      </c>
      <c r="F48" s="25">
        <v>15</v>
      </c>
      <c r="G48" s="25">
        <v>6.45</v>
      </c>
      <c r="H48" s="25">
        <v>2.3255813953488373</v>
      </c>
      <c r="I48" s="25">
        <v>1</v>
      </c>
      <c r="J48" s="25">
        <v>2.3255813953488373</v>
      </c>
      <c r="K48" s="25">
        <v>0.1744186046511628</v>
      </c>
      <c r="L48" s="25">
        <v>7.4999999999999997E-2</v>
      </c>
      <c r="M48" s="25">
        <v>0.1744186046511628</v>
      </c>
    </row>
    <row r="49" spans="3:13" x14ac:dyDescent="0.25">
      <c r="C49" s="26">
        <v>16</v>
      </c>
      <c r="D49" s="25">
        <v>16</v>
      </c>
      <c r="E49" s="25">
        <v>0.08</v>
      </c>
      <c r="F49" s="25">
        <v>16</v>
      </c>
      <c r="G49" s="25">
        <v>6.88</v>
      </c>
      <c r="H49" s="25">
        <v>2.3255813953488373</v>
      </c>
      <c r="I49" s="25">
        <v>1</v>
      </c>
      <c r="J49" s="25">
        <v>2.3255813953488373</v>
      </c>
      <c r="K49" s="25">
        <v>0.18604651162790697</v>
      </c>
      <c r="L49" s="25">
        <v>0.08</v>
      </c>
      <c r="M49" s="25">
        <v>0.18604651162790697</v>
      </c>
    </row>
    <row r="50" spans="3:13" x14ac:dyDescent="0.25">
      <c r="C50" s="26">
        <v>17</v>
      </c>
      <c r="D50" s="25">
        <v>17</v>
      </c>
      <c r="E50" s="25">
        <v>8.5000000000000006E-2</v>
      </c>
      <c r="F50" s="25">
        <v>17</v>
      </c>
      <c r="G50" s="25">
        <v>7.31</v>
      </c>
      <c r="H50" s="25">
        <v>2.3255813953488369</v>
      </c>
      <c r="I50" s="25">
        <v>1</v>
      </c>
      <c r="J50" s="25">
        <v>2.3255813953488369</v>
      </c>
      <c r="K50" s="25">
        <v>0.19767441860465115</v>
      </c>
      <c r="L50" s="25">
        <v>8.5000000000000006E-2</v>
      </c>
      <c r="M50" s="25">
        <v>0.19767441860465115</v>
      </c>
    </row>
    <row r="51" spans="3:13" x14ac:dyDescent="0.25">
      <c r="C51" s="26">
        <v>18</v>
      </c>
      <c r="D51" s="25">
        <v>18</v>
      </c>
      <c r="E51" s="25">
        <v>0.09</v>
      </c>
      <c r="F51" s="25">
        <v>18</v>
      </c>
      <c r="G51" s="25">
        <v>7.74</v>
      </c>
      <c r="H51" s="25">
        <v>2.3255813953488373</v>
      </c>
      <c r="I51" s="25">
        <v>1</v>
      </c>
      <c r="J51" s="25">
        <v>2.3255813953488373</v>
      </c>
      <c r="K51" s="25">
        <v>0.20930232558139536</v>
      </c>
      <c r="L51" s="25">
        <v>0.09</v>
      </c>
      <c r="M51" s="25">
        <v>0.20930232558139536</v>
      </c>
    </row>
    <row r="52" spans="3:13" x14ac:dyDescent="0.25">
      <c r="C52" s="26">
        <v>19</v>
      </c>
      <c r="D52" s="25">
        <v>19</v>
      </c>
      <c r="E52" s="25">
        <v>9.5000000000000001E-2</v>
      </c>
      <c r="F52" s="25">
        <v>19</v>
      </c>
      <c r="G52" s="25">
        <v>8.17</v>
      </c>
      <c r="H52" s="25">
        <v>2.3255813953488373</v>
      </c>
      <c r="I52" s="25">
        <v>1</v>
      </c>
      <c r="J52" s="25">
        <v>2.3255813953488373</v>
      </c>
      <c r="K52" s="25">
        <v>0.22093023255813954</v>
      </c>
      <c r="L52" s="25">
        <v>9.5000000000000001E-2</v>
      </c>
      <c r="M52" s="25">
        <v>0.22093023255813954</v>
      </c>
    </row>
    <row r="53" spans="3:13" x14ac:dyDescent="0.25">
      <c r="C53" s="26">
        <v>20</v>
      </c>
      <c r="D53" s="25">
        <v>20</v>
      </c>
      <c r="E53" s="25">
        <v>0.1</v>
      </c>
      <c r="F53" s="25">
        <v>20</v>
      </c>
      <c r="G53" s="25">
        <v>8.6</v>
      </c>
      <c r="H53" s="25">
        <v>2.3255813953488369</v>
      </c>
      <c r="I53" s="25">
        <v>1</v>
      </c>
      <c r="J53" s="25">
        <v>2.3255813953488369</v>
      </c>
      <c r="K53" s="25">
        <v>0.23255813953488372</v>
      </c>
      <c r="L53" s="25">
        <v>0.1</v>
      </c>
      <c r="M53" s="25">
        <v>0.23255813953488372</v>
      </c>
    </row>
    <row r="54" spans="3:13" x14ac:dyDescent="0.25">
      <c r="C54" s="26">
        <v>21</v>
      </c>
      <c r="D54" s="25">
        <v>21</v>
      </c>
      <c r="E54" s="25">
        <v>0.105</v>
      </c>
      <c r="F54" s="25">
        <v>21</v>
      </c>
      <c r="G54" s="25">
        <v>9.0299999999999994</v>
      </c>
      <c r="H54" s="25">
        <v>2.3255813953488373</v>
      </c>
      <c r="I54" s="25">
        <v>1</v>
      </c>
      <c r="J54" s="25">
        <v>2.3255813953488373</v>
      </c>
      <c r="K54" s="25">
        <v>0.2441860465116279</v>
      </c>
      <c r="L54" s="25">
        <v>0.105</v>
      </c>
      <c r="M54" s="25">
        <v>0.2441860465116279</v>
      </c>
    </row>
    <row r="55" spans="3:13" x14ac:dyDescent="0.25">
      <c r="C55" s="26">
        <v>22</v>
      </c>
      <c r="D55" s="25">
        <v>22</v>
      </c>
      <c r="E55" s="25">
        <v>0.11</v>
      </c>
      <c r="F55" s="25">
        <v>22</v>
      </c>
      <c r="G55" s="25">
        <v>9.4599999999999991</v>
      </c>
      <c r="H55" s="25">
        <v>2.3255813953488373</v>
      </c>
      <c r="I55" s="25">
        <v>1</v>
      </c>
      <c r="J55" s="25">
        <v>2.3255813953488373</v>
      </c>
      <c r="K55" s="25">
        <v>0.2558139534883721</v>
      </c>
      <c r="L55" s="25">
        <v>0.11</v>
      </c>
      <c r="M55" s="25">
        <v>0.2558139534883721</v>
      </c>
    </row>
    <row r="56" spans="3:13" x14ac:dyDescent="0.25">
      <c r="C56" s="26">
        <v>23</v>
      </c>
      <c r="D56" s="25">
        <v>23</v>
      </c>
      <c r="E56" s="25">
        <v>0.115</v>
      </c>
      <c r="F56" s="25">
        <v>23</v>
      </c>
      <c r="G56" s="25">
        <v>9.89</v>
      </c>
      <c r="H56" s="25">
        <v>2.3255813953488369</v>
      </c>
      <c r="I56" s="25">
        <v>1</v>
      </c>
      <c r="J56" s="25">
        <v>2.3255813953488369</v>
      </c>
      <c r="K56" s="25">
        <v>0.26744186046511625</v>
      </c>
      <c r="L56" s="25">
        <v>0.115</v>
      </c>
      <c r="M56" s="25">
        <v>0.26744186046511625</v>
      </c>
    </row>
    <row r="57" spans="3:13" x14ac:dyDescent="0.25">
      <c r="C57" s="26">
        <v>24</v>
      </c>
      <c r="D57" s="25">
        <v>24</v>
      </c>
      <c r="E57" s="25">
        <v>0.12</v>
      </c>
      <c r="F57" s="25">
        <v>24</v>
      </c>
      <c r="G57" s="25">
        <v>10.32</v>
      </c>
      <c r="H57" s="25">
        <v>2.3255813953488373</v>
      </c>
      <c r="I57" s="25">
        <v>1</v>
      </c>
      <c r="J57" s="25">
        <v>2.3255813953488373</v>
      </c>
      <c r="K57" s="25">
        <v>0.27906976744186046</v>
      </c>
      <c r="L57" s="25">
        <v>0.12</v>
      </c>
      <c r="M57" s="25">
        <v>0.27906976744186046</v>
      </c>
    </row>
    <row r="58" spans="3:13" x14ac:dyDescent="0.25">
      <c r="C58" s="26">
        <v>25</v>
      </c>
      <c r="D58" s="25">
        <v>25</v>
      </c>
      <c r="E58" s="25">
        <v>0.125</v>
      </c>
      <c r="F58" s="25">
        <v>25</v>
      </c>
      <c r="G58" s="25">
        <v>10.75</v>
      </c>
      <c r="H58" s="25">
        <v>2.3255813953488373</v>
      </c>
      <c r="I58" s="25">
        <v>1</v>
      </c>
      <c r="J58" s="25">
        <v>2.3255813953488373</v>
      </c>
      <c r="K58" s="25">
        <v>0.29069767441860467</v>
      </c>
      <c r="L58" s="25">
        <v>0.125</v>
      </c>
      <c r="M58" s="25">
        <v>0.29069767441860467</v>
      </c>
    </row>
    <row r="59" spans="3:13" x14ac:dyDescent="0.25">
      <c r="C59" s="26">
        <v>26</v>
      </c>
      <c r="D59" s="25">
        <v>26</v>
      </c>
      <c r="E59" s="25">
        <v>0.13</v>
      </c>
      <c r="F59" s="25">
        <v>26</v>
      </c>
      <c r="G59" s="25">
        <v>11.18</v>
      </c>
      <c r="H59" s="25">
        <v>2.3255813953488369</v>
      </c>
      <c r="I59" s="25">
        <v>1</v>
      </c>
      <c r="J59" s="25">
        <v>2.3255813953488369</v>
      </c>
      <c r="K59" s="25">
        <v>0.30232558139534882</v>
      </c>
      <c r="L59" s="25">
        <v>0.13</v>
      </c>
      <c r="M59" s="25">
        <v>0.30232558139534882</v>
      </c>
    </row>
    <row r="60" spans="3:13" x14ac:dyDescent="0.25">
      <c r="C60" s="26">
        <v>27</v>
      </c>
      <c r="D60" s="25">
        <v>27</v>
      </c>
      <c r="E60" s="25">
        <v>0.13500000000000001</v>
      </c>
      <c r="F60" s="25">
        <v>27</v>
      </c>
      <c r="G60" s="25">
        <v>11.61</v>
      </c>
      <c r="H60" s="25">
        <v>2.3255813953488369</v>
      </c>
      <c r="I60" s="25">
        <v>1</v>
      </c>
      <c r="J60" s="25">
        <v>2.3255813953488369</v>
      </c>
      <c r="K60" s="25">
        <v>0.31395348837209303</v>
      </c>
      <c r="L60" s="25">
        <v>0.13500000000000001</v>
      </c>
      <c r="M60" s="25">
        <v>0.31395348837209303</v>
      </c>
    </row>
    <row r="61" spans="3:13" x14ac:dyDescent="0.25">
      <c r="C61" s="26">
        <v>28</v>
      </c>
      <c r="D61" s="25">
        <v>28</v>
      </c>
      <c r="E61" s="25">
        <v>0.14000000000000001</v>
      </c>
      <c r="F61" s="25">
        <v>28</v>
      </c>
      <c r="G61" s="25">
        <v>12.04</v>
      </c>
      <c r="H61" s="25">
        <v>2.3255813953488373</v>
      </c>
      <c r="I61" s="25">
        <v>1</v>
      </c>
      <c r="J61" s="25">
        <v>2.3255813953488373</v>
      </c>
      <c r="K61" s="25">
        <v>0.32558139534883723</v>
      </c>
      <c r="L61" s="25">
        <v>0.14000000000000001</v>
      </c>
      <c r="M61" s="25">
        <v>0.32558139534883723</v>
      </c>
    </row>
    <row r="62" spans="3:13" x14ac:dyDescent="0.25">
      <c r="C62" s="26">
        <v>29</v>
      </c>
      <c r="D62" s="25">
        <v>29</v>
      </c>
      <c r="E62" s="25">
        <v>0.14499999999999999</v>
      </c>
      <c r="F62" s="25">
        <v>29</v>
      </c>
      <c r="G62" s="25">
        <v>12.47</v>
      </c>
      <c r="H62" s="25">
        <v>2.3255813953488373</v>
      </c>
      <c r="I62" s="25">
        <v>1</v>
      </c>
      <c r="J62" s="25">
        <v>2.3255813953488373</v>
      </c>
      <c r="K62" s="25">
        <v>0.33720930232558138</v>
      </c>
      <c r="L62" s="25">
        <v>0.14499999999999999</v>
      </c>
      <c r="M62" s="25">
        <v>0.33720930232558138</v>
      </c>
    </row>
    <row r="63" spans="3:13" x14ac:dyDescent="0.25">
      <c r="C63" s="26">
        <v>30</v>
      </c>
      <c r="D63" s="25">
        <v>30</v>
      </c>
      <c r="E63" s="25">
        <v>0.15</v>
      </c>
      <c r="F63" s="25">
        <v>30</v>
      </c>
      <c r="G63" s="25">
        <v>12.9</v>
      </c>
      <c r="H63" s="25">
        <v>2.3255813953488373</v>
      </c>
      <c r="I63" s="25">
        <v>1</v>
      </c>
      <c r="J63" s="25">
        <v>2.3255813953488373</v>
      </c>
      <c r="K63" s="25">
        <v>0.34883720930232559</v>
      </c>
      <c r="L63" s="25">
        <v>0.15</v>
      </c>
      <c r="M63" s="25">
        <v>0.34883720930232559</v>
      </c>
    </row>
    <row r="64" spans="3:13" x14ac:dyDescent="0.25">
      <c r="C64" s="26">
        <v>31</v>
      </c>
      <c r="D64" s="25">
        <v>31</v>
      </c>
      <c r="E64" s="25">
        <v>0.155</v>
      </c>
      <c r="F64" s="25">
        <v>31</v>
      </c>
      <c r="G64" s="25">
        <v>13.33</v>
      </c>
      <c r="H64" s="25">
        <v>2.3255813953488369</v>
      </c>
      <c r="I64" s="25">
        <v>1</v>
      </c>
      <c r="J64" s="25">
        <v>2.3255813953488369</v>
      </c>
      <c r="K64" s="25">
        <v>0.36046511627906974</v>
      </c>
      <c r="L64" s="25">
        <v>0.155</v>
      </c>
      <c r="M64" s="25">
        <v>0.36046511627906974</v>
      </c>
    </row>
    <row r="65" spans="3:13" x14ac:dyDescent="0.25">
      <c r="C65" s="26">
        <v>32</v>
      </c>
      <c r="D65" s="25">
        <v>32</v>
      </c>
      <c r="E65" s="25">
        <v>0.16</v>
      </c>
      <c r="F65" s="25">
        <v>32</v>
      </c>
      <c r="G65" s="25">
        <v>13.76</v>
      </c>
      <c r="H65" s="25">
        <v>2.3255813953488373</v>
      </c>
      <c r="I65" s="25">
        <v>1</v>
      </c>
      <c r="J65" s="25">
        <v>2.3255813953488373</v>
      </c>
      <c r="K65" s="25">
        <v>0.37209302325581395</v>
      </c>
      <c r="L65" s="25">
        <v>0.16</v>
      </c>
      <c r="M65" s="25">
        <v>0.37209302325581395</v>
      </c>
    </row>
    <row r="66" spans="3:13" x14ac:dyDescent="0.25">
      <c r="C66" s="26">
        <v>33</v>
      </c>
      <c r="D66" s="25">
        <v>33</v>
      </c>
      <c r="E66" s="25">
        <v>0.16500000000000001</v>
      </c>
      <c r="F66" s="25">
        <v>33</v>
      </c>
      <c r="G66" s="25">
        <v>14.19</v>
      </c>
      <c r="H66" s="25">
        <v>2.3255813953488373</v>
      </c>
      <c r="I66" s="25">
        <v>1</v>
      </c>
      <c r="J66" s="25">
        <v>2.3255813953488373</v>
      </c>
      <c r="K66" s="25">
        <v>0.38372093023255816</v>
      </c>
      <c r="L66" s="25">
        <v>0.16500000000000001</v>
      </c>
      <c r="M66" s="25">
        <v>0.38372093023255816</v>
      </c>
    </row>
    <row r="67" spans="3:13" x14ac:dyDescent="0.25">
      <c r="C67" s="26">
        <v>34</v>
      </c>
      <c r="D67" s="25">
        <v>34</v>
      </c>
      <c r="E67" s="25">
        <v>0.17</v>
      </c>
      <c r="F67" s="25">
        <v>34</v>
      </c>
      <c r="G67" s="25">
        <v>14.62</v>
      </c>
      <c r="H67" s="25">
        <v>2.3255813953488369</v>
      </c>
      <c r="I67" s="25">
        <v>1</v>
      </c>
      <c r="J67" s="25">
        <v>2.3255813953488369</v>
      </c>
      <c r="K67" s="25">
        <v>0.39534883720930231</v>
      </c>
      <c r="L67" s="25">
        <v>0.17</v>
      </c>
      <c r="M67" s="25">
        <v>0.39534883720930231</v>
      </c>
    </row>
    <row r="68" spans="3:13" x14ac:dyDescent="0.25">
      <c r="C68" s="26">
        <v>35</v>
      </c>
      <c r="D68" s="25">
        <v>35</v>
      </c>
      <c r="E68" s="25">
        <v>0.17499999999999999</v>
      </c>
      <c r="F68" s="25">
        <v>35</v>
      </c>
      <c r="G68" s="25">
        <v>15.049999999999999</v>
      </c>
      <c r="H68" s="25">
        <v>2.3255813953488373</v>
      </c>
      <c r="I68" s="25">
        <v>1</v>
      </c>
      <c r="J68" s="25">
        <v>2.3255813953488373</v>
      </c>
      <c r="K68" s="25">
        <v>0.40697674418604651</v>
      </c>
      <c r="L68" s="25">
        <v>0.17499999999999999</v>
      </c>
      <c r="M68" s="25">
        <v>0.40697674418604651</v>
      </c>
    </row>
    <row r="69" spans="3:13" x14ac:dyDescent="0.25">
      <c r="C69" s="26">
        <v>36</v>
      </c>
      <c r="D69" s="25">
        <v>36</v>
      </c>
      <c r="E69" s="25">
        <v>0.18</v>
      </c>
      <c r="F69" s="25">
        <v>36</v>
      </c>
      <c r="G69" s="25">
        <v>15.48</v>
      </c>
      <c r="H69" s="25">
        <v>2.3255813953488373</v>
      </c>
      <c r="I69" s="25">
        <v>1</v>
      </c>
      <c r="J69" s="25">
        <v>2.3255813953488373</v>
      </c>
      <c r="K69" s="25">
        <v>0.41860465116279072</v>
      </c>
      <c r="L69" s="25">
        <v>0.18</v>
      </c>
      <c r="M69" s="25">
        <v>0.41860465116279072</v>
      </c>
    </row>
    <row r="70" spans="3:13" x14ac:dyDescent="0.25">
      <c r="C70" s="26">
        <v>37</v>
      </c>
      <c r="D70" s="25">
        <v>37</v>
      </c>
      <c r="E70" s="25">
        <v>0.185</v>
      </c>
      <c r="F70" s="25">
        <v>37</v>
      </c>
      <c r="G70" s="25">
        <v>15.91</v>
      </c>
      <c r="H70" s="25">
        <v>2.3255813953488373</v>
      </c>
      <c r="I70" s="25">
        <v>1</v>
      </c>
      <c r="J70" s="25">
        <v>2.3255813953488373</v>
      </c>
      <c r="K70" s="25">
        <v>0.43023255813953487</v>
      </c>
      <c r="L70" s="25">
        <v>0.185</v>
      </c>
      <c r="M70" s="25">
        <v>0.43023255813953487</v>
      </c>
    </row>
    <row r="71" spans="3:13" x14ac:dyDescent="0.25">
      <c r="C71" s="26">
        <v>38</v>
      </c>
      <c r="D71" s="25">
        <v>38</v>
      </c>
      <c r="E71" s="25">
        <v>0.19</v>
      </c>
      <c r="F71" s="25">
        <v>38</v>
      </c>
      <c r="G71" s="25">
        <v>16.34</v>
      </c>
      <c r="H71" s="25">
        <v>2.3255813953488373</v>
      </c>
      <c r="I71" s="25">
        <v>1</v>
      </c>
      <c r="J71" s="25">
        <v>2.3255813953488373</v>
      </c>
      <c r="K71" s="25">
        <v>0.44186046511627908</v>
      </c>
      <c r="L71" s="25">
        <v>0.19</v>
      </c>
      <c r="M71" s="25">
        <v>0.44186046511627908</v>
      </c>
    </row>
    <row r="72" spans="3:13" x14ac:dyDescent="0.25">
      <c r="C72" s="26">
        <v>39</v>
      </c>
      <c r="D72" s="25">
        <v>39</v>
      </c>
      <c r="E72" s="25">
        <v>0.19500000000000001</v>
      </c>
      <c r="F72" s="25">
        <v>39</v>
      </c>
      <c r="G72" s="25">
        <v>16.77</v>
      </c>
      <c r="H72" s="25">
        <v>2.3255813953488369</v>
      </c>
      <c r="I72" s="25">
        <v>1</v>
      </c>
      <c r="J72" s="25">
        <v>2.3255813953488369</v>
      </c>
      <c r="K72" s="25">
        <v>0.45348837209302323</v>
      </c>
      <c r="L72" s="25">
        <v>0.19500000000000001</v>
      </c>
      <c r="M72" s="25">
        <v>0.45348837209302323</v>
      </c>
    </row>
    <row r="73" spans="3:13" x14ac:dyDescent="0.25">
      <c r="C73" s="26">
        <v>40</v>
      </c>
      <c r="D73" s="25">
        <v>40</v>
      </c>
      <c r="E73" s="25">
        <v>0.2</v>
      </c>
      <c r="F73" s="25">
        <v>39</v>
      </c>
      <c r="G73" s="25">
        <v>17.2</v>
      </c>
      <c r="H73" s="25">
        <v>2.2674418604651159</v>
      </c>
      <c r="I73" s="25">
        <v>1</v>
      </c>
      <c r="J73" s="25">
        <v>2.3255813953488369</v>
      </c>
      <c r="K73" s="25">
        <v>0.45348837209302323</v>
      </c>
      <c r="L73" s="25">
        <v>0.2</v>
      </c>
      <c r="M73" s="25">
        <v>0.46511627906976744</v>
      </c>
    </row>
    <row r="74" spans="3:13" x14ac:dyDescent="0.25">
      <c r="C74" s="26">
        <v>41</v>
      </c>
      <c r="D74" s="25">
        <v>41</v>
      </c>
      <c r="E74" s="25">
        <v>0.20499999999999999</v>
      </c>
      <c r="F74" s="25">
        <v>40</v>
      </c>
      <c r="G74" s="25">
        <v>17.63</v>
      </c>
      <c r="H74" s="25">
        <v>2.2688598979013048</v>
      </c>
      <c r="I74" s="25">
        <v>1</v>
      </c>
      <c r="J74" s="25">
        <v>2.3255813953488373</v>
      </c>
      <c r="K74" s="25">
        <v>0.46511627906976744</v>
      </c>
      <c r="L74" s="25">
        <v>0.20499999999999999</v>
      </c>
      <c r="M74" s="25">
        <v>0.47674418604651164</v>
      </c>
    </row>
    <row r="75" spans="3:13" x14ac:dyDescent="0.25">
      <c r="C75" s="26">
        <v>42</v>
      </c>
      <c r="D75" s="25">
        <v>42</v>
      </c>
      <c r="E75" s="25">
        <v>0.21</v>
      </c>
      <c r="F75" s="25">
        <v>41</v>
      </c>
      <c r="G75" s="25">
        <v>18.059999999999999</v>
      </c>
      <c r="H75" s="25">
        <v>2.2702104097452938</v>
      </c>
      <c r="I75" s="25">
        <v>1</v>
      </c>
      <c r="J75" s="25">
        <v>2.3255813953488373</v>
      </c>
      <c r="K75" s="25">
        <v>0.47674418604651164</v>
      </c>
      <c r="L75" s="25">
        <v>0.21</v>
      </c>
      <c r="M75" s="25">
        <v>0.48837209302325579</v>
      </c>
    </row>
    <row r="76" spans="3:13" x14ac:dyDescent="0.25">
      <c r="C76" s="26">
        <v>43</v>
      </c>
      <c r="D76" s="25">
        <v>43</v>
      </c>
      <c r="E76" s="25">
        <v>0.215</v>
      </c>
      <c r="F76" s="25">
        <v>42</v>
      </c>
      <c r="G76" s="25">
        <v>18.489999999999998</v>
      </c>
      <c r="H76" s="25">
        <v>2.2714981070849105</v>
      </c>
      <c r="I76" s="25">
        <v>1</v>
      </c>
      <c r="J76" s="25">
        <v>2.3255813953488373</v>
      </c>
      <c r="K76" s="25">
        <v>0.48837209302325579</v>
      </c>
      <c r="L76" s="25">
        <v>0.215</v>
      </c>
      <c r="M76" s="25">
        <v>0.5</v>
      </c>
    </row>
    <row r="77" spans="3:13" x14ac:dyDescent="0.25">
      <c r="C77" s="26">
        <v>44</v>
      </c>
      <c r="D77" s="25">
        <v>44</v>
      </c>
      <c r="E77" s="25">
        <v>0.22</v>
      </c>
      <c r="F77" s="25">
        <v>43</v>
      </c>
      <c r="G77" s="25">
        <v>18.919999999999998</v>
      </c>
      <c r="H77" s="25">
        <v>2.2727272727272729</v>
      </c>
      <c r="I77" s="25">
        <v>1</v>
      </c>
      <c r="J77" s="25">
        <v>2.3255813953488373</v>
      </c>
      <c r="K77" s="25">
        <v>0.5</v>
      </c>
      <c r="L77" s="25">
        <v>0.22</v>
      </c>
      <c r="M77" s="25">
        <v>0.51162790697674421</v>
      </c>
    </row>
    <row r="78" spans="3:13" x14ac:dyDescent="0.25">
      <c r="C78" s="26">
        <v>45</v>
      </c>
      <c r="D78" s="25">
        <v>45</v>
      </c>
      <c r="E78" s="25">
        <v>0.22500000000000001</v>
      </c>
      <c r="F78" s="25">
        <v>44</v>
      </c>
      <c r="G78" s="25">
        <v>19.350000000000001</v>
      </c>
      <c r="H78" s="25">
        <v>2.2739018087855296</v>
      </c>
      <c r="I78" s="25">
        <v>1</v>
      </c>
      <c r="J78" s="25">
        <v>2.3255813953488373</v>
      </c>
      <c r="K78" s="25">
        <v>0.51162790697674421</v>
      </c>
      <c r="L78" s="25">
        <v>0.22500000000000001</v>
      </c>
      <c r="M78" s="25">
        <v>0.52325581395348841</v>
      </c>
    </row>
    <row r="79" spans="3:13" x14ac:dyDescent="0.25">
      <c r="C79" s="26">
        <v>46</v>
      </c>
      <c r="D79" s="25">
        <v>46</v>
      </c>
      <c r="E79" s="25">
        <v>0.23</v>
      </c>
      <c r="F79" s="25">
        <v>45</v>
      </c>
      <c r="G79" s="25">
        <v>19.78</v>
      </c>
      <c r="H79" s="25">
        <v>2.2750252780586453</v>
      </c>
      <c r="I79" s="25">
        <v>1</v>
      </c>
      <c r="J79" s="25">
        <v>2.3255813953488369</v>
      </c>
      <c r="K79" s="25">
        <v>0.52325581395348841</v>
      </c>
      <c r="L79" s="25">
        <v>0.23</v>
      </c>
      <c r="M79" s="25">
        <v>0.53488372093023251</v>
      </c>
    </row>
    <row r="80" spans="3:13" x14ac:dyDescent="0.25">
      <c r="C80" s="26">
        <v>47</v>
      </c>
      <c r="D80" s="25">
        <v>47</v>
      </c>
      <c r="E80" s="25">
        <v>0.23499999999999999</v>
      </c>
      <c r="F80" s="25">
        <v>46</v>
      </c>
      <c r="G80" s="25">
        <v>20.21</v>
      </c>
      <c r="H80" s="25">
        <v>2.2761009401286492</v>
      </c>
      <c r="I80" s="25">
        <v>1</v>
      </c>
      <c r="J80" s="25">
        <v>2.3255813953488373</v>
      </c>
      <c r="K80" s="25">
        <v>0.53488372093023251</v>
      </c>
      <c r="L80" s="25">
        <v>0.23499999999999999</v>
      </c>
      <c r="M80" s="25">
        <v>0.54651162790697672</v>
      </c>
    </row>
    <row r="81" spans="3:13" x14ac:dyDescent="0.25">
      <c r="C81" s="26">
        <v>48</v>
      </c>
      <c r="D81" s="25">
        <v>48</v>
      </c>
      <c r="E81" s="25">
        <v>0.24</v>
      </c>
      <c r="F81" s="25">
        <v>47</v>
      </c>
      <c r="G81" s="25">
        <v>20.64</v>
      </c>
      <c r="H81" s="25">
        <v>2.2771317829457365</v>
      </c>
      <c r="I81" s="25">
        <v>1</v>
      </c>
      <c r="J81" s="25">
        <v>2.3255813953488373</v>
      </c>
      <c r="K81" s="25">
        <v>0.54651162790697672</v>
      </c>
      <c r="L81" s="25">
        <v>0.24</v>
      </c>
      <c r="M81" s="25">
        <v>0.55813953488372092</v>
      </c>
    </row>
    <row r="82" spans="3:13" x14ac:dyDescent="0.25">
      <c r="C82" s="26">
        <v>49</v>
      </c>
      <c r="D82" s="25">
        <v>49</v>
      </c>
      <c r="E82" s="25">
        <v>0.245</v>
      </c>
      <c r="F82" s="25">
        <v>48</v>
      </c>
      <c r="G82" s="25">
        <v>21.07</v>
      </c>
      <c r="H82" s="25">
        <v>2.2781205505457995</v>
      </c>
      <c r="I82" s="25">
        <v>1</v>
      </c>
      <c r="J82" s="25">
        <v>2.3255813953488373</v>
      </c>
      <c r="K82" s="25">
        <v>0.55813953488372092</v>
      </c>
      <c r="L82" s="25">
        <v>0.245</v>
      </c>
      <c r="M82" s="25">
        <v>0.56976744186046513</v>
      </c>
    </row>
    <row r="83" spans="3:13" x14ac:dyDescent="0.25">
      <c r="C83" s="26">
        <v>50</v>
      </c>
      <c r="D83" s="25">
        <v>50</v>
      </c>
      <c r="E83" s="25">
        <v>0.25</v>
      </c>
      <c r="F83" s="25">
        <v>49</v>
      </c>
      <c r="G83" s="25">
        <v>21.5</v>
      </c>
      <c r="H83" s="25">
        <v>2.2790697674418605</v>
      </c>
      <c r="I83" s="25">
        <v>1</v>
      </c>
      <c r="J83" s="25">
        <v>2.3255813953488373</v>
      </c>
      <c r="K83" s="25">
        <v>0.56976744186046513</v>
      </c>
      <c r="L83" s="25">
        <v>0.25</v>
      </c>
      <c r="M83" s="25">
        <v>0.58139534883720934</v>
      </c>
    </row>
    <row r="84" spans="3:13" x14ac:dyDescent="0.25">
      <c r="C84" s="26">
        <v>51</v>
      </c>
      <c r="D84" s="25">
        <v>51</v>
      </c>
      <c r="E84" s="25">
        <v>0.255</v>
      </c>
      <c r="F84" s="25">
        <v>50</v>
      </c>
      <c r="G84" s="25">
        <v>21.93</v>
      </c>
      <c r="H84" s="25">
        <v>2.2799817601459189</v>
      </c>
      <c r="I84" s="25">
        <v>1</v>
      </c>
      <c r="J84" s="25">
        <v>2.3255813953488373</v>
      </c>
      <c r="K84" s="25">
        <v>0.58139534883720934</v>
      </c>
      <c r="L84" s="25">
        <v>0.255</v>
      </c>
      <c r="M84" s="25">
        <v>0.59302325581395354</v>
      </c>
    </row>
    <row r="85" spans="3:13" x14ac:dyDescent="0.25">
      <c r="C85" s="26">
        <v>52</v>
      </c>
      <c r="D85" s="25">
        <v>52</v>
      </c>
      <c r="E85" s="25">
        <v>0.26</v>
      </c>
      <c r="F85" s="25">
        <v>51</v>
      </c>
      <c r="G85" s="25">
        <v>22.36</v>
      </c>
      <c r="H85" s="25">
        <v>2.2808586762075134</v>
      </c>
      <c r="I85" s="25">
        <v>1</v>
      </c>
      <c r="J85" s="25">
        <v>2.3255813953488369</v>
      </c>
      <c r="K85" s="25">
        <v>0.59302325581395354</v>
      </c>
      <c r="L85" s="25">
        <v>0.26</v>
      </c>
      <c r="M85" s="25">
        <v>0.60465116279069764</v>
      </c>
    </row>
    <row r="86" spans="3:13" x14ac:dyDescent="0.25">
      <c r="C86" s="26">
        <v>53</v>
      </c>
      <c r="D86" s="25">
        <v>53</v>
      </c>
      <c r="E86" s="25">
        <v>0.26500000000000001</v>
      </c>
      <c r="F86" s="25">
        <v>51</v>
      </c>
      <c r="G86" s="25">
        <v>22.79</v>
      </c>
      <c r="H86" s="25">
        <v>2.2378236068451076</v>
      </c>
      <c r="I86" s="25">
        <v>1</v>
      </c>
      <c r="J86" s="25">
        <v>2.3255813953488369</v>
      </c>
      <c r="K86" s="25">
        <v>0.59302325581395354</v>
      </c>
      <c r="L86" s="25">
        <v>0.26500000000000001</v>
      </c>
      <c r="M86" s="25">
        <v>0.61627906976744184</v>
      </c>
    </row>
    <row r="87" spans="3:13" x14ac:dyDescent="0.25">
      <c r="C87" s="26">
        <v>54</v>
      </c>
      <c r="D87" s="25">
        <v>54</v>
      </c>
      <c r="E87" s="25">
        <v>0.27</v>
      </c>
      <c r="F87" s="25">
        <v>52</v>
      </c>
      <c r="G87" s="25">
        <v>23.22</v>
      </c>
      <c r="H87" s="25">
        <v>2.2394487510766576</v>
      </c>
      <c r="I87" s="25">
        <v>1</v>
      </c>
      <c r="J87" s="25">
        <v>2.3255813953488369</v>
      </c>
      <c r="K87" s="25">
        <v>0.60465116279069764</v>
      </c>
      <c r="L87" s="25">
        <v>0.27</v>
      </c>
      <c r="M87" s="25">
        <v>0.62790697674418605</v>
      </c>
    </row>
    <row r="88" spans="3:13" x14ac:dyDescent="0.25">
      <c r="C88" s="26">
        <v>55</v>
      </c>
      <c r="D88" s="25">
        <v>55</v>
      </c>
      <c r="E88" s="25">
        <v>0.27500000000000002</v>
      </c>
      <c r="F88" s="25">
        <v>53</v>
      </c>
      <c r="G88" s="25">
        <v>23.65</v>
      </c>
      <c r="H88" s="25">
        <v>2.2410147991543337</v>
      </c>
      <c r="I88" s="25">
        <v>1</v>
      </c>
      <c r="J88" s="25">
        <v>2.3255813953488369</v>
      </c>
      <c r="K88" s="25">
        <v>0.61627906976744184</v>
      </c>
      <c r="L88" s="25">
        <v>0.27500000000000002</v>
      </c>
      <c r="M88" s="25">
        <v>0.63953488372093026</v>
      </c>
    </row>
    <row r="89" spans="3:13" x14ac:dyDescent="0.25">
      <c r="C89" s="26">
        <v>56</v>
      </c>
      <c r="D89" s="25">
        <v>56</v>
      </c>
      <c r="E89" s="25">
        <v>0.28000000000000003</v>
      </c>
      <c r="F89" s="25">
        <v>54</v>
      </c>
      <c r="G89" s="25">
        <v>24.08</v>
      </c>
      <c r="H89" s="25">
        <v>2.2425249169435215</v>
      </c>
      <c r="I89" s="25">
        <v>1</v>
      </c>
      <c r="J89" s="25">
        <v>2.3255813953488373</v>
      </c>
      <c r="K89" s="25">
        <v>0.62790697674418605</v>
      </c>
      <c r="L89" s="25">
        <v>0.28000000000000003</v>
      </c>
      <c r="M89" s="25">
        <v>0.65116279069767447</v>
      </c>
    </row>
    <row r="90" spans="3:13" x14ac:dyDescent="0.25">
      <c r="C90" s="26">
        <v>57</v>
      </c>
      <c r="D90" s="25">
        <v>57</v>
      </c>
      <c r="E90" s="25">
        <v>0.28499999999999998</v>
      </c>
      <c r="F90" s="25">
        <v>55</v>
      </c>
      <c r="G90" s="25">
        <v>24.509999999999998</v>
      </c>
      <c r="H90" s="25">
        <v>2.2439820481436152</v>
      </c>
      <c r="I90" s="25">
        <v>1</v>
      </c>
      <c r="J90" s="25">
        <v>2.3255813953488373</v>
      </c>
      <c r="K90" s="25">
        <v>0.63953488372093026</v>
      </c>
      <c r="L90" s="25">
        <v>0.28499999999999998</v>
      </c>
      <c r="M90" s="25">
        <v>0.66279069767441856</v>
      </c>
    </row>
    <row r="91" spans="3:13" x14ac:dyDescent="0.25">
      <c r="C91" s="26">
        <v>58</v>
      </c>
      <c r="D91" s="25">
        <v>58</v>
      </c>
      <c r="E91" s="25">
        <v>0.28999999999999998</v>
      </c>
      <c r="F91" s="25">
        <v>55</v>
      </c>
      <c r="G91" s="25">
        <v>24.94</v>
      </c>
      <c r="H91" s="25">
        <v>2.2052927024859668</v>
      </c>
      <c r="I91" s="25">
        <v>1</v>
      </c>
      <c r="J91" s="25">
        <v>2.3255813953488373</v>
      </c>
      <c r="K91" s="25">
        <v>0.63953488372093026</v>
      </c>
      <c r="L91" s="25">
        <v>0.28999999999999998</v>
      </c>
      <c r="M91" s="25">
        <v>0.67441860465116277</v>
      </c>
    </row>
    <row r="92" spans="3:13" x14ac:dyDescent="0.25">
      <c r="C92" s="26">
        <v>59</v>
      </c>
      <c r="D92" s="25">
        <v>59</v>
      </c>
      <c r="E92" s="25">
        <v>0.29499999999999998</v>
      </c>
      <c r="F92" s="25">
        <v>56</v>
      </c>
      <c r="G92" s="25">
        <v>25.37</v>
      </c>
      <c r="H92" s="25">
        <v>2.2073314938904218</v>
      </c>
      <c r="I92" s="25">
        <v>1</v>
      </c>
      <c r="J92" s="25">
        <v>2.3255813953488373</v>
      </c>
      <c r="K92" s="25">
        <v>0.65116279069767447</v>
      </c>
      <c r="L92" s="25">
        <v>0.29499999999999998</v>
      </c>
      <c r="M92" s="25">
        <v>0.68604651162790697</v>
      </c>
    </row>
    <row r="93" spans="3:13" x14ac:dyDescent="0.25">
      <c r="C93" s="26">
        <v>60</v>
      </c>
      <c r="D93" s="25">
        <v>60</v>
      </c>
      <c r="E93" s="25">
        <v>0.3</v>
      </c>
      <c r="F93" s="25">
        <v>57</v>
      </c>
      <c r="G93" s="25">
        <v>25.8</v>
      </c>
      <c r="H93" s="25">
        <v>2.2093023255813953</v>
      </c>
      <c r="I93" s="25">
        <v>1</v>
      </c>
      <c r="J93" s="25">
        <v>2.3255813953488373</v>
      </c>
      <c r="K93" s="25">
        <v>0.66279069767441856</v>
      </c>
      <c r="L93" s="25">
        <v>0.3</v>
      </c>
      <c r="M93" s="25">
        <v>0.69767441860465118</v>
      </c>
    </row>
    <row r="94" spans="3:13" x14ac:dyDescent="0.25">
      <c r="C94" s="26">
        <v>61</v>
      </c>
      <c r="D94" s="25">
        <v>61</v>
      </c>
      <c r="E94" s="25">
        <v>0.30499999999999999</v>
      </c>
      <c r="F94" s="25">
        <v>58</v>
      </c>
      <c r="G94" s="25">
        <v>26.23</v>
      </c>
      <c r="H94" s="25">
        <v>2.2112085398398782</v>
      </c>
      <c r="I94" s="25">
        <v>1</v>
      </c>
      <c r="J94" s="25">
        <v>2.3255813953488373</v>
      </c>
      <c r="K94" s="25">
        <v>0.67441860465116277</v>
      </c>
      <c r="L94" s="25">
        <v>0.30499999999999999</v>
      </c>
      <c r="M94" s="25">
        <v>0.70930232558139539</v>
      </c>
    </row>
    <row r="95" spans="3:13" x14ac:dyDescent="0.25">
      <c r="C95" s="26">
        <v>62</v>
      </c>
      <c r="D95" s="25">
        <v>62</v>
      </c>
      <c r="E95" s="25">
        <v>0.31</v>
      </c>
      <c r="F95" s="25">
        <v>58</v>
      </c>
      <c r="G95" s="25">
        <v>26.66</v>
      </c>
      <c r="H95" s="25">
        <v>2.1755438859714928</v>
      </c>
      <c r="I95" s="25">
        <v>1</v>
      </c>
      <c r="J95" s="25">
        <v>2.3255813953488369</v>
      </c>
      <c r="K95" s="25">
        <v>0.67441860465116277</v>
      </c>
      <c r="L95" s="25">
        <v>0.31</v>
      </c>
      <c r="M95" s="25">
        <v>0.72093023255813948</v>
      </c>
    </row>
    <row r="96" spans="3:13" x14ac:dyDescent="0.25">
      <c r="C96" s="26">
        <v>63</v>
      </c>
      <c r="D96" s="25">
        <v>63</v>
      </c>
      <c r="E96" s="25">
        <v>0.315</v>
      </c>
      <c r="F96" s="25">
        <v>58</v>
      </c>
      <c r="G96" s="25">
        <v>27.09</v>
      </c>
      <c r="H96" s="25">
        <v>2.1410114433370246</v>
      </c>
      <c r="I96" s="25">
        <v>1</v>
      </c>
      <c r="J96" s="25">
        <v>2.3255813953488369</v>
      </c>
      <c r="K96" s="25">
        <v>0.67441860465116277</v>
      </c>
      <c r="L96" s="25">
        <v>0.315</v>
      </c>
      <c r="M96" s="25">
        <v>0.73255813953488369</v>
      </c>
    </row>
    <row r="97" spans="3:13" x14ac:dyDescent="0.25">
      <c r="C97" s="26">
        <v>64</v>
      </c>
      <c r="D97" s="25">
        <v>64</v>
      </c>
      <c r="E97" s="25">
        <v>0.32</v>
      </c>
      <c r="F97" s="25">
        <v>59</v>
      </c>
      <c r="G97" s="25">
        <v>27.52</v>
      </c>
      <c r="H97" s="25">
        <v>2.1438953488372094</v>
      </c>
      <c r="I97" s="25">
        <v>1</v>
      </c>
      <c r="J97" s="25">
        <v>2.3255813953488373</v>
      </c>
      <c r="K97" s="25">
        <v>0.68604651162790697</v>
      </c>
      <c r="L97" s="25">
        <v>0.32</v>
      </c>
      <c r="M97" s="25">
        <v>0.7441860465116279</v>
      </c>
    </row>
    <row r="98" spans="3:13" x14ac:dyDescent="0.25">
      <c r="C98" s="26">
        <v>65</v>
      </c>
      <c r="D98" s="25">
        <v>65</v>
      </c>
      <c r="E98" s="25">
        <v>0.32500000000000001</v>
      </c>
      <c r="F98" s="25">
        <v>59</v>
      </c>
      <c r="G98" s="25">
        <v>27.95</v>
      </c>
      <c r="H98" s="25">
        <v>2.1109123434704831</v>
      </c>
      <c r="I98" s="25">
        <v>1</v>
      </c>
      <c r="J98" s="25">
        <v>2.3255813953488373</v>
      </c>
      <c r="K98" s="25">
        <v>0.68604651162790697</v>
      </c>
      <c r="L98" s="25">
        <v>0.32500000000000001</v>
      </c>
      <c r="M98" s="25">
        <v>0.7558139534883721</v>
      </c>
    </row>
    <row r="99" spans="3:13" x14ac:dyDescent="0.25">
      <c r="C99" s="26">
        <v>66</v>
      </c>
      <c r="D99" s="25">
        <v>66</v>
      </c>
      <c r="E99" s="25">
        <v>0.33</v>
      </c>
      <c r="F99" s="25">
        <v>60</v>
      </c>
      <c r="G99" s="25">
        <v>28.38</v>
      </c>
      <c r="H99" s="25">
        <v>2.1141649048625792</v>
      </c>
      <c r="I99" s="25">
        <v>1</v>
      </c>
      <c r="J99" s="25">
        <v>2.3255813953488373</v>
      </c>
      <c r="K99" s="25">
        <v>0.69767441860465118</v>
      </c>
      <c r="L99" s="25">
        <v>0.33</v>
      </c>
      <c r="M99" s="25">
        <v>0.76744186046511631</v>
      </c>
    </row>
    <row r="100" spans="3:13" x14ac:dyDescent="0.25">
      <c r="C100" s="26">
        <v>67</v>
      </c>
      <c r="D100" s="25">
        <v>67</v>
      </c>
      <c r="E100" s="25">
        <v>0.33500000000000002</v>
      </c>
      <c r="F100" s="25">
        <v>61</v>
      </c>
      <c r="G100" s="25">
        <v>28.81</v>
      </c>
      <c r="H100" s="25">
        <v>2.1173203748698368</v>
      </c>
      <c r="I100" s="25">
        <v>1</v>
      </c>
      <c r="J100" s="25">
        <v>2.3255813953488373</v>
      </c>
      <c r="K100" s="25">
        <v>0.70930232558139539</v>
      </c>
      <c r="L100" s="25">
        <v>0.33500000000000002</v>
      </c>
      <c r="M100" s="25">
        <v>0.77906976744186052</v>
      </c>
    </row>
    <row r="101" spans="3:13" x14ac:dyDescent="0.25">
      <c r="C101" s="26">
        <v>68</v>
      </c>
      <c r="D101" s="25">
        <v>68</v>
      </c>
      <c r="E101" s="25">
        <v>0.34</v>
      </c>
      <c r="F101" s="25">
        <v>62</v>
      </c>
      <c r="G101" s="25">
        <v>29.24</v>
      </c>
      <c r="H101" s="25">
        <v>2.1203830369357042</v>
      </c>
      <c r="I101" s="25">
        <v>1</v>
      </c>
      <c r="J101" s="25">
        <v>2.3255813953488369</v>
      </c>
      <c r="K101" s="25">
        <v>0.72093023255813948</v>
      </c>
      <c r="L101" s="25">
        <v>0.34</v>
      </c>
      <c r="M101" s="25">
        <v>0.79069767441860461</v>
      </c>
    </row>
    <row r="102" spans="3:13" x14ac:dyDescent="0.25">
      <c r="C102" s="26">
        <v>69</v>
      </c>
      <c r="D102" s="25">
        <v>69</v>
      </c>
      <c r="E102" s="25">
        <v>0.34499999999999997</v>
      </c>
      <c r="F102" s="25">
        <v>63</v>
      </c>
      <c r="G102" s="25">
        <v>29.669999999999998</v>
      </c>
      <c r="H102" s="25">
        <v>2.1233569261880687</v>
      </c>
      <c r="I102" s="25">
        <v>1</v>
      </c>
      <c r="J102" s="25">
        <v>2.3255813953488373</v>
      </c>
      <c r="K102" s="25">
        <v>0.73255813953488369</v>
      </c>
      <c r="L102" s="25">
        <v>0.34499999999999997</v>
      </c>
      <c r="M102" s="25">
        <v>0.80232558139534882</v>
      </c>
    </row>
    <row r="103" spans="3:13" x14ac:dyDescent="0.25">
      <c r="C103" s="26">
        <v>70</v>
      </c>
      <c r="D103" s="25">
        <v>70</v>
      </c>
      <c r="E103" s="25">
        <v>0.35</v>
      </c>
      <c r="F103" s="25">
        <v>64</v>
      </c>
      <c r="G103" s="25">
        <v>30.099999999999998</v>
      </c>
      <c r="H103" s="25">
        <v>2.1262458471760799</v>
      </c>
      <c r="I103" s="25">
        <v>1</v>
      </c>
      <c r="J103" s="25">
        <v>2.3255813953488373</v>
      </c>
      <c r="K103" s="25">
        <v>0.7441860465116279</v>
      </c>
      <c r="L103" s="25">
        <v>0.35</v>
      </c>
      <c r="M103" s="25">
        <v>0.81395348837209303</v>
      </c>
    </row>
    <row r="104" spans="3:13" x14ac:dyDescent="0.25">
      <c r="C104" s="26">
        <v>71</v>
      </c>
      <c r="D104" s="25">
        <v>71</v>
      </c>
      <c r="E104" s="25">
        <v>0.35499999999999998</v>
      </c>
      <c r="F104" s="25">
        <v>64</v>
      </c>
      <c r="G104" s="25">
        <v>30.53</v>
      </c>
      <c r="H104" s="25">
        <v>2.0962987225679659</v>
      </c>
      <c r="I104" s="25">
        <v>1</v>
      </c>
      <c r="J104" s="25">
        <v>2.3255813953488373</v>
      </c>
      <c r="K104" s="25">
        <v>0.7441860465116279</v>
      </c>
      <c r="L104" s="25">
        <v>0.35499999999999998</v>
      </c>
      <c r="M104" s="25">
        <v>0.82558139534883723</v>
      </c>
    </row>
    <row r="105" spans="3:13" x14ac:dyDescent="0.25">
      <c r="C105" s="26">
        <v>72</v>
      </c>
      <c r="D105" s="25">
        <v>72</v>
      </c>
      <c r="E105" s="25">
        <v>0.36</v>
      </c>
      <c r="F105" s="25">
        <v>65</v>
      </c>
      <c r="G105" s="25">
        <v>30.96</v>
      </c>
      <c r="H105" s="25">
        <v>2.099483204134367</v>
      </c>
      <c r="I105" s="25">
        <v>1</v>
      </c>
      <c r="J105" s="25">
        <v>2.3255813953488373</v>
      </c>
      <c r="K105" s="25">
        <v>0.7558139534883721</v>
      </c>
      <c r="L105" s="25">
        <v>0.36</v>
      </c>
      <c r="M105" s="25">
        <v>0.83720930232558144</v>
      </c>
    </row>
    <row r="106" spans="3:13" x14ac:dyDescent="0.25">
      <c r="C106" s="26">
        <v>73</v>
      </c>
      <c r="D106" s="25">
        <v>73</v>
      </c>
      <c r="E106" s="25">
        <v>0.36499999999999999</v>
      </c>
      <c r="F106" s="25">
        <v>65</v>
      </c>
      <c r="G106" s="25">
        <v>31.39</v>
      </c>
      <c r="H106" s="25">
        <v>2.0707231602421152</v>
      </c>
      <c r="I106" s="25">
        <v>1</v>
      </c>
      <c r="J106" s="25">
        <v>2.3255813953488373</v>
      </c>
      <c r="K106" s="25">
        <v>0.7558139534883721</v>
      </c>
      <c r="L106" s="25">
        <v>0.36499999999999999</v>
      </c>
      <c r="M106" s="25">
        <v>0.84883720930232553</v>
      </c>
    </row>
    <row r="107" spans="3:13" x14ac:dyDescent="0.25">
      <c r="C107" s="26">
        <v>74</v>
      </c>
      <c r="D107" s="25">
        <v>74</v>
      </c>
      <c r="E107" s="25">
        <v>0.37</v>
      </c>
      <c r="F107" s="25">
        <v>66</v>
      </c>
      <c r="G107" s="25">
        <v>31.82</v>
      </c>
      <c r="H107" s="25">
        <v>2.0741671904462602</v>
      </c>
      <c r="I107" s="25">
        <v>1</v>
      </c>
      <c r="J107" s="25">
        <v>2.3255813953488373</v>
      </c>
      <c r="K107" s="25">
        <v>0.76744186046511631</v>
      </c>
      <c r="L107" s="25">
        <v>0.37</v>
      </c>
      <c r="M107" s="25">
        <v>0.86046511627906974</v>
      </c>
    </row>
    <row r="108" spans="3:13" x14ac:dyDescent="0.25">
      <c r="C108" s="26">
        <v>75</v>
      </c>
      <c r="D108" s="25">
        <v>75</v>
      </c>
      <c r="E108" s="25">
        <v>0.375</v>
      </c>
      <c r="F108" s="25">
        <v>66</v>
      </c>
      <c r="G108" s="25">
        <v>32.25</v>
      </c>
      <c r="H108" s="25">
        <v>2.0465116279069768</v>
      </c>
      <c r="I108" s="25">
        <v>1</v>
      </c>
      <c r="J108" s="25">
        <v>2.3255813953488373</v>
      </c>
      <c r="K108" s="25">
        <v>0.76744186046511631</v>
      </c>
      <c r="L108" s="25">
        <v>0.375</v>
      </c>
      <c r="M108" s="25">
        <v>0.87209302325581395</v>
      </c>
    </row>
    <row r="109" spans="3:13" x14ac:dyDescent="0.25">
      <c r="C109" s="26">
        <v>76</v>
      </c>
      <c r="D109" s="25">
        <v>76</v>
      </c>
      <c r="E109" s="25">
        <v>0.38</v>
      </c>
      <c r="F109" s="25">
        <v>67</v>
      </c>
      <c r="G109" s="25">
        <v>32.68</v>
      </c>
      <c r="H109" s="25">
        <v>2.0501835985312118</v>
      </c>
      <c r="I109" s="25">
        <v>1</v>
      </c>
      <c r="J109" s="25">
        <v>2.3255813953488373</v>
      </c>
      <c r="K109" s="25">
        <v>0.77906976744186052</v>
      </c>
      <c r="L109" s="25">
        <v>0.38</v>
      </c>
      <c r="M109" s="25">
        <v>0.88372093023255816</v>
      </c>
    </row>
    <row r="110" spans="3:13" x14ac:dyDescent="0.25">
      <c r="C110" s="26">
        <v>77</v>
      </c>
      <c r="D110" s="25">
        <v>77</v>
      </c>
      <c r="E110" s="25">
        <v>0.38500000000000001</v>
      </c>
      <c r="F110" s="25">
        <v>68</v>
      </c>
      <c r="G110" s="25">
        <v>33.11</v>
      </c>
      <c r="H110" s="25">
        <v>2.0537601932950769</v>
      </c>
      <c r="I110" s="25">
        <v>1</v>
      </c>
      <c r="J110" s="25">
        <v>2.3255813953488373</v>
      </c>
      <c r="K110" s="25">
        <v>0.79069767441860461</v>
      </c>
      <c r="L110" s="25">
        <v>0.38500000000000001</v>
      </c>
      <c r="M110" s="25">
        <v>0.89534883720930236</v>
      </c>
    </row>
    <row r="111" spans="3:13" x14ac:dyDescent="0.25">
      <c r="C111" s="26">
        <v>78</v>
      </c>
      <c r="D111" s="25">
        <v>78</v>
      </c>
      <c r="E111" s="25">
        <v>0.39</v>
      </c>
      <c r="F111" s="25">
        <v>69</v>
      </c>
      <c r="G111" s="25">
        <v>33.54</v>
      </c>
      <c r="H111" s="25">
        <v>2.0572450805008944</v>
      </c>
      <c r="I111" s="25">
        <v>1</v>
      </c>
      <c r="J111" s="25">
        <v>2.3255813953488369</v>
      </c>
      <c r="K111" s="25">
        <v>0.80232558139534882</v>
      </c>
      <c r="L111" s="25">
        <v>0.39</v>
      </c>
      <c r="M111" s="25">
        <v>0.90697674418604646</v>
      </c>
    </row>
    <row r="112" spans="3:13" x14ac:dyDescent="0.25">
      <c r="C112" s="26">
        <v>79</v>
      </c>
      <c r="D112" s="25">
        <v>79</v>
      </c>
      <c r="E112" s="25">
        <v>0.39500000000000002</v>
      </c>
      <c r="F112" s="25">
        <v>69</v>
      </c>
      <c r="G112" s="25">
        <v>33.97</v>
      </c>
      <c r="H112" s="25">
        <v>2.0312040035325287</v>
      </c>
      <c r="I112" s="25">
        <v>1</v>
      </c>
      <c r="J112" s="25">
        <v>2.3255813953488369</v>
      </c>
      <c r="K112" s="25">
        <v>0.80232558139534882</v>
      </c>
      <c r="L112" s="25">
        <v>0.39500000000000002</v>
      </c>
      <c r="M112" s="25">
        <v>0.91860465116279066</v>
      </c>
    </row>
    <row r="113" spans="3:13" x14ac:dyDescent="0.25">
      <c r="C113" s="26">
        <v>80</v>
      </c>
      <c r="D113" s="25">
        <v>80</v>
      </c>
      <c r="E113" s="25">
        <v>0.4</v>
      </c>
      <c r="F113" s="25">
        <v>69</v>
      </c>
      <c r="G113" s="25">
        <v>34.4</v>
      </c>
      <c r="H113" s="25">
        <v>2.0058139534883721</v>
      </c>
      <c r="I113" s="25">
        <v>1</v>
      </c>
      <c r="J113" s="25">
        <v>2.3255813953488369</v>
      </c>
      <c r="K113" s="25">
        <v>0.80232558139534882</v>
      </c>
      <c r="L113" s="25">
        <v>0.4</v>
      </c>
      <c r="M113" s="25">
        <v>0.93023255813953487</v>
      </c>
    </row>
    <row r="114" spans="3:13" x14ac:dyDescent="0.25">
      <c r="C114" s="26">
        <v>81</v>
      </c>
      <c r="D114" s="25">
        <v>81</v>
      </c>
      <c r="E114" s="25">
        <v>0.40500000000000003</v>
      </c>
      <c r="F114" s="25">
        <v>70</v>
      </c>
      <c r="G114" s="25">
        <v>34.83</v>
      </c>
      <c r="H114" s="25">
        <v>2.0097616996841801</v>
      </c>
      <c r="I114" s="25">
        <v>1</v>
      </c>
      <c r="J114" s="25">
        <v>2.3255813953488369</v>
      </c>
      <c r="K114" s="25">
        <v>0.81395348837209303</v>
      </c>
      <c r="L114" s="25">
        <v>0.40500000000000003</v>
      </c>
      <c r="M114" s="25">
        <v>0.94186046511627908</v>
      </c>
    </row>
    <row r="115" spans="3:13" x14ac:dyDescent="0.25">
      <c r="C115" s="26">
        <v>82</v>
      </c>
      <c r="D115" s="25">
        <v>82</v>
      </c>
      <c r="E115" s="25">
        <v>0.41</v>
      </c>
      <c r="F115" s="25">
        <v>71</v>
      </c>
      <c r="G115" s="25">
        <v>35.26</v>
      </c>
      <c r="H115" s="25">
        <v>2.013613159387408</v>
      </c>
      <c r="I115" s="25">
        <v>1</v>
      </c>
      <c r="J115" s="25">
        <v>2.3255813953488373</v>
      </c>
      <c r="K115" s="25">
        <v>0.82558139534883723</v>
      </c>
      <c r="L115" s="25">
        <v>0.41</v>
      </c>
      <c r="M115" s="25">
        <v>0.95348837209302328</v>
      </c>
    </row>
    <row r="116" spans="3:13" x14ac:dyDescent="0.25">
      <c r="C116" s="26">
        <v>83</v>
      </c>
      <c r="D116" s="25">
        <v>83</v>
      </c>
      <c r="E116" s="25">
        <v>0.41499999999999998</v>
      </c>
      <c r="F116" s="25">
        <v>71</v>
      </c>
      <c r="G116" s="25">
        <v>35.69</v>
      </c>
      <c r="H116" s="25">
        <v>1.9893527598767162</v>
      </c>
      <c r="I116" s="25">
        <v>1</v>
      </c>
      <c r="J116" s="25">
        <v>2.3255813953488373</v>
      </c>
      <c r="K116" s="25">
        <v>0.82558139534883723</v>
      </c>
      <c r="L116" s="25">
        <v>0.41499999999999998</v>
      </c>
      <c r="M116" s="25">
        <v>0.96511627906976749</v>
      </c>
    </row>
    <row r="117" spans="3:13" x14ac:dyDescent="0.25">
      <c r="C117" s="26">
        <v>84</v>
      </c>
      <c r="D117" s="25">
        <v>84</v>
      </c>
      <c r="E117" s="25">
        <v>0.42</v>
      </c>
      <c r="F117" s="25">
        <v>71</v>
      </c>
      <c r="G117" s="25">
        <v>36.119999999999997</v>
      </c>
      <c r="H117" s="25">
        <v>1.9656699889258029</v>
      </c>
      <c r="I117" s="25">
        <v>1</v>
      </c>
      <c r="J117" s="25">
        <v>2.3255813953488373</v>
      </c>
      <c r="K117" s="25">
        <v>0.82558139534883723</v>
      </c>
      <c r="L117" s="25">
        <v>0.42</v>
      </c>
      <c r="M117" s="25">
        <v>0.97674418604651159</v>
      </c>
    </row>
    <row r="118" spans="3:13" x14ac:dyDescent="0.25">
      <c r="C118" s="26">
        <v>85</v>
      </c>
      <c r="D118" s="25">
        <v>85</v>
      </c>
      <c r="E118" s="25">
        <v>0.42499999999999999</v>
      </c>
      <c r="F118" s="25">
        <v>72</v>
      </c>
      <c r="G118" s="25">
        <v>36.549999999999997</v>
      </c>
      <c r="H118" s="25">
        <v>1.9699042407660741</v>
      </c>
      <c r="I118" s="25">
        <v>1</v>
      </c>
      <c r="J118" s="25">
        <v>2.3255813953488373</v>
      </c>
      <c r="K118" s="25">
        <v>0.83720930232558144</v>
      </c>
      <c r="L118" s="25">
        <v>0.42499999999999999</v>
      </c>
      <c r="M118" s="25">
        <v>0.98837209302325579</v>
      </c>
    </row>
    <row r="119" spans="3:13" x14ac:dyDescent="0.25">
      <c r="C119" s="26">
        <v>86</v>
      </c>
      <c r="D119" s="25">
        <v>86</v>
      </c>
      <c r="E119" s="25">
        <v>0.43</v>
      </c>
      <c r="F119" s="25">
        <v>73</v>
      </c>
      <c r="G119" s="25">
        <v>36.979999999999997</v>
      </c>
      <c r="H119" s="25">
        <v>1.9740400216333152</v>
      </c>
      <c r="I119" s="25">
        <v>1</v>
      </c>
      <c r="J119" s="25">
        <v>2.3255813953488373</v>
      </c>
      <c r="K119" s="25">
        <v>0.84883720930232553</v>
      </c>
      <c r="L119" s="25">
        <v>0.43</v>
      </c>
      <c r="M119" s="25">
        <v>1</v>
      </c>
    </row>
    <row r="120" spans="3:13" x14ac:dyDescent="0.25">
      <c r="C120" s="26">
        <v>87</v>
      </c>
      <c r="D120" s="25">
        <v>87</v>
      </c>
      <c r="E120" s="25">
        <v>0.435</v>
      </c>
      <c r="F120" s="25">
        <v>74</v>
      </c>
      <c r="G120" s="25">
        <v>37.409999999999997</v>
      </c>
      <c r="H120" s="25">
        <v>1.9780807270783212</v>
      </c>
      <c r="I120" s="25">
        <v>1</v>
      </c>
      <c r="J120" s="25">
        <v>2.2988505747126435</v>
      </c>
      <c r="K120" s="25">
        <v>0.86046511627906974</v>
      </c>
      <c r="L120" s="25">
        <v>0.435</v>
      </c>
      <c r="M120" s="25">
        <v>1</v>
      </c>
    </row>
    <row r="121" spans="3:13" x14ac:dyDescent="0.25">
      <c r="C121" s="26">
        <v>88</v>
      </c>
      <c r="D121" s="25">
        <v>88</v>
      </c>
      <c r="E121" s="25">
        <v>0.44</v>
      </c>
      <c r="F121" s="25">
        <v>74</v>
      </c>
      <c r="G121" s="25">
        <v>37.839999999999996</v>
      </c>
      <c r="H121" s="25">
        <v>1.9556025369978858</v>
      </c>
      <c r="I121" s="25">
        <v>1</v>
      </c>
      <c r="J121" s="25">
        <v>2.2727272727272729</v>
      </c>
      <c r="K121" s="25">
        <v>0.86046511627906974</v>
      </c>
      <c r="L121" s="25">
        <v>0.44</v>
      </c>
      <c r="M121" s="25">
        <v>1</v>
      </c>
    </row>
    <row r="122" spans="3:13" x14ac:dyDescent="0.25">
      <c r="C122" s="26">
        <v>89</v>
      </c>
      <c r="D122" s="25">
        <v>89</v>
      </c>
      <c r="E122" s="25">
        <v>0.44500000000000001</v>
      </c>
      <c r="F122" s="25">
        <v>74</v>
      </c>
      <c r="G122" s="25">
        <v>38.269999999999996</v>
      </c>
      <c r="H122" s="25">
        <v>1.9336294747844263</v>
      </c>
      <c r="I122" s="25">
        <v>1</v>
      </c>
      <c r="J122" s="25">
        <v>2.2471910112359552</v>
      </c>
      <c r="K122" s="25">
        <v>0.86046511627906974</v>
      </c>
      <c r="L122" s="25">
        <v>0.44500000000000001</v>
      </c>
      <c r="M122" s="25">
        <v>1</v>
      </c>
    </row>
    <row r="123" spans="3:13" x14ac:dyDescent="0.25">
      <c r="C123" s="26">
        <v>90</v>
      </c>
      <c r="D123" s="25">
        <v>90</v>
      </c>
      <c r="E123" s="25">
        <v>0.45</v>
      </c>
      <c r="F123" s="25">
        <v>75</v>
      </c>
      <c r="G123" s="25">
        <v>38.700000000000003</v>
      </c>
      <c r="H123" s="25">
        <v>1.9379844961240309</v>
      </c>
      <c r="I123" s="25">
        <v>1</v>
      </c>
      <c r="J123" s="25">
        <v>2.2222222222222223</v>
      </c>
      <c r="K123" s="25">
        <v>0.87209302325581395</v>
      </c>
      <c r="L123" s="25">
        <v>0.45</v>
      </c>
      <c r="M123" s="25">
        <v>1</v>
      </c>
    </row>
    <row r="124" spans="3:13" x14ac:dyDescent="0.25">
      <c r="C124" s="26">
        <v>91</v>
      </c>
      <c r="D124" s="25">
        <v>91</v>
      </c>
      <c r="E124" s="25">
        <v>0.45500000000000002</v>
      </c>
      <c r="F124" s="25">
        <v>75</v>
      </c>
      <c r="G124" s="25">
        <v>39.130000000000003</v>
      </c>
      <c r="H124" s="25">
        <v>1.916687963199591</v>
      </c>
      <c r="I124" s="25">
        <v>1</v>
      </c>
      <c r="J124" s="25">
        <v>2.1978021978021975</v>
      </c>
      <c r="K124" s="25">
        <v>0.87209302325581395</v>
      </c>
      <c r="L124" s="25">
        <v>0.45500000000000002</v>
      </c>
      <c r="M124" s="25">
        <v>1</v>
      </c>
    </row>
    <row r="125" spans="3:13" x14ac:dyDescent="0.25">
      <c r="C125" s="26">
        <v>92</v>
      </c>
      <c r="D125" s="25">
        <v>92</v>
      </c>
      <c r="E125" s="25">
        <v>0.46</v>
      </c>
      <c r="F125" s="25">
        <v>76</v>
      </c>
      <c r="G125" s="25">
        <v>39.56</v>
      </c>
      <c r="H125" s="25">
        <v>1.9211324570273003</v>
      </c>
      <c r="I125" s="25">
        <v>1</v>
      </c>
      <c r="J125" s="25">
        <v>2.1739130434782608</v>
      </c>
      <c r="K125" s="25">
        <v>0.88372093023255816</v>
      </c>
      <c r="L125" s="25">
        <v>0.46</v>
      </c>
      <c r="M125" s="25">
        <v>1</v>
      </c>
    </row>
    <row r="126" spans="3:13" x14ac:dyDescent="0.25">
      <c r="C126" s="26">
        <v>93</v>
      </c>
      <c r="D126" s="25">
        <v>93</v>
      </c>
      <c r="E126" s="25">
        <v>0.46500000000000002</v>
      </c>
      <c r="F126" s="25">
        <v>76</v>
      </c>
      <c r="G126" s="25">
        <v>39.99</v>
      </c>
      <c r="H126" s="25">
        <v>1.9004751187796949</v>
      </c>
      <c r="I126" s="25">
        <v>1</v>
      </c>
      <c r="J126" s="25">
        <v>2.150537634408602</v>
      </c>
      <c r="K126" s="25">
        <v>0.88372093023255816</v>
      </c>
      <c r="L126" s="25">
        <v>0.46500000000000002</v>
      </c>
      <c r="M126" s="25">
        <v>1</v>
      </c>
    </row>
    <row r="127" spans="3:13" x14ac:dyDescent="0.25">
      <c r="C127" s="26">
        <v>94</v>
      </c>
      <c r="D127" s="25">
        <v>94</v>
      </c>
      <c r="E127" s="25">
        <v>0.47</v>
      </c>
      <c r="F127" s="25">
        <v>76</v>
      </c>
      <c r="G127" s="25">
        <v>40.42</v>
      </c>
      <c r="H127" s="25">
        <v>1.8802572983671451</v>
      </c>
      <c r="I127" s="25">
        <v>1</v>
      </c>
      <c r="J127" s="25">
        <v>2.1276595744680851</v>
      </c>
      <c r="K127" s="25">
        <v>0.88372093023255816</v>
      </c>
      <c r="L127" s="25">
        <v>0.47</v>
      </c>
      <c r="M127" s="25">
        <v>1</v>
      </c>
    </row>
    <row r="128" spans="3:13" x14ac:dyDescent="0.25">
      <c r="C128" s="26">
        <v>95</v>
      </c>
      <c r="D128" s="25">
        <v>95</v>
      </c>
      <c r="E128" s="25">
        <v>0.47499999999999998</v>
      </c>
      <c r="F128" s="25">
        <v>77</v>
      </c>
      <c r="G128" s="25">
        <v>40.85</v>
      </c>
      <c r="H128" s="25">
        <v>1.8849449204406366</v>
      </c>
      <c r="I128" s="25">
        <v>1</v>
      </c>
      <c r="J128" s="25">
        <v>2.1052631578947367</v>
      </c>
      <c r="K128" s="25">
        <v>0.89534883720930236</v>
      </c>
      <c r="L128" s="25">
        <v>0.47499999999999998</v>
      </c>
      <c r="M128" s="25">
        <v>1</v>
      </c>
    </row>
    <row r="129" spans="3:13" x14ac:dyDescent="0.25">
      <c r="C129" s="26">
        <v>96</v>
      </c>
      <c r="D129" s="25">
        <v>96</v>
      </c>
      <c r="E129" s="25">
        <v>0.48</v>
      </c>
      <c r="F129" s="25">
        <v>78</v>
      </c>
      <c r="G129" s="25">
        <v>41.28</v>
      </c>
      <c r="H129" s="25">
        <v>1.8895348837209303</v>
      </c>
      <c r="I129" s="25">
        <v>1</v>
      </c>
      <c r="J129" s="25">
        <v>2.0833333333333335</v>
      </c>
      <c r="K129" s="25">
        <v>0.90697674418604646</v>
      </c>
      <c r="L129" s="25">
        <v>0.48</v>
      </c>
      <c r="M129" s="25">
        <v>1</v>
      </c>
    </row>
    <row r="130" spans="3:13" x14ac:dyDescent="0.25">
      <c r="C130" s="26">
        <v>97</v>
      </c>
      <c r="D130" s="25">
        <v>97</v>
      </c>
      <c r="E130" s="25">
        <v>0.48499999999999999</v>
      </c>
      <c r="F130" s="25">
        <v>78</v>
      </c>
      <c r="G130" s="25">
        <v>41.71</v>
      </c>
      <c r="H130" s="25">
        <v>1.8700551426516423</v>
      </c>
      <c r="I130" s="25">
        <v>1</v>
      </c>
      <c r="J130" s="25">
        <v>2.061855670103093</v>
      </c>
      <c r="K130" s="25">
        <v>0.90697674418604646</v>
      </c>
      <c r="L130" s="25">
        <v>0.48499999999999999</v>
      </c>
      <c r="M130" s="25">
        <v>1</v>
      </c>
    </row>
    <row r="131" spans="3:13" x14ac:dyDescent="0.25">
      <c r="C131" s="26">
        <v>98</v>
      </c>
      <c r="D131" s="25">
        <v>98</v>
      </c>
      <c r="E131" s="25">
        <v>0.49</v>
      </c>
      <c r="F131" s="25">
        <v>78</v>
      </c>
      <c r="G131" s="25">
        <v>42.14</v>
      </c>
      <c r="H131" s="25">
        <v>1.8509729473184622</v>
      </c>
      <c r="I131" s="25">
        <v>1</v>
      </c>
      <c r="J131" s="25">
        <v>2.0408163265306123</v>
      </c>
      <c r="K131" s="25">
        <v>0.90697674418604646</v>
      </c>
      <c r="L131" s="25">
        <v>0.49</v>
      </c>
      <c r="M131" s="25">
        <v>1</v>
      </c>
    </row>
    <row r="132" spans="3:13" x14ac:dyDescent="0.25">
      <c r="C132" s="26">
        <v>99</v>
      </c>
      <c r="D132" s="25">
        <v>99</v>
      </c>
      <c r="E132" s="25">
        <v>0.495</v>
      </c>
      <c r="F132" s="25">
        <v>78</v>
      </c>
      <c r="G132" s="25">
        <v>42.57</v>
      </c>
      <c r="H132" s="25">
        <v>1.8322762508809018</v>
      </c>
      <c r="I132" s="25">
        <v>1</v>
      </c>
      <c r="J132" s="25">
        <v>2.0202020202020203</v>
      </c>
      <c r="K132" s="25">
        <v>0.90697674418604646</v>
      </c>
      <c r="L132" s="25">
        <v>0.495</v>
      </c>
      <c r="M132" s="25">
        <v>1</v>
      </c>
    </row>
    <row r="133" spans="3:13" x14ac:dyDescent="0.25">
      <c r="C133" s="26">
        <v>100</v>
      </c>
      <c r="D133" s="25">
        <v>100</v>
      </c>
      <c r="E133" s="25">
        <v>0.5</v>
      </c>
      <c r="F133" s="25">
        <v>78</v>
      </c>
      <c r="G133" s="25">
        <v>43</v>
      </c>
      <c r="H133" s="25">
        <v>1.8139534883720929</v>
      </c>
      <c r="I133" s="25">
        <v>1</v>
      </c>
      <c r="J133" s="25">
        <v>2</v>
      </c>
      <c r="K133" s="25">
        <v>0.90697674418604646</v>
      </c>
      <c r="L133" s="25">
        <v>0.5</v>
      </c>
      <c r="M133" s="25">
        <v>1</v>
      </c>
    </row>
    <row r="134" spans="3:13" x14ac:dyDescent="0.25">
      <c r="C134" s="26">
        <v>101</v>
      </c>
      <c r="D134" s="25">
        <v>101</v>
      </c>
      <c r="E134" s="25">
        <v>0.505</v>
      </c>
      <c r="F134" s="25">
        <v>78</v>
      </c>
      <c r="G134" s="25">
        <v>43.43</v>
      </c>
      <c r="H134" s="25">
        <v>1.7959935528436564</v>
      </c>
      <c r="I134" s="25">
        <v>1</v>
      </c>
      <c r="J134" s="25">
        <v>1.9801980198019802</v>
      </c>
      <c r="K134" s="25">
        <v>0.90697674418604646</v>
      </c>
      <c r="L134" s="25">
        <v>0.505</v>
      </c>
      <c r="M134" s="25">
        <v>1</v>
      </c>
    </row>
    <row r="135" spans="3:13" x14ac:dyDescent="0.25">
      <c r="C135" s="26">
        <v>102</v>
      </c>
      <c r="D135" s="25">
        <v>102</v>
      </c>
      <c r="E135" s="25">
        <v>0.51</v>
      </c>
      <c r="F135" s="25">
        <v>79</v>
      </c>
      <c r="G135" s="25">
        <v>43.86</v>
      </c>
      <c r="H135" s="25">
        <v>1.8011855905152758</v>
      </c>
      <c r="I135" s="25">
        <v>1</v>
      </c>
      <c r="J135" s="25">
        <v>1.9607843137254901</v>
      </c>
      <c r="K135" s="25">
        <v>0.91860465116279066</v>
      </c>
      <c r="L135" s="25">
        <v>0.51</v>
      </c>
      <c r="M135" s="25">
        <v>1</v>
      </c>
    </row>
    <row r="136" spans="3:13" x14ac:dyDescent="0.25">
      <c r="C136" s="26">
        <v>103</v>
      </c>
      <c r="D136" s="25">
        <v>103</v>
      </c>
      <c r="E136" s="25">
        <v>0.51500000000000001</v>
      </c>
      <c r="F136" s="25">
        <v>79</v>
      </c>
      <c r="G136" s="25">
        <v>44.29</v>
      </c>
      <c r="H136" s="25">
        <v>1.783698351772409</v>
      </c>
      <c r="I136" s="25">
        <v>1</v>
      </c>
      <c r="J136" s="25">
        <v>1.941747572815534</v>
      </c>
      <c r="K136" s="25">
        <v>0.91860465116279066</v>
      </c>
      <c r="L136" s="25">
        <v>0.51500000000000001</v>
      </c>
      <c r="M136" s="25">
        <v>1</v>
      </c>
    </row>
    <row r="137" spans="3:13" x14ac:dyDescent="0.25">
      <c r="C137" s="26">
        <v>104</v>
      </c>
      <c r="D137" s="25">
        <v>104</v>
      </c>
      <c r="E137" s="25">
        <v>0.52</v>
      </c>
      <c r="F137" s="25">
        <v>80</v>
      </c>
      <c r="G137" s="25">
        <v>44.72</v>
      </c>
      <c r="H137" s="25">
        <v>1.7889087656529516</v>
      </c>
      <c r="I137" s="25">
        <v>1</v>
      </c>
      <c r="J137" s="25">
        <v>1.9230769230769229</v>
      </c>
      <c r="K137" s="25">
        <v>0.93023255813953487</v>
      </c>
      <c r="L137" s="25">
        <v>0.52</v>
      </c>
      <c r="M137" s="25">
        <v>1</v>
      </c>
    </row>
    <row r="138" spans="3:13" x14ac:dyDescent="0.25">
      <c r="C138" s="26">
        <v>105</v>
      </c>
      <c r="D138" s="25">
        <v>105</v>
      </c>
      <c r="E138" s="25">
        <v>0.52500000000000002</v>
      </c>
      <c r="F138" s="25">
        <v>80</v>
      </c>
      <c r="G138" s="25">
        <v>45.15</v>
      </c>
      <c r="H138" s="25">
        <v>1.7718715393133997</v>
      </c>
      <c r="I138" s="25">
        <v>1</v>
      </c>
      <c r="J138" s="25">
        <v>1.9047619047619047</v>
      </c>
      <c r="K138" s="25">
        <v>0.93023255813953487</v>
      </c>
      <c r="L138" s="25">
        <v>0.52500000000000002</v>
      </c>
      <c r="M138" s="25">
        <v>1</v>
      </c>
    </row>
    <row r="139" spans="3:13" x14ac:dyDescent="0.25">
      <c r="C139" s="26">
        <v>106</v>
      </c>
      <c r="D139" s="25">
        <v>106</v>
      </c>
      <c r="E139" s="25">
        <v>0.53</v>
      </c>
      <c r="F139" s="25">
        <v>81</v>
      </c>
      <c r="G139" s="25">
        <v>45.58</v>
      </c>
      <c r="H139" s="25">
        <v>1.7770952172005265</v>
      </c>
      <c r="I139" s="25">
        <v>1</v>
      </c>
      <c r="J139" s="25">
        <v>1.8867924528301885</v>
      </c>
      <c r="K139" s="25">
        <v>0.94186046511627908</v>
      </c>
      <c r="L139" s="25">
        <v>0.53</v>
      </c>
      <c r="M139" s="25">
        <v>1</v>
      </c>
    </row>
    <row r="140" spans="3:13" x14ac:dyDescent="0.25">
      <c r="C140" s="26">
        <v>107</v>
      </c>
      <c r="D140" s="25">
        <v>107</v>
      </c>
      <c r="E140" s="25">
        <v>0.53500000000000003</v>
      </c>
      <c r="F140" s="25">
        <v>82</v>
      </c>
      <c r="G140" s="25">
        <v>46.01</v>
      </c>
      <c r="H140" s="25">
        <v>1.7822212562486415</v>
      </c>
      <c r="I140" s="25">
        <v>1</v>
      </c>
      <c r="J140" s="25">
        <v>1.8691588785046729</v>
      </c>
      <c r="K140" s="25">
        <v>0.95348837209302328</v>
      </c>
      <c r="L140" s="25">
        <v>0.53500000000000003</v>
      </c>
      <c r="M140" s="25">
        <v>1</v>
      </c>
    </row>
    <row r="141" spans="3:13" x14ac:dyDescent="0.25">
      <c r="C141" s="26">
        <v>108</v>
      </c>
      <c r="D141" s="25">
        <v>108</v>
      </c>
      <c r="E141" s="25">
        <v>0.54</v>
      </c>
      <c r="F141" s="25">
        <v>82</v>
      </c>
      <c r="G141" s="25">
        <v>46.44</v>
      </c>
      <c r="H141" s="25">
        <v>1.7657192075796726</v>
      </c>
      <c r="I141" s="25">
        <v>1</v>
      </c>
      <c r="J141" s="25">
        <v>1.8518518518518516</v>
      </c>
      <c r="K141" s="25">
        <v>0.95348837209302328</v>
      </c>
      <c r="L141" s="25">
        <v>0.54</v>
      </c>
      <c r="M141" s="25">
        <v>1</v>
      </c>
    </row>
    <row r="142" spans="3:13" x14ac:dyDescent="0.25">
      <c r="C142" s="26">
        <v>109</v>
      </c>
      <c r="D142" s="25">
        <v>109</v>
      </c>
      <c r="E142" s="25">
        <v>0.54500000000000004</v>
      </c>
      <c r="F142" s="25">
        <v>82</v>
      </c>
      <c r="G142" s="25">
        <v>46.87</v>
      </c>
      <c r="H142" s="25">
        <v>1.7495199487945381</v>
      </c>
      <c r="I142" s="25">
        <v>1</v>
      </c>
      <c r="J142" s="25">
        <v>1.8348623853211008</v>
      </c>
      <c r="K142" s="25">
        <v>0.95348837209302328</v>
      </c>
      <c r="L142" s="25">
        <v>0.54500000000000004</v>
      </c>
      <c r="M142" s="25">
        <v>1</v>
      </c>
    </row>
    <row r="143" spans="3:13" x14ac:dyDescent="0.25">
      <c r="C143" s="26">
        <v>110</v>
      </c>
      <c r="D143" s="25">
        <v>110</v>
      </c>
      <c r="E143" s="25">
        <v>0.55000000000000004</v>
      </c>
      <c r="F143" s="25">
        <v>82</v>
      </c>
      <c r="G143" s="25">
        <v>47.3</v>
      </c>
      <c r="H143" s="25">
        <v>1.7336152219873149</v>
      </c>
      <c r="I143" s="25">
        <v>1</v>
      </c>
      <c r="J143" s="25">
        <v>1.8181818181818181</v>
      </c>
      <c r="K143" s="25">
        <v>0.95348837209302328</v>
      </c>
      <c r="L143" s="25">
        <v>0.55000000000000004</v>
      </c>
      <c r="M143" s="25">
        <v>1</v>
      </c>
    </row>
    <row r="144" spans="3:13" x14ac:dyDescent="0.25">
      <c r="C144" s="26">
        <v>111</v>
      </c>
      <c r="D144" s="25">
        <v>111</v>
      </c>
      <c r="E144" s="25">
        <v>0.55500000000000005</v>
      </c>
      <c r="F144" s="25">
        <v>82</v>
      </c>
      <c r="G144" s="25">
        <v>47.73</v>
      </c>
      <c r="H144" s="25">
        <v>1.7179970668342761</v>
      </c>
      <c r="I144" s="25">
        <v>1</v>
      </c>
      <c r="J144" s="25">
        <v>1.8018018018018016</v>
      </c>
      <c r="K144" s="25">
        <v>0.95348837209302328</v>
      </c>
      <c r="L144" s="25">
        <v>0.55500000000000005</v>
      </c>
      <c r="M144" s="25">
        <v>1</v>
      </c>
    </row>
    <row r="145" spans="3:13" x14ac:dyDescent="0.25">
      <c r="C145" s="26">
        <v>112</v>
      </c>
      <c r="D145" s="25">
        <v>112</v>
      </c>
      <c r="E145" s="25">
        <v>0.56000000000000005</v>
      </c>
      <c r="F145" s="25">
        <v>82</v>
      </c>
      <c r="G145" s="25">
        <v>48.16</v>
      </c>
      <c r="H145" s="25">
        <v>1.70265780730897</v>
      </c>
      <c r="I145" s="25">
        <v>1</v>
      </c>
      <c r="J145" s="25">
        <v>1.7857142857142856</v>
      </c>
      <c r="K145" s="25">
        <v>0.95348837209302328</v>
      </c>
      <c r="L145" s="25">
        <v>0.56000000000000005</v>
      </c>
      <c r="M145" s="25">
        <v>1</v>
      </c>
    </row>
    <row r="146" spans="3:13" x14ac:dyDescent="0.25">
      <c r="C146" s="26">
        <v>113</v>
      </c>
      <c r="D146" s="25">
        <v>113</v>
      </c>
      <c r="E146" s="25">
        <v>0.56499999999999995</v>
      </c>
      <c r="F146" s="25">
        <v>82</v>
      </c>
      <c r="G146" s="25">
        <v>48.589999999999996</v>
      </c>
      <c r="H146" s="25">
        <v>1.6875900391026963</v>
      </c>
      <c r="I146" s="25">
        <v>1</v>
      </c>
      <c r="J146" s="25">
        <v>1.7699115044247788</v>
      </c>
      <c r="K146" s="25">
        <v>0.95348837209302328</v>
      </c>
      <c r="L146" s="25">
        <v>0.56499999999999995</v>
      </c>
      <c r="M146" s="25">
        <v>1</v>
      </c>
    </row>
    <row r="147" spans="3:13" x14ac:dyDescent="0.25">
      <c r="C147" s="26">
        <v>114</v>
      </c>
      <c r="D147" s="25">
        <v>114</v>
      </c>
      <c r="E147" s="25">
        <v>0.56999999999999995</v>
      </c>
      <c r="F147" s="25">
        <v>82</v>
      </c>
      <c r="G147" s="25">
        <v>49.019999999999996</v>
      </c>
      <c r="H147" s="25">
        <v>1.6727866177070585</v>
      </c>
      <c r="I147" s="25">
        <v>1</v>
      </c>
      <c r="J147" s="25">
        <v>1.7543859649122808</v>
      </c>
      <c r="K147" s="25">
        <v>0.95348837209302328</v>
      </c>
      <c r="L147" s="25">
        <v>0.56999999999999995</v>
      </c>
      <c r="M147" s="25">
        <v>1</v>
      </c>
    </row>
    <row r="148" spans="3:13" x14ac:dyDescent="0.25">
      <c r="C148" s="26">
        <v>115</v>
      </c>
      <c r="D148" s="25">
        <v>115</v>
      </c>
      <c r="E148" s="25">
        <v>0.57499999999999996</v>
      </c>
      <c r="F148" s="25">
        <v>82</v>
      </c>
      <c r="G148" s="25">
        <v>49.449999999999996</v>
      </c>
      <c r="H148" s="25">
        <v>1.6582406471183015</v>
      </c>
      <c r="I148" s="25">
        <v>1</v>
      </c>
      <c r="J148" s="25">
        <v>1.7391304347826089</v>
      </c>
      <c r="K148" s="25">
        <v>0.95348837209302328</v>
      </c>
      <c r="L148" s="25">
        <v>0.57499999999999996</v>
      </c>
      <c r="M148" s="25">
        <v>1</v>
      </c>
    </row>
    <row r="149" spans="3:13" x14ac:dyDescent="0.25">
      <c r="C149" s="26">
        <v>116</v>
      </c>
      <c r="D149" s="25">
        <v>116</v>
      </c>
      <c r="E149" s="25">
        <v>0.57999999999999996</v>
      </c>
      <c r="F149" s="25">
        <v>83</v>
      </c>
      <c r="G149" s="25">
        <v>49.88</v>
      </c>
      <c r="H149" s="25">
        <v>1.6639935846030476</v>
      </c>
      <c r="I149" s="25">
        <v>1</v>
      </c>
      <c r="J149" s="25">
        <v>1.7241379310344829</v>
      </c>
      <c r="K149" s="25">
        <v>0.96511627906976749</v>
      </c>
      <c r="L149" s="25">
        <v>0.57999999999999996</v>
      </c>
      <c r="M149" s="25">
        <v>1</v>
      </c>
    </row>
    <row r="150" spans="3:13" x14ac:dyDescent="0.25">
      <c r="C150" s="26">
        <v>117</v>
      </c>
      <c r="D150" s="25">
        <v>117</v>
      </c>
      <c r="E150" s="25">
        <v>0.58499999999999996</v>
      </c>
      <c r="F150" s="25">
        <v>83</v>
      </c>
      <c r="G150" s="25">
        <v>50.31</v>
      </c>
      <c r="H150" s="25">
        <v>1.6497714172132778</v>
      </c>
      <c r="I150" s="25">
        <v>1</v>
      </c>
      <c r="J150" s="25">
        <v>1.7094017094017095</v>
      </c>
      <c r="K150" s="25">
        <v>0.96511627906976749</v>
      </c>
      <c r="L150" s="25">
        <v>0.58499999999999996</v>
      </c>
      <c r="M150" s="25">
        <v>1</v>
      </c>
    </row>
    <row r="151" spans="3:13" x14ac:dyDescent="0.25">
      <c r="C151" s="26">
        <v>118</v>
      </c>
      <c r="D151" s="25">
        <v>118</v>
      </c>
      <c r="E151" s="25">
        <v>0.59</v>
      </c>
      <c r="F151" s="25">
        <v>83</v>
      </c>
      <c r="G151" s="25">
        <v>50.74</v>
      </c>
      <c r="H151" s="25">
        <v>1.6357903035080805</v>
      </c>
      <c r="I151" s="25">
        <v>1</v>
      </c>
      <c r="J151" s="25">
        <v>1.6949152542372883</v>
      </c>
      <c r="K151" s="25">
        <v>0.96511627906976749</v>
      </c>
      <c r="L151" s="25">
        <v>0.59</v>
      </c>
      <c r="M151" s="25">
        <v>1</v>
      </c>
    </row>
    <row r="152" spans="3:13" x14ac:dyDescent="0.25">
      <c r="C152" s="26">
        <v>119</v>
      </c>
      <c r="D152" s="25">
        <v>119</v>
      </c>
      <c r="E152" s="25">
        <v>0.59499999999999997</v>
      </c>
      <c r="F152" s="25">
        <v>83</v>
      </c>
      <c r="G152" s="25">
        <v>51.17</v>
      </c>
      <c r="H152" s="25">
        <v>1.622044166503811</v>
      </c>
      <c r="I152" s="25">
        <v>1</v>
      </c>
      <c r="J152" s="25">
        <v>1.680672268907563</v>
      </c>
      <c r="K152" s="25">
        <v>0.96511627906976749</v>
      </c>
      <c r="L152" s="25">
        <v>0.59499999999999997</v>
      </c>
      <c r="M152" s="25">
        <v>1</v>
      </c>
    </row>
    <row r="153" spans="3:13" x14ac:dyDescent="0.25">
      <c r="C153" s="26">
        <v>120</v>
      </c>
      <c r="D153" s="25">
        <v>120</v>
      </c>
      <c r="E153" s="25">
        <v>0.6</v>
      </c>
      <c r="F153" s="25">
        <v>83</v>
      </c>
      <c r="G153" s="25">
        <v>51.6</v>
      </c>
      <c r="H153" s="25">
        <v>1.6085271317829459</v>
      </c>
      <c r="I153" s="25">
        <v>1</v>
      </c>
      <c r="J153" s="25">
        <v>1.6666666666666667</v>
      </c>
      <c r="K153" s="25">
        <v>0.96511627906976749</v>
      </c>
      <c r="L153" s="25">
        <v>0.6</v>
      </c>
      <c r="M153" s="25">
        <v>1</v>
      </c>
    </row>
    <row r="154" spans="3:13" x14ac:dyDescent="0.25">
      <c r="C154" s="26">
        <v>121</v>
      </c>
      <c r="D154" s="25">
        <v>121</v>
      </c>
      <c r="E154" s="25">
        <v>0.60499999999999998</v>
      </c>
      <c r="F154" s="25">
        <v>84</v>
      </c>
      <c r="G154" s="25">
        <v>52.03</v>
      </c>
      <c r="H154" s="25">
        <v>1.6144532000768788</v>
      </c>
      <c r="I154" s="25">
        <v>1</v>
      </c>
      <c r="J154" s="25">
        <v>1.6528925619834711</v>
      </c>
      <c r="K154" s="25">
        <v>0.97674418604651159</v>
      </c>
      <c r="L154" s="25">
        <v>0.60499999999999998</v>
      </c>
      <c r="M154" s="25">
        <v>1</v>
      </c>
    </row>
    <row r="155" spans="3:13" x14ac:dyDescent="0.25">
      <c r="C155" s="26">
        <v>122</v>
      </c>
      <c r="D155" s="25">
        <v>122</v>
      </c>
      <c r="E155" s="25">
        <v>0.61</v>
      </c>
      <c r="F155" s="25">
        <v>84</v>
      </c>
      <c r="G155" s="25">
        <v>52.46</v>
      </c>
      <c r="H155" s="25">
        <v>1.601219977125429</v>
      </c>
      <c r="I155" s="25">
        <v>1</v>
      </c>
      <c r="J155" s="25">
        <v>1.639344262295082</v>
      </c>
      <c r="K155" s="25">
        <v>0.97674418604651159</v>
      </c>
      <c r="L155" s="25">
        <v>0.61</v>
      </c>
      <c r="M155" s="25">
        <v>1</v>
      </c>
    </row>
    <row r="156" spans="3:13" x14ac:dyDescent="0.25">
      <c r="C156" s="26">
        <v>123</v>
      </c>
      <c r="D156" s="25">
        <v>123</v>
      </c>
      <c r="E156" s="25">
        <v>0.61499999999999999</v>
      </c>
      <c r="F156" s="25">
        <v>85</v>
      </c>
      <c r="G156" s="25">
        <v>52.89</v>
      </c>
      <c r="H156" s="25">
        <v>1.6071090943467574</v>
      </c>
      <c r="I156" s="25">
        <v>1</v>
      </c>
      <c r="J156" s="25">
        <v>1.6260162601626016</v>
      </c>
      <c r="K156" s="25">
        <v>0.98837209302325579</v>
      </c>
      <c r="L156" s="25">
        <v>0.61499999999999999</v>
      </c>
      <c r="M156" s="25">
        <v>1</v>
      </c>
    </row>
    <row r="157" spans="3:13" x14ac:dyDescent="0.25">
      <c r="C157" s="26">
        <v>124</v>
      </c>
      <c r="D157" s="25">
        <v>124</v>
      </c>
      <c r="E157" s="25">
        <v>0.62</v>
      </c>
      <c r="F157" s="25">
        <v>85</v>
      </c>
      <c r="G157" s="25">
        <v>53.32</v>
      </c>
      <c r="H157" s="25">
        <v>1.5941485371342836</v>
      </c>
      <c r="I157" s="25">
        <v>1</v>
      </c>
      <c r="J157" s="25">
        <v>1.6129032258064517</v>
      </c>
      <c r="K157" s="25">
        <v>0.98837209302325579</v>
      </c>
      <c r="L157" s="25">
        <v>0.62</v>
      </c>
      <c r="M157" s="25">
        <v>1</v>
      </c>
    </row>
    <row r="158" spans="3:13" x14ac:dyDescent="0.25">
      <c r="C158" s="26">
        <v>125</v>
      </c>
      <c r="D158" s="25">
        <v>125</v>
      </c>
      <c r="E158" s="25">
        <v>0.625</v>
      </c>
      <c r="F158" s="25">
        <v>85</v>
      </c>
      <c r="G158" s="25">
        <v>53.75</v>
      </c>
      <c r="H158" s="25">
        <v>1.5813953488372092</v>
      </c>
      <c r="I158" s="25">
        <v>1</v>
      </c>
      <c r="J158" s="25">
        <v>1.6</v>
      </c>
      <c r="K158" s="25">
        <v>0.98837209302325579</v>
      </c>
      <c r="L158" s="25">
        <v>0.625</v>
      </c>
      <c r="M158" s="25">
        <v>1</v>
      </c>
    </row>
    <row r="159" spans="3:13" x14ac:dyDescent="0.25">
      <c r="C159" s="26">
        <v>126</v>
      </c>
      <c r="D159" s="25">
        <v>126</v>
      </c>
      <c r="E159" s="25">
        <v>0.63</v>
      </c>
      <c r="F159" s="25">
        <v>85</v>
      </c>
      <c r="G159" s="25">
        <v>54.18</v>
      </c>
      <c r="H159" s="25">
        <v>1.5688445921004059</v>
      </c>
      <c r="I159" s="25">
        <v>1</v>
      </c>
      <c r="J159" s="25">
        <v>1.5873015873015872</v>
      </c>
      <c r="K159" s="25">
        <v>0.98837209302325579</v>
      </c>
      <c r="L159" s="25">
        <v>0.63</v>
      </c>
      <c r="M159" s="25">
        <v>1</v>
      </c>
    </row>
    <row r="160" spans="3:13" x14ac:dyDescent="0.25">
      <c r="C160" s="26">
        <v>127</v>
      </c>
      <c r="D160" s="25">
        <v>127</v>
      </c>
      <c r="E160" s="25">
        <v>0.63500000000000001</v>
      </c>
      <c r="F160" s="25">
        <v>86</v>
      </c>
      <c r="G160" s="25">
        <v>54.61</v>
      </c>
      <c r="H160" s="25">
        <v>1.5748031496062991</v>
      </c>
      <c r="I160" s="25">
        <v>1</v>
      </c>
      <c r="J160" s="25">
        <v>1.5748031496062991</v>
      </c>
      <c r="K160" s="25">
        <v>1</v>
      </c>
      <c r="L160" s="25">
        <v>0.63500000000000001</v>
      </c>
      <c r="M160" s="25">
        <v>1</v>
      </c>
    </row>
    <row r="161" spans="3:13" x14ac:dyDescent="0.25">
      <c r="C161" s="26">
        <v>128</v>
      </c>
      <c r="D161" s="25">
        <v>128</v>
      </c>
      <c r="E161" s="25">
        <v>0.64</v>
      </c>
      <c r="F161" s="25">
        <v>86</v>
      </c>
      <c r="G161" s="25">
        <v>55.04</v>
      </c>
      <c r="H161" s="25">
        <v>1.5625</v>
      </c>
      <c r="I161" s="25">
        <v>1</v>
      </c>
      <c r="J161" s="25">
        <v>1.5625</v>
      </c>
      <c r="K161" s="25">
        <v>1</v>
      </c>
      <c r="L161" s="25">
        <v>0.64</v>
      </c>
      <c r="M161" s="25">
        <v>1</v>
      </c>
    </row>
    <row r="162" spans="3:13" x14ac:dyDescent="0.25">
      <c r="C162" s="26">
        <v>129</v>
      </c>
      <c r="D162" s="25">
        <v>129</v>
      </c>
      <c r="E162" s="25">
        <v>0.64500000000000002</v>
      </c>
      <c r="F162" s="25">
        <v>86</v>
      </c>
      <c r="G162" s="25">
        <v>55.47</v>
      </c>
      <c r="H162" s="25">
        <v>1.5503875968992247</v>
      </c>
      <c r="I162" s="25">
        <v>1</v>
      </c>
      <c r="J162" s="25">
        <v>1.5503875968992247</v>
      </c>
      <c r="K162" s="25">
        <v>1</v>
      </c>
      <c r="L162" s="25">
        <v>0.64500000000000002</v>
      </c>
      <c r="M162" s="25">
        <v>1</v>
      </c>
    </row>
    <row r="163" spans="3:13" x14ac:dyDescent="0.25">
      <c r="C163" s="26">
        <v>130</v>
      </c>
      <c r="D163" s="25">
        <v>130</v>
      </c>
      <c r="E163" s="25">
        <v>0.65</v>
      </c>
      <c r="F163" s="25">
        <v>86</v>
      </c>
      <c r="G163" s="25">
        <v>55.9</v>
      </c>
      <c r="H163" s="25">
        <v>1.5384615384615383</v>
      </c>
      <c r="I163" s="25">
        <v>1</v>
      </c>
      <c r="J163" s="25">
        <v>1.5384615384615383</v>
      </c>
      <c r="K163" s="25">
        <v>1</v>
      </c>
      <c r="L163" s="25">
        <v>0.65</v>
      </c>
      <c r="M163" s="25">
        <v>1</v>
      </c>
    </row>
    <row r="164" spans="3:13" x14ac:dyDescent="0.25">
      <c r="C164" s="26">
        <v>131</v>
      </c>
      <c r="D164" s="25">
        <v>131</v>
      </c>
      <c r="E164" s="25">
        <v>0.65500000000000003</v>
      </c>
      <c r="F164" s="25">
        <v>86</v>
      </c>
      <c r="G164" s="25">
        <v>56.33</v>
      </c>
      <c r="H164" s="25">
        <v>1.5267175572519083</v>
      </c>
      <c r="I164" s="25">
        <v>1</v>
      </c>
      <c r="J164" s="25">
        <v>1.5267175572519083</v>
      </c>
      <c r="K164" s="25">
        <v>1</v>
      </c>
      <c r="L164" s="25">
        <v>0.65500000000000003</v>
      </c>
      <c r="M164" s="25">
        <v>1</v>
      </c>
    </row>
    <row r="165" spans="3:13" x14ac:dyDescent="0.25">
      <c r="C165" s="26">
        <v>132</v>
      </c>
      <c r="D165" s="25">
        <v>132</v>
      </c>
      <c r="E165" s="25">
        <v>0.66</v>
      </c>
      <c r="F165" s="25">
        <v>86</v>
      </c>
      <c r="G165" s="25">
        <v>56.76</v>
      </c>
      <c r="H165" s="25">
        <v>1.5151515151515151</v>
      </c>
      <c r="I165" s="25">
        <v>1</v>
      </c>
      <c r="J165" s="25">
        <v>1.5151515151515151</v>
      </c>
      <c r="K165" s="25">
        <v>1</v>
      </c>
      <c r="L165" s="25">
        <v>0.66</v>
      </c>
      <c r="M165" s="25">
        <v>1</v>
      </c>
    </row>
    <row r="166" spans="3:13" x14ac:dyDescent="0.25">
      <c r="C166" s="26">
        <v>133</v>
      </c>
      <c r="D166" s="25">
        <v>133</v>
      </c>
      <c r="E166" s="25">
        <v>0.66500000000000004</v>
      </c>
      <c r="F166" s="25">
        <v>86</v>
      </c>
      <c r="G166" s="25">
        <v>57.19</v>
      </c>
      <c r="H166" s="25">
        <v>1.5037593984962405</v>
      </c>
      <c r="I166" s="25">
        <v>1</v>
      </c>
      <c r="J166" s="25">
        <v>1.5037593984962405</v>
      </c>
      <c r="K166" s="25">
        <v>1</v>
      </c>
      <c r="L166" s="25">
        <v>0.66500000000000004</v>
      </c>
      <c r="M166" s="25">
        <v>1</v>
      </c>
    </row>
    <row r="167" spans="3:13" x14ac:dyDescent="0.25">
      <c r="C167" s="26">
        <v>134</v>
      </c>
      <c r="D167" s="25">
        <v>134</v>
      </c>
      <c r="E167" s="25">
        <v>0.67</v>
      </c>
      <c r="F167" s="25">
        <v>86</v>
      </c>
      <c r="G167" s="25">
        <v>57.62</v>
      </c>
      <c r="H167" s="25">
        <v>1.4925373134328357</v>
      </c>
      <c r="I167" s="25">
        <v>1</v>
      </c>
      <c r="J167" s="25">
        <v>1.4925373134328357</v>
      </c>
      <c r="K167" s="25">
        <v>1</v>
      </c>
      <c r="L167" s="25">
        <v>0.67</v>
      </c>
      <c r="M167" s="25">
        <v>1</v>
      </c>
    </row>
    <row r="168" spans="3:13" x14ac:dyDescent="0.25">
      <c r="C168" s="26">
        <v>135</v>
      </c>
      <c r="D168" s="25">
        <v>135</v>
      </c>
      <c r="E168" s="25">
        <v>0.67500000000000004</v>
      </c>
      <c r="F168" s="25">
        <v>86</v>
      </c>
      <c r="G168" s="25">
        <v>58.05</v>
      </c>
      <c r="H168" s="25">
        <v>1.4814814814814814</v>
      </c>
      <c r="I168" s="25">
        <v>1</v>
      </c>
      <c r="J168" s="25">
        <v>1.4814814814814814</v>
      </c>
      <c r="K168" s="25">
        <v>1</v>
      </c>
      <c r="L168" s="25">
        <v>0.67500000000000004</v>
      </c>
      <c r="M168" s="25">
        <v>1</v>
      </c>
    </row>
    <row r="169" spans="3:13" x14ac:dyDescent="0.25">
      <c r="C169" s="26">
        <v>136</v>
      </c>
      <c r="D169" s="25">
        <v>136</v>
      </c>
      <c r="E169" s="25">
        <v>0.68</v>
      </c>
      <c r="F169" s="25">
        <v>86</v>
      </c>
      <c r="G169" s="25">
        <v>58.48</v>
      </c>
      <c r="H169" s="25">
        <v>1.4705882352941175</v>
      </c>
      <c r="I169" s="25">
        <v>1</v>
      </c>
      <c r="J169" s="25">
        <v>1.4705882352941175</v>
      </c>
      <c r="K169" s="25">
        <v>1</v>
      </c>
      <c r="L169" s="25">
        <v>0.68</v>
      </c>
      <c r="M169" s="25">
        <v>1</v>
      </c>
    </row>
    <row r="170" spans="3:13" x14ac:dyDescent="0.25">
      <c r="C170" s="26">
        <v>137</v>
      </c>
      <c r="D170" s="25">
        <v>137</v>
      </c>
      <c r="E170" s="25">
        <v>0.68500000000000005</v>
      </c>
      <c r="F170" s="25">
        <v>86</v>
      </c>
      <c r="G170" s="25">
        <v>58.91</v>
      </c>
      <c r="H170" s="25">
        <v>1.4598540145985401</v>
      </c>
      <c r="I170" s="25">
        <v>1</v>
      </c>
      <c r="J170" s="25">
        <v>1.4598540145985401</v>
      </c>
      <c r="K170" s="25">
        <v>1</v>
      </c>
      <c r="L170" s="25">
        <v>0.68500000000000005</v>
      </c>
      <c r="M170" s="25">
        <v>1</v>
      </c>
    </row>
    <row r="171" spans="3:13" x14ac:dyDescent="0.25">
      <c r="C171" s="26">
        <v>138</v>
      </c>
      <c r="D171" s="25">
        <v>138</v>
      </c>
      <c r="E171" s="25">
        <v>0.69</v>
      </c>
      <c r="F171" s="25">
        <v>86</v>
      </c>
      <c r="G171" s="25">
        <v>59.339999999999996</v>
      </c>
      <c r="H171" s="25">
        <v>1.4492753623188408</v>
      </c>
      <c r="I171" s="25">
        <v>1</v>
      </c>
      <c r="J171" s="25">
        <v>1.4492753623188408</v>
      </c>
      <c r="K171" s="25">
        <v>1</v>
      </c>
      <c r="L171" s="25">
        <v>0.69</v>
      </c>
      <c r="M171" s="25">
        <v>1</v>
      </c>
    </row>
    <row r="172" spans="3:13" x14ac:dyDescent="0.25">
      <c r="C172" s="26">
        <v>139</v>
      </c>
      <c r="D172" s="25">
        <v>139</v>
      </c>
      <c r="E172" s="25">
        <v>0.69499999999999995</v>
      </c>
      <c r="F172" s="25">
        <v>86</v>
      </c>
      <c r="G172" s="25">
        <v>59.769999999999996</v>
      </c>
      <c r="H172" s="25">
        <v>1.4388489208633095</v>
      </c>
      <c r="I172" s="25">
        <v>1</v>
      </c>
      <c r="J172" s="25">
        <v>1.4388489208633095</v>
      </c>
      <c r="K172" s="25">
        <v>1</v>
      </c>
      <c r="L172" s="25">
        <v>0.69499999999999995</v>
      </c>
      <c r="M172" s="25">
        <v>1</v>
      </c>
    </row>
    <row r="173" spans="3:13" x14ac:dyDescent="0.25">
      <c r="C173" s="26">
        <v>140</v>
      </c>
      <c r="D173" s="25">
        <v>140</v>
      </c>
      <c r="E173" s="25">
        <v>0.7</v>
      </c>
      <c r="F173" s="25">
        <v>86</v>
      </c>
      <c r="G173" s="25">
        <v>60.199999999999996</v>
      </c>
      <c r="H173" s="25">
        <v>1.4285714285714286</v>
      </c>
      <c r="I173" s="25">
        <v>1</v>
      </c>
      <c r="J173" s="25">
        <v>1.4285714285714286</v>
      </c>
      <c r="K173" s="25">
        <v>1</v>
      </c>
      <c r="L173" s="25">
        <v>0.7</v>
      </c>
      <c r="M173" s="25">
        <v>1</v>
      </c>
    </row>
    <row r="174" spans="3:13" x14ac:dyDescent="0.25">
      <c r="C174" s="26">
        <v>141</v>
      </c>
      <c r="D174" s="25">
        <v>141</v>
      </c>
      <c r="E174" s="25">
        <v>0.70499999999999996</v>
      </c>
      <c r="F174" s="25">
        <v>86</v>
      </c>
      <c r="G174" s="25">
        <v>60.63</v>
      </c>
      <c r="H174" s="25">
        <v>1.4184397163120568</v>
      </c>
      <c r="I174" s="25">
        <v>1</v>
      </c>
      <c r="J174" s="25">
        <v>1.4184397163120568</v>
      </c>
      <c r="K174" s="25">
        <v>1</v>
      </c>
      <c r="L174" s="25">
        <v>0.70499999999999996</v>
      </c>
      <c r="M174" s="25">
        <v>1</v>
      </c>
    </row>
    <row r="175" spans="3:13" x14ac:dyDescent="0.25">
      <c r="C175" s="26">
        <v>142</v>
      </c>
      <c r="D175" s="25">
        <v>142</v>
      </c>
      <c r="E175" s="25">
        <v>0.71</v>
      </c>
      <c r="F175" s="25">
        <v>86</v>
      </c>
      <c r="G175" s="25">
        <v>61.06</v>
      </c>
      <c r="H175" s="25">
        <v>1.4084507042253522</v>
      </c>
      <c r="I175" s="25">
        <v>1</v>
      </c>
      <c r="J175" s="25">
        <v>1.4084507042253522</v>
      </c>
      <c r="K175" s="25">
        <v>1</v>
      </c>
      <c r="L175" s="25">
        <v>0.71</v>
      </c>
      <c r="M175" s="25">
        <v>1</v>
      </c>
    </row>
    <row r="176" spans="3:13" x14ac:dyDescent="0.25">
      <c r="C176" s="26">
        <v>143</v>
      </c>
      <c r="D176" s="25">
        <v>143</v>
      </c>
      <c r="E176" s="25">
        <v>0.71499999999999997</v>
      </c>
      <c r="F176" s="25">
        <v>86</v>
      </c>
      <c r="G176" s="25">
        <v>61.49</v>
      </c>
      <c r="H176" s="25">
        <v>1.3986013986013988</v>
      </c>
      <c r="I176" s="25">
        <v>1</v>
      </c>
      <c r="J176" s="25">
        <v>1.3986013986013988</v>
      </c>
      <c r="K176" s="25">
        <v>1</v>
      </c>
      <c r="L176" s="25">
        <v>0.71499999999999997</v>
      </c>
      <c r="M176" s="25">
        <v>1</v>
      </c>
    </row>
    <row r="177" spans="3:13" x14ac:dyDescent="0.25">
      <c r="C177" s="26">
        <v>144</v>
      </c>
      <c r="D177" s="25">
        <v>144</v>
      </c>
      <c r="E177" s="25">
        <v>0.72</v>
      </c>
      <c r="F177" s="25">
        <v>86</v>
      </c>
      <c r="G177" s="25">
        <v>61.92</v>
      </c>
      <c r="H177" s="25">
        <v>1.3888888888888888</v>
      </c>
      <c r="I177" s="25">
        <v>1</v>
      </c>
      <c r="J177" s="25">
        <v>1.3888888888888888</v>
      </c>
      <c r="K177" s="25">
        <v>1</v>
      </c>
      <c r="L177" s="25">
        <v>0.72</v>
      </c>
      <c r="M177" s="25">
        <v>1</v>
      </c>
    </row>
    <row r="178" spans="3:13" x14ac:dyDescent="0.25">
      <c r="C178" s="26">
        <v>145</v>
      </c>
      <c r="D178" s="25">
        <v>145</v>
      </c>
      <c r="E178" s="25">
        <v>0.72499999999999998</v>
      </c>
      <c r="F178" s="25">
        <v>86</v>
      </c>
      <c r="G178" s="25">
        <v>62.35</v>
      </c>
      <c r="H178" s="25">
        <v>1.3793103448275863</v>
      </c>
      <c r="I178" s="25">
        <v>1</v>
      </c>
      <c r="J178" s="25">
        <v>1.3793103448275863</v>
      </c>
      <c r="K178" s="25">
        <v>1</v>
      </c>
      <c r="L178" s="25">
        <v>0.72499999999999998</v>
      </c>
      <c r="M178" s="25">
        <v>1</v>
      </c>
    </row>
    <row r="179" spans="3:13" x14ac:dyDescent="0.25">
      <c r="C179" s="26">
        <v>146</v>
      </c>
      <c r="D179" s="25">
        <v>146</v>
      </c>
      <c r="E179" s="25">
        <v>0.73</v>
      </c>
      <c r="F179" s="25">
        <v>86</v>
      </c>
      <c r="G179" s="25">
        <v>62.78</v>
      </c>
      <c r="H179" s="25">
        <v>1.3698630136986301</v>
      </c>
      <c r="I179" s="25">
        <v>1</v>
      </c>
      <c r="J179" s="25">
        <v>1.3698630136986301</v>
      </c>
      <c r="K179" s="25">
        <v>1</v>
      </c>
      <c r="L179" s="25">
        <v>0.73</v>
      </c>
      <c r="M179" s="25">
        <v>1</v>
      </c>
    </row>
    <row r="180" spans="3:13" x14ac:dyDescent="0.25">
      <c r="C180" s="26">
        <v>147</v>
      </c>
      <c r="D180" s="25">
        <v>147</v>
      </c>
      <c r="E180" s="25">
        <v>0.73499999999999999</v>
      </c>
      <c r="F180" s="25">
        <v>86</v>
      </c>
      <c r="G180" s="25">
        <v>63.21</v>
      </c>
      <c r="H180" s="25">
        <v>1.3605442176870748</v>
      </c>
      <c r="I180" s="25">
        <v>1</v>
      </c>
      <c r="J180" s="25">
        <v>1.3605442176870748</v>
      </c>
      <c r="K180" s="25">
        <v>1</v>
      </c>
      <c r="L180" s="25">
        <v>0.73499999999999999</v>
      </c>
      <c r="M180" s="25">
        <v>1</v>
      </c>
    </row>
    <row r="181" spans="3:13" x14ac:dyDescent="0.25">
      <c r="C181" s="26">
        <v>148</v>
      </c>
      <c r="D181" s="25">
        <v>148</v>
      </c>
      <c r="E181" s="25">
        <v>0.74</v>
      </c>
      <c r="F181" s="25">
        <v>86</v>
      </c>
      <c r="G181" s="25">
        <v>63.64</v>
      </c>
      <c r="H181" s="25">
        <v>1.3513513513513513</v>
      </c>
      <c r="I181" s="25">
        <v>1</v>
      </c>
      <c r="J181" s="25">
        <v>1.3513513513513513</v>
      </c>
      <c r="K181" s="25">
        <v>1</v>
      </c>
      <c r="L181" s="25">
        <v>0.74</v>
      </c>
      <c r="M181" s="25">
        <v>1</v>
      </c>
    </row>
    <row r="182" spans="3:13" x14ac:dyDescent="0.25">
      <c r="C182" s="26">
        <v>149</v>
      </c>
      <c r="D182" s="25">
        <v>149</v>
      </c>
      <c r="E182" s="25">
        <v>0.745</v>
      </c>
      <c r="F182" s="25">
        <v>86</v>
      </c>
      <c r="G182" s="25">
        <v>64.069999999999993</v>
      </c>
      <c r="H182" s="25">
        <v>1.3422818791946309</v>
      </c>
      <c r="I182" s="25">
        <v>1</v>
      </c>
      <c r="J182" s="25">
        <v>1.3422818791946309</v>
      </c>
      <c r="K182" s="25">
        <v>1</v>
      </c>
      <c r="L182" s="25">
        <v>0.745</v>
      </c>
      <c r="M182" s="25">
        <v>1</v>
      </c>
    </row>
    <row r="183" spans="3:13" x14ac:dyDescent="0.25">
      <c r="C183" s="26">
        <v>150</v>
      </c>
      <c r="D183" s="25">
        <v>150</v>
      </c>
      <c r="E183" s="25">
        <v>0.75</v>
      </c>
      <c r="F183" s="25">
        <v>86</v>
      </c>
      <c r="G183" s="25">
        <v>64.5</v>
      </c>
      <c r="H183" s="25">
        <v>1.3333333333333333</v>
      </c>
      <c r="I183" s="25">
        <v>1</v>
      </c>
      <c r="J183" s="25">
        <v>1.3333333333333333</v>
      </c>
      <c r="K183" s="25">
        <v>1</v>
      </c>
      <c r="L183" s="25">
        <v>0.75</v>
      </c>
      <c r="M183" s="25">
        <v>1</v>
      </c>
    </row>
    <row r="184" spans="3:13" x14ac:dyDescent="0.25">
      <c r="C184" s="26">
        <v>151</v>
      </c>
      <c r="D184" s="25">
        <v>151</v>
      </c>
      <c r="E184" s="25">
        <v>0.755</v>
      </c>
      <c r="F184" s="25">
        <v>86</v>
      </c>
      <c r="G184" s="25">
        <v>64.929999999999993</v>
      </c>
      <c r="H184" s="25">
        <v>1.3245033112582782</v>
      </c>
      <c r="I184" s="25">
        <v>1</v>
      </c>
      <c r="J184" s="25">
        <v>1.3245033112582782</v>
      </c>
      <c r="K184" s="25">
        <v>1</v>
      </c>
      <c r="L184" s="25">
        <v>0.755</v>
      </c>
      <c r="M184" s="25">
        <v>1</v>
      </c>
    </row>
    <row r="185" spans="3:13" x14ac:dyDescent="0.25">
      <c r="C185" s="26">
        <v>152</v>
      </c>
      <c r="D185" s="25">
        <v>152</v>
      </c>
      <c r="E185" s="25">
        <v>0.76</v>
      </c>
      <c r="F185" s="25">
        <v>86</v>
      </c>
      <c r="G185" s="25">
        <v>65.36</v>
      </c>
      <c r="H185" s="25">
        <v>1.3157894736842106</v>
      </c>
      <c r="I185" s="25">
        <v>1</v>
      </c>
      <c r="J185" s="25">
        <v>1.3157894736842106</v>
      </c>
      <c r="K185" s="25">
        <v>1</v>
      </c>
      <c r="L185" s="25">
        <v>0.76</v>
      </c>
      <c r="M185" s="25">
        <v>1</v>
      </c>
    </row>
    <row r="186" spans="3:13" x14ac:dyDescent="0.25">
      <c r="C186" s="26">
        <v>153</v>
      </c>
      <c r="D186" s="25">
        <v>153</v>
      </c>
      <c r="E186" s="25">
        <v>0.76500000000000001</v>
      </c>
      <c r="F186" s="25">
        <v>86</v>
      </c>
      <c r="G186" s="25">
        <v>65.789999999999992</v>
      </c>
      <c r="H186" s="25">
        <v>1.3071895424836601</v>
      </c>
      <c r="I186" s="25">
        <v>1</v>
      </c>
      <c r="J186" s="25">
        <v>1.3071895424836601</v>
      </c>
      <c r="K186" s="25">
        <v>1</v>
      </c>
      <c r="L186" s="25">
        <v>0.76500000000000001</v>
      </c>
      <c r="M186" s="25">
        <v>1</v>
      </c>
    </row>
    <row r="187" spans="3:13" x14ac:dyDescent="0.25">
      <c r="C187" s="26">
        <v>154</v>
      </c>
      <c r="D187" s="25">
        <v>154</v>
      </c>
      <c r="E187" s="25">
        <v>0.77</v>
      </c>
      <c r="F187" s="25">
        <v>86</v>
      </c>
      <c r="G187" s="25">
        <v>66.22</v>
      </c>
      <c r="H187" s="25">
        <v>1.2987012987012987</v>
      </c>
      <c r="I187" s="25">
        <v>1</v>
      </c>
      <c r="J187" s="25">
        <v>1.2987012987012987</v>
      </c>
      <c r="K187" s="25">
        <v>1</v>
      </c>
      <c r="L187" s="25">
        <v>0.77</v>
      </c>
      <c r="M187" s="25">
        <v>1</v>
      </c>
    </row>
    <row r="188" spans="3:13" x14ac:dyDescent="0.25">
      <c r="C188" s="26">
        <v>155</v>
      </c>
      <c r="D188" s="25">
        <v>155</v>
      </c>
      <c r="E188" s="25">
        <v>0.77500000000000002</v>
      </c>
      <c r="F188" s="25">
        <v>86</v>
      </c>
      <c r="G188" s="25">
        <v>66.650000000000006</v>
      </c>
      <c r="H188" s="25">
        <v>1.2903225806451613</v>
      </c>
      <c r="I188" s="25">
        <v>1</v>
      </c>
      <c r="J188" s="25">
        <v>1.2903225806451613</v>
      </c>
      <c r="K188" s="25">
        <v>1</v>
      </c>
      <c r="L188" s="25">
        <v>0.77500000000000002</v>
      </c>
      <c r="M188" s="25">
        <v>1</v>
      </c>
    </row>
    <row r="189" spans="3:13" x14ac:dyDescent="0.25">
      <c r="C189" s="26">
        <v>156</v>
      </c>
      <c r="D189" s="25">
        <v>156</v>
      </c>
      <c r="E189" s="25">
        <v>0.78</v>
      </c>
      <c r="F189" s="25">
        <v>86</v>
      </c>
      <c r="G189" s="25">
        <v>67.08</v>
      </c>
      <c r="H189" s="25">
        <v>1.2820512820512819</v>
      </c>
      <c r="I189" s="25">
        <v>1</v>
      </c>
      <c r="J189" s="25">
        <v>1.2820512820512819</v>
      </c>
      <c r="K189" s="25">
        <v>1</v>
      </c>
      <c r="L189" s="25">
        <v>0.78</v>
      </c>
      <c r="M189" s="25">
        <v>1</v>
      </c>
    </row>
    <row r="190" spans="3:13" x14ac:dyDescent="0.25">
      <c r="C190" s="26">
        <v>157</v>
      </c>
      <c r="D190" s="25">
        <v>157</v>
      </c>
      <c r="E190" s="25">
        <v>0.78500000000000003</v>
      </c>
      <c r="F190" s="25">
        <v>86</v>
      </c>
      <c r="G190" s="25">
        <v>67.510000000000005</v>
      </c>
      <c r="H190" s="25">
        <v>1.2738853503184713</v>
      </c>
      <c r="I190" s="25">
        <v>1</v>
      </c>
      <c r="J190" s="25">
        <v>1.2738853503184713</v>
      </c>
      <c r="K190" s="25">
        <v>1</v>
      </c>
      <c r="L190" s="25">
        <v>0.78500000000000003</v>
      </c>
      <c r="M190" s="25">
        <v>1</v>
      </c>
    </row>
    <row r="191" spans="3:13" x14ac:dyDescent="0.25">
      <c r="C191" s="26">
        <v>158</v>
      </c>
      <c r="D191" s="25">
        <v>158</v>
      </c>
      <c r="E191" s="25">
        <v>0.79</v>
      </c>
      <c r="F191" s="25">
        <v>86</v>
      </c>
      <c r="G191" s="25">
        <v>67.94</v>
      </c>
      <c r="H191" s="25">
        <v>1.2658227848101264</v>
      </c>
      <c r="I191" s="25">
        <v>1</v>
      </c>
      <c r="J191" s="25">
        <v>1.2658227848101264</v>
      </c>
      <c r="K191" s="25">
        <v>1</v>
      </c>
      <c r="L191" s="25">
        <v>0.79</v>
      </c>
      <c r="M191" s="25">
        <v>1</v>
      </c>
    </row>
    <row r="192" spans="3:13" x14ac:dyDescent="0.25">
      <c r="C192" s="26">
        <v>159</v>
      </c>
      <c r="D192" s="25">
        <v>159</v>
      </c>
      <c r="E192" s="25">
        <v>0.79500000000000004</v>
      </c>
      <c r="F192" s="25">
        <v>86</v>
      </c>
      <c r="G192" s="25">
        <v>68.37</v>
      </c>
      <c r="H192" s="25">
        <v>1.2578616352201257</v>
      </c>
      <c r="I192" s="25">
        <v>1</v>
      </c>
      <c r="J192" s="25">
        <v>1.2578616352201257</v>
      </c>
      <c r="K192" s="25">
        <v>1</v>
      </c>
      <c r="L192" s="25">
        <v>0.79500000000000004</v>
      </c>
      <c r="M192" s="25">
        <v>1</v>
      </c>
    </row>
    <row r="193" spans="3:13" x14ac:dyDescent="0.25">
      <c r="C193" s="26">
        <v>160</v>
      </c>
      <c r="D193" s="25">
        <v>160</v>
      </c>
      <c r="E193" s="25">
        <v>0.8</v>
      </c>
      <c r="F193" s="25">
        <v>86</v>
      </c>
      <c r="G193" s="25">
        <v>68.8</v>
      </c>
      <c r="H193" s="25">
        <v>1.25</v>
      </c>
      <c r="I193" s="25">
        <v>1</v>
      </c>
      <c r="J193" s="25">
        <v>1.25</v>
      </c>
      <c r="K193" s="25">
        <v>1</v>
      </c>
      <c r="L193" s="25">
        <v>0.8</v>
      </c>
      <c r="M193" s="25">
        <v>1</v>
      </c>
    </row>
    <row r="194" spans="3:13" x14ac:dyDescent="0.25">
      <c r="C194" s="26">
        <v>161</v>
      </c>
      <c r="D194" s="25">
        <v>161</v>
      </c>
      <c r="E194" s="25">
        <v>0.80500000000000005</v>
      </c>
      <c r="F194" s="25">
        <v>86</v>
      </c>
      <c r="G194" s="25">
        <v>69.23</v>
      </c>
      <c r="H194" s="25">
        <v>1.2422360248447204</v>
      </c>
      <c r="I194" s="25">
        <v>1</v>
      </c>
      <c r="J194" s="25">
        <v>1.2422360248447204</v>
      </c>
      <c r="K194" s="25">
        <v>1</v>
      </c>
      <c r="L194" s="25">
        <v>0.80500000000000005</v>
      </c>
      <c r="M194" s="25">
        <v>1</v>
      </c>
    </row>
    <row r="195" spans="3:13" x14ac:dyDescent="0.25">
      <c r="C195" s="26">
        <v>162</v>
      </c>
      <c r="D195" s="25">
        <v>162</v>
      </c>
      <c r="E195" s="25">
        <v>0.81</v>
      </c>
      <c r="F195" s="25">
        <v>86</v>
      </c>
      <c r="G195" s="25">
        <v>69.66</v>
      </c>
      <c r="H195" s="25">
        <v>1.2345679012345678</v>
      </c>
      <c r="I195" s="25">
        <v>1</v>
      </c>
      <c r="J195" s="25">
        <v>1.2345679012345678</v>
      </c>
      <c r="K195" s="25">
        <v>1</v>
      </c>
      <c r="L195" s="25">
        <v>0.81</v>
      </c>
      <c r="M195" s="25">
        <v>1</v>
      </c>
    </row>
    <row r="196" spans="3:13" x14ac:dyDescent="0.25">
      <c r="C196" s="26">
        <v>163</v>
      </c>
      <c r="D196" s="25">
        <v>163</v>
      </c>
      <c r="E196" s="25">
        <v>0.81499999999999995</v>
      </c>
      <c r="F196" s="25">
        <v>86</v>
      </c>
      <c r="G196" s="25">
        <v>70.09</v>
      </c>
      <c r="H196" s="25">
        <v>1.2269938650306749</v>
      </c>
      <c r="I196" s="25">
        <v>1</v>
      </c>
      <c r="J196" s="25">
        <v>1.2269938650306749</v>
      </c>
      <c r="K196" s="25">
        <v>1</v>
      </c>
      <c r="L196" s="25">
        <v>0.81499999999999995</v>
      </c>
      <c r="M196" s="25">
        <v>1</v>
      </c>
    </row>
    <row r="197" spans="3:13" x14ac:dyDescent="0.25">
      <c r="C197" s="26">
        <v>164</v>
      </c>
      <c r="D197" s="25">
        <v>164</v>
      </c>
      <c r="E197" s="25">
        <v>0.82</v>
      </c>
      <c r="F197" s="25">
        <v>86</v>
      </c>
      <c r="G197" s="25">
        <v>70.52</v>
      </c>
      <c r="H197" s="25">
        <v>1.2195121951219512</v>
      </c>
      <c r="I197" s="25">
        <v>1</v>
      </c>
      <c r="J197" s="25">
        <v>1.2195121951219512</v>
      </c>
      <c r="K197" s="25">
        <v>1</v>
      </c>
      <c r="L197" s="25">
        <v>0.82</v>
      </c>
      <c r="M197" s="25">
        <v>1</v>
      </c>
    </row>
    <row r="198" spans="3:13" x14ac:dyDescent="0.25">
      <c r="C198" s="26">
        <v>165</v>
      </c>
      <c r="D198" s="25">
        <v>165</v>
      </c>
      <c r="E198" s="25">
        <v>0.82499999999999996</v>
      </c>
      <c r="F198" s="25">
        <v>86</v>
      </c>
      <c r="G198" s="25">
        <v>70.95</v>
      </c>
      <c r="H198" s="25">
        <v>1.2121212121212122</v>
      </c>
      <c r="I198" s="25">
        <v>1</v>
      </c>
      <c r="J198" s="25">
        <v>1.2121212121212122</v>
      </c>
      <c r="K198" s="25">
        <v>1</v>
      </c>
      <c r="L198" s="25">
        <v>0.82499999999999996</v>
      </c>
      <c r="M198" s="25">
        <v>1</v>
      </c>
    </row>
    <row r="199" spans="3:13" x14ac:dyDescent="0.25">
      <c r="C199" s="26">
        <v>166</v>
      </c>
      <c r="D199" s="25">
        <v>166</v>
      </c>
      <c r="E199" s="25">
        <v>0.83</v>
      </c>
      <c r="F199" s="25">
        <v>86</v>
      </c>
      <c r="G199" s="25">
        <v>71.38</v>
      </c>
      <c r="H199" s="25">
        <v>1.2048192771084338</v>
      </c>
      <c r="I199" s="25">
        <v>1</v>
      </c>
      <c r="J199" s="25">
        <v>1.2048192771084338</v>
      </c>
      <c r="K199" s="25">
        <v>1</v>
      </c>
      <c r="L199" s="25">
        <v>0.83</v>
      </c>
      <c r="M199" s="25">
        <v>1</v>
      </c>
    </row>
    <row r="200" spans="3:13" x14ac:dyDescent="0.25">
      <c r="C200" s="26">
        <v>167</v>
      </c>
      <c r="D200" s="25">
        <v>167</v>
      </c>
      <c r="E200" s="25">
        <v>0.83499999999999996</v>
      </c>
      <c r="F200" s="25">
        <v>86</v>
      </c>
      <c r="G200" s="25">
        <v>71.81</v>
      </c>
      <c r="H200" s="25">
        <v>1.1976047904191618</v>
      </c>
      <c r="I200" s="25">
        <v>1</v>
      </c>
      <c r="J200" s="25">
        <v>1.1976047904191618</v>
      </c>
      <c r="K200" s="25">
        <v>1</v>
      </c>
      <c r="L200" s="25">
        <v>0.83499999999999996</v>
      </c>
      <c r="M200" s="25">
        <v>1</v>
      </c>
    </row>
    <row r="201" spans="3:13" x14ac:dyDescent="0.25">
      <c r="C201" s="26">
        <v>168</v>
      </c>
      <c r="D201" s="25">
        <v>168</v>
      </c>
      <c r="E201" s="25">
        <v>0.84</v>
      </c>
      <c r="F201" s="25">
        <v>86</v>
      </c>
      <c r="G201" s="25">
        <v>72.239999999999995</v>
      </c>
      <c r="H201" s="25">
        <v>1.1904761904761905</v>
      </c>
      <c r="I201" s="25">
        <v>1</v>
      </c>
      <c r="J201" s="25">
        <v>1.1904761904761905</v>
      </c>
      <c r="K201" s="25">
        <v>1</v>
      </c>
      <c r="L201" s="25">
        <v>0.84</v>
      </c>
      <c r="M201" s="25">
        <v>1</v>
      </c>
    </row>
    <row r="202" spans="3:13" x14ac:dyDescent="0.25">
      <c r="C202" s="26">
        <v>169</v>
      </c>
      <c r="D202" s="25">
        <v>169</v>
      </c>
      <c r="E202" s="25">
        <v>0.84499999999999997</v>
      </c>
      <c r="F202" s="25">
        <v>86</v>
      </c>
      <c r="G202" s="25">
        <v>72.67</v>
      </c>
      <c r="H202" s="25">
        <v>1.1834319526627219</v>
      </c>
      <c r="I202" s="25">
        <v>1</v>
      </c>
      <c r="J202" s="25">
        <v>1.1834319526627219</v>
      </c>
      <c r="K202" s="25">
        <v>1</v>
      </c>
      <c r="L202" s="25">
        <v>0.84499999999999997</v>
      </c>
      <c r="M202" s="25">
        <v>1</v>
      </c>
    </row>
    <row r="203" spans="3:13" x14ac:dyDescent="0.25">
      <c r="C203" s="26">
        <v>170</v>
      </c>
      <c r="D203" s="25">
        <v>170</v>
      </c>
      <c r="E203" s="25">
        <v>0.85</v>
      </c>
      <c r="F203" s="25">
        <v>86</v>
      </c>
      <c r="G203" s="25">
        <v>73.099999999999994</v>
      </c>
      <c r="H203" s="25">
        <v>1.1764705882352942</v>
      </c>
      <c r="I203" s="25">
        <v>1</v>
      </c>
      <c r="J203" s="25">
        <v>1.1764705882352942</v>
      </c>
      <c r="K203" s="25">
        <v>1</v>
      </c>
      <c r="L203" s="25">
        <v>0.85</v>
      </c>
      <c r="M203" s="25">
        <v>1</v>
      </c>
    </row>
    <row r="204" spans="3:13" x14ac:dyDescent="0.25">
      <c r="C204" s="26">
        <v>171</v>
      </c>
      <c r="D204" s="25">
        <v>171</v>
      </c>
      <c r="E204" s="25">
        <v>0.85499999999999998</v>
      </c>
      <c r="F204" s="25">
        <v>86</v>
      </c>
      <c r="G204" s="25">
        <v>73.53</v>
      </c>
      <c r="H204" s="25">
        <v>1.1695906432748537</v>
      </c>
      <c r="I204" s="25">
        <v>1</v>
      </c>
      <c r="J204" s="25">
        <v>1.1695906432748537</v>
      </c>
      <c r="K204" s="25">
        <v>1</v>
      </c>
      <c r="L204" s="25">
        <v>0.85499999999999998</v>
      </c>
      <c r="M204" s="25">
        <v>1</v>
      </c>
    </row>
    <row r="205" spans="3:13" x14ac:dyDescent="0.25">
      <c r="C205" s="26">
        <v>172</v>
      </c>
      <c r="D205" s="25">
        <v>172</v>
      </c>
      <c r="E205" s="25">
        <v>0.86</v>
      </c>
      <c r="F205" s="25">
        <v>86</v>
      </c>
      <c r="G205" s="25">
        <v>73.959999999999994</v>
      </c>
      <c r="H205" s="25">
        <v>1.1627906976744187</v>
      </c>
      <c r="I205" s="25">
        <v>1</v>
      </c>
      <c r="J205" s="25">
        <v>1.1627906976744187</v>
      </c>
      <c r="K205" s="25">
        <v>1</v>
      </c>
      <c r="L205" s="25">
        <v>0.86</v>
      </c>
      <c r="M205" s="25">
        <v>1</v>
      </c>
    </row>
    <row r="206" spans="3:13" x14ac:dyDescent="0.25">
      <c r="C206" s="26">
        <v>173</v>
      </c>
      <c r="D206" s="25">
        <v>173</v>
      </c>
      <c r="E206" s="25">
        <v>0.86499999999999999</v>
      </c>
      <c r="F206" s="25">
        <v>86</v>
      </c>
      <c r="G206" s="25">
        <v>74.39</v>
      </c>
      <c r="H206" s="25">
        <v>1.1560693641618498</v>
      </c>
      <c r="I206" s="25">
        <v>1</v>
      </c>
      <c r="J206" s="25">
        <v>1.1560693641618498</v>
      </c>
      <c r="K206" s="25">
        <v>1</v>
      </c>
      <c r="L206" s="25">
        <v>0.86499999999999999</v>
      </c>
      <c r="M206" s="25">
        <v>1</v>
      </c>
    </row>
    <row r="207" spans="3:13" x14ac:dyDescent="0.25">
      <c r="C207" s="26">
        <v>174</v>
      </c>
      <c r="D207" s="25">
        <v>174</v>
      </c>
      <c r="E207" s="25">
        <v>0.87</v>
      </c>
      <c r="F207" s="25">
        <v>86</v>
      </c>
      <c r="G207" s="25">
        <v>74.819999999999993</v>
      </c>
      <c r="H207" s="25">
        <v>1.1494252873563218</v>
      </c>
      <c r="I207" s="25">
        <v>1</v>
      </c>
      <c r="J207" s="25">
        <v>1.1494252873563218</v>
      </c>
      <c r="K207" s="25">
        <v>1</v>
      </c>
      <c r="L207" s="25">
        <v>0.87</v>
      </c>
      <c r="M207" s="25">
        <v>1</v>
      </c>
    </row>
    <row r="208" spans="3:13" x14ac:dyDescent="0.25">
      <c r="C208" s="26">
        <v>175</v>
      </c>
      <c r="D208" s="25">
        <v>175</v>
      </c>
      <c r="E208" s="25">
        <v>0.875</v>
      </c>
      <c r="F208" s="25">
        <v>86</v>
      </c>
      <c r="G208" s="25">
        <v>75.25</v>
      </c>
      <c r="H208" s="25">
        <v>1.1428571428571428</v>
      </c>
      <c r="I208" s="25">
        <v>1</v>
      </c>
      <c r="J208" s="25">
        <v>1.1428571428571428</v>
      </c>
      <c r="K208" s="25">
        <v>1</v>
      </c>
      <c r="L208" s="25">
        <v>0.875</v>
      </c>
      <c r="M208" s="25">
        <v>1</v>
      </c>
    </row>
    <row r="209" spans="3:13" x14ac:dyDescent="0.25">
      <c r="C209" s="26">
        <v>176</v>
      </c>
      <c r="D209" s="25">
        <v>176</v>
      </c>
      <c r="E209" s="25">
        <v>0.88</v>
      </c>
      <c r="F209" s="25">
        <v>86</v>
      </c>
      <c r="G209" s="25">
        <v>75.679999999999993</v>
      </c>
      <c r="H209" s="25">
        <v>1.1363636363636365</v>
      </c>
      <c r="I209" s="25">
        <v>1</v>
      </c>
      <c r="J209" s="25">
        <v>1.1363636363636365</v>
      </c>
      <c r="K209" s="25">
        <v>1</v>
      </c>
      <c r="L209" s="25">
        <v>0.88</v>
      </c>
      <c r="M209" s="25">
        <v>1</v>
      </c>
    </row>
    <row r="210" spans="3:13" x14ac:dyDescent="0.25">
      <c r="C210" s="26">
        <v>177</v>
      </c>
      <c r="D210" s="25">
        <v>177</v>
      </c>
      <c r="E210" s="25">
        <v>0.88500000000000001</v>
      </c>
      <c r="F210" s="25">
        <v>86</v>
      </c>
      <c r="G210" s="25">
        <v>76.11</v>
      </c>
      <c r="H210" s="25">
        <v>1.1299435028248588</v>
      </c>
      <c r="I210" s="25">
        <v>1</v>
      </c>
      <c r="J210" s="25">
        <v>1.1299435028248588</v>
      </c>
      <c r="K210" s="25">
        <v>1</v>
      </c>
      <c r="L210" s="25">
        <v>0.88500000000000001</v>
      </c>
      <c r="M210" s="25">
        <v>1</v>
      </c>
    </row>
    <row r="211" spans="3:13" x14ac:dyDescent="0.25">
      <c r="C211" s="26">
        <v>178</v>
      </c>
      <c r="D211" s="25">
        <v>178</v>
      </c>
      <c r="E211" s="25">
        <v>0.89</v>
      </c>
      <c r="F211" s="25">
        <v>86</v>
      </c>
      <c r="G211" s="25">
        <v>76.539999999999992</v>
      </c>
      <c r="H211" s="25">
        <v>1.1235955056179776</v>
      </c>
      <c r="I211" s="25">
        <v>1</v>
      </c>
      <c r="J211" s="25">
        <v>1.1235955056179776</v>
      </c>
      <c r="K211" s="25">
        <v>1</v>
      </c>
      <c r="L211" s="25">
        <v>0.89</v>
      </c>
      <c r="M211" s="25">
        <v>1</v>
      </c>
    </row>
    <row r="212" spans="3:13" x14ac:dyDescent="0.25">
      <c r="C212" s="26">
        <v>179</v>
      </c>
      <c r="D212" s="25">
        <v>179</v>
      </c>
      <c r="E212" s="25">
        <v>0.89500000000000002</v>
      </c>
      <c r="F212" s="25">
        <v>86</v>
      </c>
      <c r="G212" s="25">
        <v>76.97</v>
      </c>
      <c r="H212" s="25">
        <v>1.1173184357541899</v>
      </c>
      <c r="I212" s="25">
        <v>1</v>
      </c>
      <c r="J212" s="25">
        <v>1.1173184357541899</v>
      </c>
      <c r="K212" s="25">
        <v>1</v>
      </c>
      <c r="L212" s="25">
        <v>0.89500000000000002</v>
      </c>
      <c r="M212" s="25">
        <v>1</v>
      </c>
    </row>
    <row r="213" spans="3:13" x14ac:dyDescent="0.25">
      <c r="C213" s="26">
        <v>180</v>
      </c>
      <c r="D213" s="25">
        <v>180</v>
      </c>
      <c r="E213" s="25">
        <v>0.9</v>
      </c>
      <c r="F213" s="25">
        <v>86</v>
      </c>
      <c r="G213" s="25">
        <v>77.400000000000006</v>
      </c>
      <c r="H213" s="25">
        <v>1.1111111111111112</v>
      </c>
      <c r="I213" s="25">
        <v>1</v>
      </c>
      <c r="J213" s="25">
        <v>1.1111111111111112</v>
      </c>
      <c r="K213" s="25">
        <v>1</v>
      </c>
      <c r="L213" s="25">
        <v>0.9</v>
      </c>
      <c r="M213" s="25">
        <v>1</v>
      </c>
    </row>
    <row r="214" spans="3:13" x14ac:dyDescent="0.25">
      <c r="C214" s="26">
        <v>181</v>
      </c>
      <c r="D214" s="25">
        <v>181</v>
      </c>
      <c r="E214" s="25">
        <v>0.90500000000000003</v>
      </c>
      <c r="F214" s="25">
        <v>86</v>
      </c>
      <c r="G214" s="25">
        <v>77.83</v>
      </c>
      <c r="H214" s="25">
        <v>1.1049723756906078</v>
      </c>
      <c r="I214" s="25">
        <v>1</v>
      </c>
      <c r="J214" s="25">
        <v>1.1049723756906078</v>
      </c>
      <c r="K214" s="25">
        <v>1</v>
      </c>
      <c r="L214" s="25">
        <v>0.90500000000000003</v>
      </c>
      <c r="M214" s="25">
        <v>1</v>
      </c>
    </row>
    <row r="215" spans="3:13" x14ac:dyDescent="0.25">
      <c r="C215" s="26">
        <v>182</v>
      </c>
      <c r="D215" s="25">
        <v>182</v>
      </c>
      <c r="E215" s="25">
        <v>0.91</v>
      </c>
      <c r="F215" s="25">
        <v>86</v>
      </c>
      <c r="G215" s="25">
        <v>78.260000000000005</v>
      </c>
      <c r="H215" s="25">
        <v>1.0989010989010988</v>
      </c>
      <c r="I215" s="25">
        <v>1</v>
      </c>
      <c r="J215" s="25">
        <v>1.0989010989010988</v>
      </c>
      <c r="K215" s="25">
        <v>1</v>
      </c>
      <c r="L215" s="25">
        <v>0.91</v>
      </c>
      <c r="M215" s="25">
        <v>1</v>
      </c>
    </row>
    <row r="216" spans="3:13" x14ac:dyDescent="0.25">
      <c r="C216" s="26">
        <v>183</v>
      </c>
      <c r="D216" s="25">
        <v>183</v>
      </c>
      <c r="E216" s="25">
        <v>0.91500000000000004</v>
      </c>
      <c r="F216" s="25">
        <v>86</v>
      </c>
      <c r="G216" s="25">
        <v>78.69</v>
      </c>
      <c r="H216" s="25">
        <v>1.0928961748633879</v>
      </c>
      <c r="I216" s="25">
        <v>1</v>
      </c>
      <c r="J216" s="25">
        <v>1.0928961748633879</v>
      </c>
      <c r="K216" s="25">
        <v>1</v>
      </c>
      <c r="L216" s="25">
        <v>0.91500000000000004</v>
      </c>
      <c r="M216" s="25">
        <v>1</v>
      </c>
    </row>
    <row r="217" spans="3:13" x14ac:dyDescent="0.25">
      <c r="C217" s="26">
        <v>184</v>
      </c>
      <c r="D217" s="25">
        <v>184</v>
      </c>
      <c r="E217" s="25">
        <v>0.92</v>
      </c>
      <c r="F217" s="25">
        <v>86</v>
      </c>
      <c r="G217" s="25">
        <v>79.12</v>
      </c>
      <c r="H217" s="25">
        <v>1.0869565217391304</v>
      </c>
      <c r="I217" s="25">
        <v>1</v>
      </c>
      <c r="J217" s="25">
        <v>1.0869565217391304</v>
      </c>
      <c r="K217" s="25">
        <v>1</v>
      </c>
      <c r="L217" s="25">
        <v>0.92</v>
      </c>
      <c r="M217" s="25">
        <v>1</v>
      </c>
    </row>
    <row r="218" spans="3:13" x14ac:dyDescent="0.25">
      <c r="C218" s="26">
        <v>185</v>
      </c>
      <c r="D218" s="25">
        <v>185</v>
      </c>
      <c r="E218" s="25">
        <v>0.92500000000000004</v>
      </c>
      <c r="F218" s="25">
        <v>86</v>
      </c>
      <c r="G218" s="25">
        <v>79.55</v>
      </c>
      <c r="H218" s="25">
        <v>1.0810810810810809</v>
      </c>
      <c r="I218" s="25">
        <v>1</v>
      </c>
      <c r="J218" s="25">
        <v>1.0810810810810809</v>
      </c>
      <c r="K218" s="25">
        <v>1</v>
      </c>
      <c r="L218" s="25">
        <v>0.92500000000000004</v>
      </c>
      <c r="M218" s="25">
        <v>1</v>
      </c>
    </row>
    <row r="219" spans="3:13" x14ac:dyDescent="0.25">
      <c r="C219" s="26">
        <v>186</v>
      </c>
      <c r="D219" s="25">
        <v>186</v>
      </c>
      <c r="E219" s="25">
        <v>0.93</v>
      </c>
      <c r="F219" s="25">
        <v>86</v>
      </c>
      <c r="G219" s="25">
        <v>79.98</v>
      </c>
      <c r="H219" s="25">
        <v>1.075268817204301</v>
      </c>
      <c r="I219" s="25">
        <v>1</v>
      </c>
      <c r="J219" s="25">
        <v>1.075268817204301</v>
      </c>
      <c r="K219" s="25">
        <v>1</v>
      </c>
      <c r="L219" s="25">
        <v>0.93</v>
      </c>
      <c r="M219" s="25">
        <v>1</v>
      </c>
    </row>
    <row r="220" spans="3:13" x14ac:dyDescent="0.25">
      <c r="C220" s="26">
        <v>187</v>
      </c>
      <c r="D220" s="25">
        <v>187</v>
      </c>
      <c r="E220" s="25">
        <v>0.93500000000000005</v>
      </c>
      <c r="F220" s="25">
        <v>86</v>
      </c>
      <c r="G220" s="25">
        <v>80.41</v>
      </c>
      <c r="H220" s="25">
        <v>1.0695187165775399</v>
      </c>
      <c r="I220" s="25">
        <v>1</v>
      </c>
      <c r="J220" s="25">
        <v>1.0695187165775399</v>
      </c>
      <c r="K220" s="25">
        <v>1</v>
      </c>
      <c r="L220" s="25">
        <v>0.93500000000000005</v>
      </c>
      <c r="M220" s="25">
        <v>1</v>
      </c>
    </row>
    <row r="221" spans="3:13" x14ac:dyDescent="0.25">
      <c r="C221" s="26">
        <v>188</v>
      </c>
      <c r="D221" s="25">
        <v>188</v>
      </c>
      <c r="E221" s="25">
        <v>0.94</v>
      </c>
      <c r="F221" s="25">
        <v>86</v>
      </c>
      <c r="G221" s="25">
        <v>80.84</v>
      </c>
      <c r="H221" s="25">
        <v>1.0638297872340425</v>
      </c>
      <c r="I221" s="25">
        <v>1</v>
      </c>
      <c r="J221" s="25">
        <v>1.0638297872340425</v>
      </c>
      <c r="K221" s="25">
        <v>1</v>
      </c>
      <c r="L221" s="25">
        <v>0.94</v>
      </c>
      <c r="M221" s="25">
        <v>1</v>
      </c>
    </row>
    <row r="222" spans="3:13" x14ac:dyDescent="0.25">
      <c r="C222" s="26">
        <v>189</v>
      </c>
      <c r="D222" s="25">
        <v>189</v>
      </c>
      <c r="E222" s="25">
        <v>0.94499999999999995</v>
      </c>
      <c r="F222" s="25">
        <v>86</v>
      </c>
      <c r="G222" s="25">
        <v>81.27</v>
      </c>
      <c r="H222" s="25">
        <v>1.0582010582010584</v>
      </c>
      <c r="I222" s="25">
        <v>1</v>
      </c>
      <c r="J222" s="25">
        <v>1.0582010582010584</v>
      </c>
      <c r="K222" s="25">
        <v>1</v>
      </c>
      <c r="L222" s="25">
        <v>0.94499999999999995</v>
      </c>
      <c r="M222" s="25">
        <v>1</v>
      </c>
    </row>
    <row r="223" spans="3:13" x14ac:dyDescent="0.25">
      <c r="C223" s="26">
        <v>190</v>
      </c>
      <c r="D223" s="25">
        <v>190</v>
      </c>
      <c r="E223" s="25">
        <v>0.95</v>
      </c>
      <c r="F223" s="25">
        <v>86</v>
      </c>
      <c r="G223" s="25">
        <v>81.7</v>
      </c>
      <c r="H223" s="25">
        <v>1.0526315789473684</v>
      </c>
      <c r="I223" s="25">
        <v>1</v>
      </c>
      <c r="J223" s="25">
        <v>1.0526315789473684</v>
      </c>
      <c r="K223" s="25">
        <v>1</v>
      </c>
      <c r="L223" s="25">
        <v>0.95</v>
      </c>
      <c r="M223" s="25">
        <v>1</v>
      </c>
    </row>
    <row r="224" spans="3:13" x14ac:dyDescent="0.25">
      <c r="C224" s="26">
        <v>191</v>
      </c>
      <c r="D224" s="25">
        <v>191</v>
      </c>
      <c r="E224" s="25">
        <v>0.95499999999999996</v>
      </c>
      <c r="F224" s="25">
        <v>86</v>
      </c>
      <c r="G224" s="25">
        <v>82.13</v>
      </c>
      <c r="H224" s="25">
        <v>1.0471204188481675</v>
      </c>
      <c r="I224" s="25">
        <v>1</v>
      </c>
      <c r="J224" s="25">
        <v>1.0471204188481675</v>
      </c>
      <c r="K224" s="25">
        <v>1</v>
      </c>
      <c r="L224" s="25">
        <v>0.95499999999999996</v>
      </c>
      <c r="M224" s="25">
        <v>1</v>
      </c>
    </row>
    <row r="225" spans="2:13" x14ac:dyDescent="0.25">
      <c r="C225" s="26">
        <v>192</v>
      </c>
      <c r="D225" s="25">
        <v>192</v>
      </c>
      <c r="E225" s="25">
        <v>0.96</v>
      </c>
      <c r="F225" s="25">
        <v>86</v>
      </c>
      <c r="G225" s="25">
        <v>82.56</v>
      </c>
      <c r="H225" s="25">
        <v>1.0416666666666667</v>
      </c>
      <c r="I225" s="25">
        <v>1</v>
      </c>
      <c r="J225" s="25">
        <v>1.0416666666666667</v>
      </c>
      <c r="K225" s="25">
        <v>1</v>
      </c>
      <c r="L225" s="25">
        <v>0.96</v>
      </c>
      <c r="M225" s="25">
        <v>1</v>
      </c>
    </row>
    <row r="226" spans="2:13" x14ac:dyDescent="0.25">
      <c r="C226" s="26">
        <v>193</v>
      </c>
      <c r="D226" s="25">
        <v>193</v>
      </c>
      <c r="E226" s="25">
        <v>0.96499999999999997</v>
      </c>
      <c r="F226" s="25">
        <v>86</v>
      </c>
      <c r="G226" s="25">
        <v>82.99</v>
      </c>
      <c r="H226" s="25">
        <v>1.0362694300518136</v>
      </c>
      <c r="I226" s="25">
        <v>1</v>
      </c>
      <c r="J226" s="25">
        <v>1.0362694300518136</v>
      </c>
      <c r="K226" s="25">
        <v>1</v>
      </c>
      <c r="L226" s="25">
        <v>0.96499999999999997</v>
      </c>
      <c r="M226" s="25">
        <v>1</v>
      </c>
    </row>
    <row r="227" spans="2:13" x14ac:dyDescent="0.25">
      <c r="C227" s="26">
        <v>194</v>
      </c>
      <c r="D227" s="25">
        <v>194</v>
      </c>
      <c r="E227" s="25">
        <v>0.97</v>
      </c>
      <c r="F227" s="25">
        <v>86</v>
      </c>
      <c r="G227" s="25">
        <v>83.42</v>
      </c>
      <c r="H227" s="25">
        <v>1.0309278350515465</v>
      </c>
      <c r="I227" s="25">
        <v>1</v>
      </c>
      <c r="J227" s="25">
        <v>1.0309278350515465</v>
      </c>
      <c r="K227" s="25">
        <v>1</v>
      </c>
      <c r="L227" s="25">
        <v>0.97</v>
      </c>
      <c r="M227" s="25">
        <v>1</v>
      </c>
    </row>
    <row r="228" spans="2:13" x14ac:dyDescent="0.25">
      <c r="C228" s="26">
        <v>195</v>
      </c>
      <c r="D228" s="25">
        <v>195</v>
      </c>
      <c r="E228" s="25">
        <v>0.97499999999999998</v>
      </c>
      <c r="F228" s="25">
        <v>86</v>
      </c>
      <c r="G228" s="25">
        <v>83.85</v>
      </c>
      <c r="H228" s="25">
        <v>1.0256410256410258</v>
      </c>
      <c r="I228" s="25">
        <v>1</v>
      </c>
      <c r="J228" s="25">
        <v>1.0256410256410258</v>
      </c>
      <c r="K228" s="25">
        <v>1</v>
      </c>
      <c r="L228" s="25">
        <v>0.97499999999999998</v>
      </c>
      <c r="M228" s="25">
        <v>1</v>
      </c>
    </row>
    <row r="229" spans="2:13" x14ac:dyDescent="0.25">
      <c r="C229" s="26">
        <v>196</v>
      </c>
      <c r="D229" s="25">
        <v>196</v>
      </c>
      <c r="E229" s="25">
        <v>0.98</v>
      </c>
      <c r="F229" s="25">
        <v>86</v>
      </c>
      <c r="G229" s="25">
        <v>84.28</v>
      </c>
      <c r="H229" s="25">
        <v>1.0204081632653061</v>
      </c>
      <c r="I229" s="25">
        <v>1</v>
      </c>
      <c r="J229" s="25">
        <v>1.0204081632653061</v>
      </c>
      <c r="K229" s="25">
        <v>1</v>
      </c>
      <c r="L229" s="25">
        <v>0.98</v>
      </c>
      <c r="M229" s="25">
        <v>1</v>
      </c>
    </row>
    <row r="230" spans="2:13" x14ac:dyDescent="0.25">
      <c r="C230" s="26">
        <v>197</v>
      </c>
      <c r="D230" s="25">
        <v>197</v>
      </c>
      <c r="E230" s="25">
        <v>0.98499999999999999</v>
      </c>
      <c r="F230" s="25">
        <v>86</v>
      </c>
      <c r="G230" s="25">
        <v>84.71</v>
      </c>
      <c r="H230" s="25">
        <v>1.015228426395939</v>
      </c>
      <c r="I230" s="25">
        <v>1</v>
      </c>
      <c r="J230" s="25">
        <v>1.015228426395939</v>
      </c>
      <c r="K230" s="25">
        <v>1</v>
      </c>
      <c r="L230" s="25">
        <v>0.98499999999999999</v>
      </c>
      <c r="M230" s="25">
        <v>1</v>
      </c>
    </row>
    <row r="231" spans="2:13" x14ac:dyDescent="0.25">
      <c r="C231" s="26">
        <v>198</v>
      </c>
      <c r="D231" s="25">
        <v>198</v>
      </c>
      <c r="E231" s="25">
        <v>0.99</v>
      </c>
      <c r="F231" s="25">
        <v>86</v>
      </c>
      <c r="G231" s="25">
        <v>85.14</v>
      </c>
      <c r="H231" s="25">
        <v>1.0101010101010102</v>
      </c>
      <c r="I231" s="25">
        <v>1</v>
      </c>
      <c r="J231" s="25">
        <v>1.0101010101010102</v>
      </c>
      <c r="K231" s="25">
        <v>1</v>
      </c>
      <c r="L231" s="25">
        <v>0.99</v>
      </c>
      <c r="M231" s="25">
        <v>1</v>
      </c>
    </row>
    <row r="232" spans="2:13" x14ac:dyDescent="0.25">
      <c r="C232" s="26">
        <v>199</v>
      </c>
      <c r="D232" s="25">
        <v>199</v>
      </c>
      <c r="E232" s="25">
        <v>0.995</v>
      </c>
      <c r="F232" s="25">
        <v>86</v>
      </c>
      <c r="G232" s="25">
        <v>85.57</v>
      </c>
      <c r="H232" s="25">
        <v>1.0050251256281406</v>
      </c>
      <c r="I232" s="25">
        <v>1</v>
      </c>
      <c r="J232" s="25">
        <v>1.0050251256281406</v>
      </c>
      <c r="K232" s="25">
        <v>1</v>
      </c>
      <c r="L232" s="25">
        <v>0.995</v>
      </c>
      <c r="M232" s="25">
        <v>1</v>
      </c>
    </row>
    <row r="233" spans="2:13" x14ac:dyDescent="0.25">
      <c r="C233" s="26">
        <v>200</v>
      </c>
      <c r="D233" s="25">
        <v>200</v>
      </c>
      <c r="E233" s="25">
        <v>1</v>
      </c>
      <c r="F233" s="25">
        <v>86</v>
      </c>
      <c r="G233" s="25">
        <v>86</v>
      </c>
      <c r="H233" s="25">
        <v>1</v>
      </c>
      <c r="I233" s="25">
        <v>1</v>
      </c>
      <c r="J233" s="25">
        <v>1</v>
      </c>
      <c r="K233" s="25">
        <v>1</v>
      </c>
      <c r="L233" s="25">
        <v>1</v>
      </c>
      <c r="M233" s="25">
        <v>1</v>
      </c>
    </row>
    <row r="235" spans="2:13" ht="18" x14ac:dyDescent="0.35">
      <c r="B235" s="21" t="s">
        <v>288</v>
      </c>
    </row>
    <row r="237" spans="2:13" x14ac:dyDescent="0.25">
      <c r="C237" s="26" t="s">
        <v>198</v>
      </c>
      <c r="D237" s="24" t="s">
        <v>256</v>
      </c>
      <c r="E237" s="24" t="s">
        <v>282</v>
      </c>
      <c r="F237" s="24" t="s">
        <v>283</v>
      </c>
      <c r="G237" s="24" t="s">
        <v>284</v>
      </c>
    </row>
    <row r="238" spans="2:13" x14ac:dyDescent="0.25">
      <c r="C238" s="26">
        <v>0</v>
      </c>
      <c r="D238" s="25">
        <v>0</v>
      </c>
      <c r="E238" s="25">
        <v>0</v>
      </c>
      <c r="F238" s="25">
        <v>0</v>
      </c>
      <c r="G238" s="25">
        <v>1</v>
      </c>
    </row>
    <row r="239" spans="2:13" x14ac:dyDescent="0.25">
      <c r="C239" s="26">
        <v>1</v>
      </c>
      <c r="D239" s="25">
        <v>0</v>
      </c>
      <c r="E239" s="25">
        <v>1.1627906976744186E-2</v>
      </c>
      <c r="F239" s="25">
        <v>0</v>
      </c>
      <c r="G239" s="25">
        <v>1</v>
      </c>
    </row>
    <row r="240" spans="2:13" x14ac:dyDescent="0.25">
      <c r="C240" s="26">
        <v>2</v>
      </c>
      <c r="D240" s="25">
        <v>0</v>
      </c>
      <c r="E240" s="25">
        <v>2.3255813953488372E-2</v>
      </c>
      <c r="F240" s="25">
        <v>0</v>
      </c>
      <c r="G240" s="25">
        <v>1</v>
      </c>
    </row>
    <row r="241" spans="3:7" x14ac:dyDescent="0.25">
      <c r="C241" s="26">
        <v>3</v>
      </c>
      <c r="D241" s="25">
        <v>0</v>
      </c>
      <c r="E241" s="25">
        <v>3.4883720930232558E-2</v>
      </c>
      <c r="F241" s="25">
        <v>0</v>
      </c>
      <c r="G241" s="25">
        <v>1</v>
      </c>
    </row>
    <row r="242" spans="3:7" x14ac:dyDescent="0.25">
      <c r="C242" s="26">
        <v>4</v>
      </c>
      <c r="D242" s="25">
        <v>0</v>
      </c>
      <c r="E242" s="25">
        <v>4.6511627906976744E-2</v>
      </c>
      <c r="F242" s="25">
        <v>0</v>
      </c>
      <c r="G242" s="25">
        <v>1</v>
      </c>
    </row>
    <row r="243" spans="3:7" x14ac:dyDescent="0.25">
      <c r="C243" s="26">
        <v>5</v>
      </c>
      <c r="D243" s="25">
        <v>0</v>
      </c>
      <c r="E243" s="25">
        <v>5.8139534883720929E-2</v>
      </c>
      <c r="F243" s="25">
        <v>0</v>
      </c>
      <c r="G243" s="25">
        <v>1</v>
      </c>
    </row>
    <row r="244" spans="3:7" x14ac:dyDescent="0.25">
      <c r="C244" s="26">
        <v>6</v>
      </c>
      <c r="D244" s="25">
        <v>0</v>
      </c>
      <c r="E244" s="25">
        <v>6.9767441860465115E-2</v>
      </c>
      <c r="F244" s="25">
        <v>0</v>
      </c>
      <c r="G244" s="25">
        <v>1</v>
      </c>
    </row>
    <row r="245" spans="3:7" x14ac:dyDescent="0.25">
      <c r="C245" s="26">
        <v>7</v>
      </c>
      <c r="D245" s="25">
        <v>0</v>
      </c>
      <c r="E245" s="25">
        <v>8.1395348837209308E-2</v>
      </c>
      <c r="F245" s="25">
        <v>0</v>
      </c>
      <c r="G245" s="25">
        <v>1</v>
      </c>
    </row>
    <row r="246" spans="3:7" x14ac:dyDescent="0.25">
      <c r="C246" s="26">
        <v>8</v>
      </c>
      <c r="D246" s="25">
        <v>0</v>
      </c>
      <c r="E246" s="25">
        <v>9.3023255813953487E-2</v>
      </c>
      <c r="F246" s="25">
        <v>0</v>
      </c>
      <c r="G246" s="25">
        <v>1</v>
      </c>
    </row>
    <row r="247" spans="3:7" x14ac:dyDescent="0.25">
      <c r="C247" s="26">
        <v>9</v>
      </c>
      <c r="D247" s="25">
        <v>0</v>
      </c>
      <c r="E247" s="25">
        <v>0.10465116279069768</v>
      </c>
      <c r="F247" s="25">
        <v>0</v>
      </c>
      <c r="G247" s="25">
        <v>1</v>
      </c>
    </row>
    <row r="248" spans="3:7" x14ac:dyDescent="0.25">
      <c r="C248" s="26">
        <v>10</v>
      </c>
      <c r="D248" s="25">
        <v>0</v>
      </c>
      <c r="E248" s="25">
        <v>0.11627906976744186</v>
      </c>
      <c r="F248" s="25">
        <v>0</v>
      </c>
      <c r="G248" s="25">
        <v>1</v>
      </c>
    </row>
    <row r="249" spans="3:7" x14ac:dyDescent="0.25">
      <c r="C249" s="26">
        <v>11</v>
      </c>
      <c r="D249" s="25">
        <v>0</v>
      </c>
      <c r="E249" s="25">
        <v>0.12790697674418605</v>
      </c>
      <c r="F249" s="25">
        <v>0</v>
      </c>
      <c r="G249" s="25">
        <v>1</v>
      </c>
    </row>
    <row r="250" spans="3:7" x14ac:dyDescent="0.25">
      <c r="C250" s="26">
        <v>12</v>
      </c>
      <c r="D250" s="25">
        <v>0</v>
      </c>
      <c r="E250" s="25">
        <v>0.13953488372093023</v>
      </c>
      <c r="F250" s="25">
        <v>0</v>
      </c>
      <c r="G250" s="25">
        <v>1</v>
      </c>
    </row>
    <row r="251" spans="3:7" x14ac:dyDescent="0.25">
      <c r="C251" s="26">
        <v>13</v>
      </c>
      <c r="D251" s="25">
        <v>0</v>
      </c>
      <c r="E251" s="25">
        <v>0.15116279069767441</v>
      </c>
      <c r="F251" s="25">
        <v>0</v>
      </c>
      <c r="G251" s="25">
        <v>1</v>
      </c>
    </row>
    <row r="252" spans="3:7" x14ac:dyDescent="0.25">
      <c r="C252" s="26">
        <v>14</v>
      </c>
      <c r="D252" s="25">
        <v>0</v>
      </c>
      <c r="E252" s="25">
        <v>0.16279069767441862</v>
      </c>
      <c r="F252" s="25">
        <v>0</v>
      </c>
      <c r="G252" s="25">
        <v>1</v>
      </c>
    </row>
    <row r="253" spans="3:7" x14ac:dyDescent="0.25">
      <c r="C253" s="26">
        <v>15</v>
      </c>
      <c r="D253" s="25">
        <v>0</v>
      </c>
      <c r="E253" s="25">
        <v>0.1744186046511628</v>
      </c>
      <c r="F253" s="25">
        <v>0</v>
      </c>
      <c r="G253" s="25">
        <v>1</v>
      </c>
    </row>
    <row r="254" spans="3:7" x14ac:dyDescent="0.25">
      <c r="C254" s="26">
        <v>16</v>
      </c>
      <c r="D254" s="25">
        <v>0</v>
      </c>
      <c r="E254" s="25">
        <v>0.18604651162790697</v>
      </c>
      <c r="F254" s="25">
        <v>0</v>
      </c>
      <c r="G254" s="25">
        <v>1</v>
      </c>
    </row>
    <row r="255" spans="3:7" x14ac:dyDescent="0.25">
      <c r="C255" s="26">
        <v>17</v>
      </c>
      <c r="D255" s="25">
        <v>0</v>
      </c>
      <c r="E255" s="25">
        <v>0.19767441860465115</v>
      </c>
      <c r="F255" s="25">
        <v>0</v>
      </c>
      <c r="G255" s="25">
        <v>1</v>
      </c>
    </row>
    <row r="256" spans="3:7" x14ac:dyDescent="0.25">
      <c r="C256" s="26">
        <v>18</v>
      </c>
      <c r="D256" s="25">
        <v>0</v>
      </c>
      <c r="E256" s="25">
        <v>0.20930232558139536</v>
      </c>
      <c r="F256" s="25">
        <v>0</v>
      </c>
      <c r="G256" s="25">
        <v>1</v>
      </c>
    </row>
    <row r="257" spans="3:7" x14ac:dyDescent="0.25">
      <c r="C257" s="26">
        <v>19</v>
      </c>
      <c r="D257" s="25">
        <v>0</v>
      </c>
      <c r="E257" s="25">
        <v>0.22093023255813954</v>
      </c>
      <c r="F257" s="25">
        <v>0</v>
      </c>
      <c r="G257" s="25">
        <v>1</v>
      </c>
    </row>
    <row r="258" spans="3:7" x14ac:dyDescent="0.25">
      <c r="C258" s="26">
        <v>20</v>
      </c>
      <c r="D258" s="25">
        <v>0</v>
      </c>
      <c r="E258" s="25">
        <v>0.23255813953488372</v>
      </c>
      <c r="F258" s="25">
        <v>0</v>
      </c>
      <c r="G258" s="25">
        <v>1</v>
      </c>
    </row>
    <row r="259" spans="3:7" x14ac:dyDescent="0.25">
      <c r="C259" s="26">
        <v>21</v>
      </c>
      <c r="D259" s="25">
        <v>0</v>
      </c>
      <c r="E259" s="25">
        <v>0.2441860465116279</v>
      </c>
      <c r="F259" s="25">
        <v>0</v>
      </c>
      <c r="G259" s="25">
        <v>1</v>
      </c>
    </row>
    <row r="260" spans="3:7" x14ac:dyDescent="0.25">
      <c r="C260" s="26">
        <v>22</v>
      </c>
      <c r="D260" s="25">
        <v>0</v>
      </c>
      <c r="E260" s="25">
        <v>0.2558139534883721</v>
      </c>
      <c r="F260" s="25">
        <v>0</v>
      </c>
      <c r="G260" s="25">
        <v>1</v>
      </c>
    </row>
    <row r="261" spans="3:7" x14ac:dyDescent="0.25">
      <c r="C261" s="26">
        <v>23</v>
      </c>
      <c r="D261" s="25">
        <v>0</v>
      </c>
      <c r="E261" s="25">
        <v>0.26744186046511625</v>
      </c>
      <c r="F261" s="25">
        <v>0</v>
      </c>
      <c r="G261" s="25">
        <v>1</v>
      </c>
    </row>
    <row r="262" spans="3:7" x14ac:dyDescent="0.25">
      <c r="C262" s="26">
        <v>24</v>
      </c>
      <c r="D262" s="25">
        <v>0</v>
      </c>
      <c r="E262" s="25">
        <v>0.27906976744186046</v>
      </c>
      <c r="F262" s="25">
        <v>0</v>
      </c>
      <c r="G262" s="25">
        <v>1</v>
      </c>
    </row>
    <row r="263" spans="3:7" x14ac:dyDescent="0.25">
      <c r="C263" s="26">
        <v>25</v>
      </c>
      <c r="D263" s="25">
        <v>0</v>
      </c>
      <c r="E263" s="25">
        <v>0.29069767441860467</v>
      </c>
      <c r="F263" s="25">
        <v>0</v>
      </c>
      <c r="G263" s="25">
        <v>1</v>
      </c>
    </row>
    <row r="264" spans="3:7" x14ac:dyDescent="0.25">
      <c r="C264" s="26">
        <v>26</v>
      </c>
      <c r="D264" s="25">
        <v>0</v>
      </c>
      <c r="E264" s="25">
        <v>0.30232558139534882</v>
      </c>
      <c r="F264" s="25">
        <v>0</v>
      </c>
      <c r="G264" s="25">
        <v>1</v>
      </c>
    </row>
    <row r="265" spans="3:7" x14ac:dyDescent="0.25">
      <c r="C265" s="26">
        <v>27</v>
      </c>
      <c r="D265" s="25">
        <v>0</v>
      </c>
      <c r="E265" s="25">
        <v>0.31395348837209303</v>
      </c>
      <c r="F265" s="25">
        <v>0</v>
      </c>
      <c r="G265" s="25">
        <v>1</v>
      </c>
    </row>
    <row r="266" spans="3:7" x14ac:dyDescent="0.25">
      <c r="C266" s="26">
        <v>28</v>
      </c>
      <c r="D266" s="25">
        <v>0</v>
      </c>
      <c r="E266" s="25">
        <v>0.32558139534883723</v>
      </c>
      <c r="F266" s="25">
        <v>0</v>
      </c>
      <c r="G266" s="25">
        <v>1</v>
      </c>
    </row>
    <row r="267" spans="3:7" x14ac:dyDescent="0.25">
      <c r="C267" s="26">
        <v>29</v>
      </c>
      <c r="D267" s="25">
        <v>0</v>
      </c>
      <c r="E267" s="25">
        <v>0.33720930232558138</v>
      </c>
      <c r="F267" s="25">
        <v>0</v>
      </c>
      <c r="G267" s="25">
        <v>1</v>
      </c>
    </row>
    <row r="268" spans="3:7" x14ac:dyDescent="0.25">
      <c r="C268" s="26">
        <v>30</v>
      </c>
      <c r="D268" s="25">
        <v>0</v>
      </c>
      <c r="E268" s="25">
        <v>0.34883720930232559</v>
      </c>
      <c r="F268" s="25">
        <v>0</v>
      </c>
      <c r="G268" s="25">
        <v>1</v>
      </c>
    </row>
    <row r="269" spans="3:7" x14ac:dyDescent="0.25">
      <c r="C269" s="26">
        <v>31</v>
      </c>
      <c r="D269" s="25">
        <v>0</v>
      </c>
      <c r="E269" s="25">
        <v>0.36046511627906974</v>
      </c>
      <c r="F269" s="25">
        <v>0</v>
      </c>
      <c r="G269" s="25">
        <v>1</v>
      </c>
    </row>
    <row r="270" spans="3:7" x14ac:dyDescent="0.25">
      <c r="C270" s="26">
        <v>32</v>
      </c>
      <c r="D270" s="25">
        <v>0</v>
      </c>
      <c r="E270" s="25">
        <v>0.37209302325581395</v>
      </c>
      <c r="F270" s="25">
        <v>0</v>
      </c>
      <c r="G270" s="25">
        <v>1</v>
      </c>
    </row>
    <row r="271" spans="3:7" x14ac:dyDescent="0.25">
      <c r="C271" s="26">
        <v>33</v>
      </c>
      <c r="D271" s="25">
        <v>0</v>
      </c>
      <c r="E271" s="25">
        <v>0.38372093023255816</v>
      </c>
      <c r="F271" s="25">
        <v>0</v>
      </c>
      <c r="G271" s="25">
        <v>1</v>
      </c>
    </row>
    <row r="272" spans="3:7" x14ac:dyDescent="0.25">
      <c r="C272" s="26">
        <v>34</v>
      </c>
      <c r="D272" s="25">
        <v>0</v>
      </c>
      <c r="E272" s="25">
        <v>0.39534883720930231</v>
      </c>
      <c r="F272" s="25">
        <v>0</v>
      </c>
      <c r="G272" s="25">
        <v>1</v>
      </c>
    </row>
    <row r="273" spans="3:7" x14ac:dyDescent="0.25">
      <c r="C273" s="26">
        <v>35</v>
      </c>
      <c r="D273" s="25">
        <v>0</v>
      </c>
      <c r="E273" s="25">
        <v>0.40697674418604651</v>
      </c>
      <c r="F273" s="25">
        <v>0</v>
      </c>
      <c r="G273" s="25">
        <v>1</v>
      </c>
    </row>
    <row r="274" spans="3:7" x14ac:dyDescent="0.25">
      <c r="C274" s="26">
        <v>36</v>
      </c>
      <c r="D274" s="25">
        <v>0</v>
      </c>
      <c r="E274" s="25">
        <v>0.41860465116279072</v>
      </c>
      <c r="F274" s="25">
        <v>0</v>
      </c>
      <c r="G274" s="25">
        <v>1</v>
      </c>
    </row>
    <row r="275" spans="3:7" x14ac:dyDescent="0.25">
      <c r="C275" s="26">
        <v>37</v>
      </c>
      <c r="D275" s="25">
        <v>0</v>
      </c>
      <c r="E275" s="25">
        <v>0.43023255813953487</v>
      </c>
      <c r="F275" s="25">
        <v>0</v>
      </c>
      <c r="G275" s="25">
        <v>1</v>
      </c>
    </row>
    <row r="276" spans="3:7" x14ac:dyDescent="0.25">
      <c r="C276" s="26">
        <v>38</v>
      </c>
      <c r="D276" s="25">
        <v>0</v>
      </c>
      <c r="E276" s="25">
        <v>0.44186046511627908</v>
      </c>
      <c r="F276" s="25">
        <v>0</v>
      </c>
      <c r="G276" s="25">
        <v>1</v>
      </c>
    </row>
    <row r="277" spans="3:7" x14ac:dyDescent="0.25">
      <c r="C277" s="26">
        <v>39</v>
      </c>
      <c r="D277" s="25">
        <v>0</v>
      </c>
      <c r="E277" s="25">
        <v>0.45348837209302323</v>
      </c>
      <c r="F277" s="25">
        <v>0</v>
      </c>
      <c r="G277" s="25">
        <v>1</v>
      </c>
    </row>
    <row r="278" spans="3:7" x14ac:dyDescent="0.25">
      <c r="C278" s="26">
        <v>40</v>
      </c>
      <c r="D278" s="25">
        <v>8.771929824561403E-3</v>
      </c>
      <c r="E278" s="25">
        <v>0.45348837209302323</v>
      </c>
      <c r="F278" s="25">
        <v>8.771929824561403E-3</v>
      </c>
      <c r="G278" s="25">
        <v>1</v>
      </c>
    </row>
    <row r="279" spans="3:7" x14ac:dyDescent="0.25">
      <c r="C279" s="26">
        <v>41</v>
      </c>
      <c r="D279" s="25">
        <v>8.771929824561403E-3</v>
      </c>
      <c r="E279" s="25">
        <v>0.46511627906976744</v>
      </c>
      <c r="F279" s="25">
        <v>8.771929824561403E-3</v>
      </c>
      <c r="G279" s="25">
        <v>1</v>
      </c>
    </row>
    <row r="280" spans="3:7" x14ac:dyDescent="0.25">
      <c r="C280" s="26">
        <v>42</v>
      </c>
      <c r="D280" s="25">
        <v>8.771929824561403E-3</v>
      </c>
      <c r="E280" s="25">
        <v>0.47674418604651164</v>
      </c>
      <c r="F280" s="25">
        <v>8.771929824561403E-3</v>
      </c>
      <c r="G280" s="25">
        <v>1</v>
      </c>
    </row>
    <row r="281" spans="3:7" x14ac:dyDescent="0.25">
      <c r="C281" s="26">
        <v>43</v>
      </c>
      <c r="D281" s="25">
        <v>8.771929824561403E-3</v>
      </c>
      <c r="E281" s="25">
        <v>0.48837209302325579</v>
      </c>
      <c r="F281" s="25">
        <v>8.771929824561403E-3</v>
      </c>
      <c r="G281" s="25">
        <v>1</v>
      </c>
    </row>
    <row r="282" spans="3:7" x14ac:dyDescent="0.25">
      <c r="C282" s="26">
        <v>44</v>
      </c>
      <c r="D282" s="25">
        <v>8.771929824561403E-3</v>
      </c>
      <c r="E282" s="25">
        <v>0.5</v>
      </c>
      <c r="F282" s="25">
        <v>8.771929824561403E-3</v>
      </c>
      <c r="G282" s="25">
        <v>1</v>
      </c>
    </row>
    <row r="283" spans="3:7" x14ac:dyDescent="0.25">
      <c r="C283" s="26">
        <v>45</v>
      </c>
      <c r="D283" s="25">
        <v>8.771929824561403E-3</v>
      </c>
      <c r="E283" s="25">
        <v>0.51162790697674421</v>
      </c>
      <c r="F283" s="25">
        <v>8.771929824561403E-3</v>
      </c>
      <c r="G283" s="25">
        <v>1</v>
      </c>
    </row>
    <row r="284" spans="3:7" x14ac:dyDescent="0.25">
      <c r="C284" s="26">
        <v>46</v>
      </c>
      <c r="D284" s="25">
        <v>8.771929824561403E-3</v>
      </c>
      <c r="E284" s="25">
        <v>0.52325581395348841</v>
      </c>
      <c r="F284" s="25">
        <v>8.771929824561403E-3</v>
      </c>
      <c r="G284" s="25">
        <v>1</v>
      </c>
    </row>
    <row r="285" spans="3:7" x14ac:dyDescent="0.25">
      <c r="C285" s="26">
        <v>47</v>
      </c>
      <c r="D285" s="25">
        <v>8.771929824561403E-3</v>
      </c>
      <c r="E285" s="25">
        <v>0.53488372093023251</v>
      </c>
      <c r="F285" s="25">
        <v>8.771929824561403E-3</v>
      </c>
      <c r="G285" s="25">
        <v>1</v>
      </c>
    </row>
    <row r="286" spans="3:7" x14ac:dyDescent="0.25">
      <c r="C286" s="26">
        <v>48</v>
      </c>
      <c r="D286" s="25">
        <v>8.771929824561403E-3</v>
      </c>
      <c r="E286" s="25">
        <v>0.54651162790697672</v>
      </c>
      <c r="F286" s="25">
        <v>8.771929824561403E-3</v>
      </c>
      <c r="G286" s="25">
        <v>1</v>
      </c>
    </row>
    <row r="287" spans="3:7" x14ac:dyDescent="0.25">
      <c r="C287" s="26">
        <v>49</v>
      </c>
      <c r="D287" s="25">
        <v>8.771929824561403E-3</v>
      </c>
      <c r="E287" s="25">
        <v>0.55813953488372092</v>
      </c>
      <c r="F287" s="25">
        <v>8.771929824561403E-3</v>
      </c>
      <c r="G287" s="25">
        <v>1</v>
      </c>
    </row>
    <row r="288" spans="3:7" x14ac:dyDescent="0.25">
      <c r="C288" s="26">
        <v>50</v>
      </c>
      <c r="D288" s="25">
        <v>8.771929824561403E-3</v>
      </c>
      <c r="E288" s="25">
        <v>0.56976744186046513</v>
      </c>
      <c r="F288" s="25">
        <v>8.771929824561403E-3</v>
      </c>
      <c r="G288" s="25">
        <v>1</v>
      </c>
    </row>
    <row r="289" spans="3:7" x14ac:dyDescent="0.25">
      <c r="C289" s="26">
        <v>51</v>
      </c>
      <c r="D289" s="25">
        <v>8.771929824561403E-3</v>
      </c>
      <c r="E289" s="25">
        <v>0.58139534883720934</v>
      </c>
      <c r="F289" s="25">
        <v>8.771929824561403E-3</v>
      </c>
      <c r="G289" s="25">
        <v>1</v>
      </c>
    </row>
    <row r="290" spans="3:7" x14ac:dyDescent="0.25">
      <c r="C290" s="26">
        <v>52</v>
      </c>
      <c r="D290" s="25">
        <v>8.771929824561403E-3</v>
      </c>
      <c r="E290" s="25">
        <v>0.59302325581395354</v>
      </c>
      <c r="F290" s="25">
        <v>8.771929824561403E-3</v>
      </c>
      <c r="G290" s="25">
        <v>1</v>
      </c>
    </row>
    <row r="291" spans="3:7" x14ac:dyDescent="0.25">
      <c r="C291" s="26">
        <v>53</v>
      </c>
      <c r="D291" s="25">
        <v>1.7543859649122806E-2</v>
      </c>
      <c r="E291" s="25">
        <v>0.59302325581395354</v>
      </c>
      <c r="F291" s="25">
        <v>1.7543859649122806E-2</v>
      </c>
      <c r="G291" s="25">
        <v>1</v>
      </c>
    </row>
    <row r="292" spans="3:7" x14ac:dyDescent="0.25">
      <c r="C292" s="26">
        <v>54</v>
      </c>
      <c r="D292" s="25">
        <v>1.7543859649122806E-2</v>
      </c>
      <c r="E292" s="25">
        <v>0.60465116279069764</v>
      </c>
      <c r="F292" s="25">
        <v>1.7543859649122806E-2</v>
      </c>
      <c r="G292" s="25">
        <v>1</v>
      </c>
    </row>
    <row r="293" spans="3:7" x14ac:dyDescent="0.25">
      <c r="C293" s="26">
        <v>55</v>
      </c>
      <c r="D293" s="25">
        <v>1.7543859649122806E-2</v>
      </c>
      <c r="E293" s="25">
        <v>0.61627906976744184</v>
      </c>
      <c r="F293" s="25">
        <v>1.7543859649122806E-2</v>
      </c>
      <c r="G293" s="25">
        <v>1</v>
      </c>
    </row>
    <row r="294" spans="3:7" x14ac:dyDescent="0.25">
      <c r="C294" s="26">
        <v>56</v>
      </c>
      <c r="D294" s="25">
        <v>1.7543859649122806E-2</v>
      </c>
      <c r="E294" s="25">
        <v>0.62790697674418605</v>
      </c>
      <c r="F294" s="25">
        <v>1.7543859649122806E-2</v>
      </c>
      <c r="G294" s="25">
        <v>1</v>
      </c>
    </row>
    <row r="295" spans="3:7" x14ac:dyDescent="0.25">
      <c r="C295" s="26">
        <v>57</v>
      </c>
      <c r="D295" s="25">
        <v>1.7543859649122806E-2</v>
      </c>
      <c r="E295" s="25">
        <v>0.63953488372093026</v>
      </c>
      <c r="F295" s="25">
        <v>1.7543859649122806E-2</v>
      </c>
      <c r="G295" s="25">
        <v>1</v>
      </c>
    </row>
    <row r="296" spans="3:7" x14ac:dyDescent="0.25">
      <c r="C296" s="26">
        <v>58</v>
      </c>
      <c r="D296" s="25">
        <v>2.6315789473684209E-2</v>
      </c>
      <c r="E296" s="25">
        <v>0.63953488372093026</v>
      </c>
      <c r="F296" s="25">
        <v>2.6315789473684209E-2</v>
      </c>
      <c r="G296" s="25">
        <v>1</v>
      </c>
    </row>
    <row r="297" spans="3:7" x14ac:dyDescent="0.25">
      <c r="C297" s="26">
        <v>59</v>
      </c>
      <c r="D297" s="25">
        <v>2.6315789473684209E-2</v>
      </c>
      <c r="E297" s="25">
        <v>0.65116279069767447</v>
      </c>
      <c r="F297" s="25">
        <v>2.6315789473684209E-2</v>
      </c>
      <c r="G297" s="25">
        <v>1</v>
      </c>
    </row>
    <row r="298" spans="3:7" x14ac:dyDescent="0.25">
      <c r="C298" s="26">
        <v>60</v>
      </c>
      <c r="D298" s="25">
        <v>2.6315789473684209E-2</v>
      </c>
      <c r="E298" s="25">
        <v>0.66279069767441856</v>
      </c>
      <c r="F298" s="25">
        <v>2.6315789473684209E-2</v>
      </c>
      <c r="G298" s="25">
        <v>1</v>
      </c>
    </row>
    <row r="299" spans="3:7" x14ac:dyDescent="0.25">
      <c r="C299" s="26">
        <v>61</v>
      </c>
      <c r="D299" s="25">
        <v>2.6315789473684209E-2</v>
      </c>
      <c r="E299" s="25">
        <v>0.67441860465116277</v>
      </c>
      <c r="F299" s="25">
        <v>2.6315789473684209E-2</v>
      </c>
      <c r="G299" s="25">
        <v>1</v>
      </c>
    </row>
    <row r="300" spans="3:7" x14ac:dyDescent="0.25">
      <c r="C300" s="26">
        <v>62</v>
      </c>
      <c r="D300" s="25">
        <v>3.5087719298245612E-2</v>
      </c>
      <c r="E300" s="25">
        <v>0.67441860465116277</v>
      </c>
      <c r="F300" s="25">
        <v>3.5087719298245612E-2</v>
      </c>
      <c r="G300" s="25">
        <v>1</v>
      </c>
    </row>
    <row r="301" spans="3:7" x14ac:dyDescent="0.25">
      <c r="C301" s="26">
        <v>63</v>
      </c>
      <c r="D301" s="25">
        <v>4.3859649122807015E-2</v>
      </c>
      <c r="E301" s="25">
        <v>0.67441860465116277</v>
      </c>
      <c r="F301" s="25">
        <v>4.3859649122807015E-2</v>
      </c>
      <c r="G301" s="25">
        <v>1</v>
      </c>
    </row>
    <row r="302" spans="3:7" x14ac:dyDescent="0.25">
      <c r="C302" s="26">
        <v>64</v>
      </c>
      <c r="D302" s="25">
        <v>4.3859649122807015E-2</v>
      </c>
      <c r="E302" s="25">
        <v>0.68604651162790697</v>
      </c>
      <c r="F302" s="25">
        <v>4.3859649122807015E-2</v>
      </c>
      <c r="G302" s="25">
        <v>1</v>
      </c>
    </row>
    <row r="303" spans="3:7" x14ac:dyDescent="0.25">
      <c r="C303" s="26">
        <v>65</v>
      </c>
      <c r="D303" s="25">
        <v>5.2631578947368418E-2</v>
      </c>
      <c r="E303" s="25">
        <v>0.68604651162790697</v>
      </c>
      <c r="F303" s="25">
        <v>5.2631578947368418E-2</v>
      </c>
      <c r="G303" s="25">
        <v>1</v>
      </c>
    </row>
    <row r="304" spans="3:7" x14ac:dyDescent="0.25">
      <c r="C304" s="26">
        <v>66</v>
      </c>
      <c r="D304" s="25">
        <v>5.2631578947368418E-2</v>
      </c>
      <c r="E304" s="25">
        <v>0.69767441860465118</v>
      </c>
      <c r="F304" s="25">
        <v>5.2631578947368418E-2</v>
      </c>
      <c r="G304" s="25">
        <v>1</v>
      </c>
    </row>
    <row r="305" spans="3:7" x14ac:dyDescent="0.25">
      <c r="C305" s="26">
        <v>67</v>
      </c>
      <c r="D305" s="25">
        <v>5.2631578947368418E-2</v>
      </c>
      <c r="E305" s="25">
        <v>0.70930232558139539</v>
      </c>
      <c r="F305" s="25">
        <v>5.2631578947368418E-2</v>
      </c>
      <c r="G305" s="25">
        <v>1</v>
      </c>
    </row>
    <row r="306" spans="3:7" x14ac:dyDescent="0.25">
      <c r="C306" s="26">
        <v>68</v>
      </c>
      <c r="D306" s="25">
        <v>5.2631578947368418E-2</v>
      </c>
      <c r="E306" s="25">
        <v>0.72093023255813948</v>
      </c>
      <c r="F306" s="25">
        <v>5.2631578947368418E-2</v>
      </c>
      <c r="G306" s="25">
        <v>1</v>
      </c>
    </row>
    <row r="307" spans="3:7" x14ac:dyDescent="0.25">
      <c r="C307" s="26">
        <v>69</v>
      </c>
      <c r="D307" s="25">
        <v>5.2631578947368418E-2</v>
      </c>
      <c r="E307" s="25">
        <v>0.73255813953488369</v>
      </c>
      <c r="F307" s="25">
        <v>5.2631578947368418E-2</v>
      </c>
      <c r="G307" s="25">
        <v>1</v>
      </c>
    </row>
    <row r="308" spans="3:7" x14ac:dyDescent="0.25">
      <c r="C308" s="26">
        <v>70</v>
      </c>
      <c r="D308" s="25">
        <v>5.2631578947368418E-2</v>
      </c>
      <c r="E308" s="25">
        <v>0.7441860465116279</v>
      </c>
      <c r="F308" s="25">
        <v>5.2631578947368418E-2</v>
      </c>
      <c r="G308" s="25">
        <v>1</v>
      </c>
    </row>
    <row r="309" spans="3:7" x14ac:dyDescent="0.25">
      <c r="C309" s="26">
        <v>71</v>
      </c>
      <c r="D309" s="25">
        <v>6.1403508771929821E-2</v>
      </c>
      <c r="E309" s="25">
        <v>0.7441860465116279</v>
      </c>
      <c r="F309" s="25">
        <v>6.1403508771929821E-2</v>
      </c>
      <c r="G309" s="25">
        <v>1</v>
      </c>
    </row>
    <row r="310" spans="3:7" x14ac:dyDescent="0.25">
      <c r="C310" s="26">
        <v>72</v>
      </c>
      <c r="D310" s="25">
        <v>6.1403508771929821E-2</v>
      </c>
      <c r="E310" s="25">
        <v>0.7558139534883721</v>
      </c>
      <c r="F310" s="25">
        <v>6.1403508771929821E-2</v>
      </c>
      <c r="G310" s="25">
        <v>1</v>
      </c>
    </row>
    <row r="311" spans="3:7" x14ac:dyDescent="0.25">
      <c r="C311" s="26">
        <v>73</v>
      </c>
      <c r="D311" s="25">
        <v>7.0175438596491224E-2</v>
      </c>
      <c r="E311" s="25">
        <v>0.7558139534883721</v>
      </c>
      <c r="F311" s="25">
        <v>7.0175438596491224E-2</v>
      </c>
      <c r="G311" s="25">
        <v>1</v>
      </c>
    </row>
    <row r="312" spans="3:7" x14ac:dyDescent="0.25">
      <c r="C312" s="26">
        <v>74</v>
      </c>
      <c r="D312" s="25">
        <v>7.0175438596491224E-2</v>
      </c>
      <c r="E312" s="25">
        <v>0.76744186046511631</v>
      </c>
      <c r="F312" s="25">
        <v>7.0175438596491224E-2</v>
      </c>
      <c r="G312" s="25">
        <v>1</v>
      </c>
    </row>
    <row r="313" spans="3:7" x14ac:dyDescent="0.25">
      <c r="C313" s="26">
        <v>75</v>
      </c>
      <c r="D313" s="25">
        <v>7.8947368421052627E-2</v>
      </c>
      <c r="E313" s="25">
        <v>0.76744186046511631</v>
      </c>
      <c r="F313" s="25">
        <v>7.8947368421052627E-2</v>
      </c>
      <c r="G313" s="25">
        <v>1</v>
      </c>
    </row>
    <row r="314" spans="3:7" x14ac:dyDescent="0.25">
      <c r="C314" s="26">
        <v>76</v>
      </c>
      <c r="D314" s="25">
        <v>7.8947368421052627E-2</v>
      </c>
      <c r="E314" s="25">
        <v>0.77906976744186052</v>
      </c>
      <c r="F314" s="25">
        <v>7.8947368421052627E-2</v>
      </c>
      <c r="G314" s="25">
        <v>1</v>
      </c>
    </row>
    <row r="315" spans="3:7" x14ac:dyDescent="0.25">
      <c r="C315" s="26">
        <v>77</v>
      </c>
      <c r="D315" s="25">
        <v>7.8947368421052627E-2</v>
      </c>
      <c r="E315" s="25">
        <v>0.79069767441860461</v>
      </c>
      <c r="F315" s="25">
        <v>7.8947368421052627E-2</v>
      </c>
      <c r="G315" s="25">
        <v>1</v>
      </c>
    </row>
    <row r="316" spans="3:7" x14ac:dyDescent="0.25">
      <c r="C316" s="26">
        <v>78</v>
      </c>
      <c r="D316" s="25">
        <v>7.8947368421052627E-2</v>
      </c>
      <c r="E316" s="25">
        <v>0.80232558139534882</v>
      </c>
      <c r="F316" s="25">
        <v>7.8947368421052627E-2</v>
      </c>
      <c r="G316" s="25">
        <v>1</v>
      </c>
    </row>
    <row r="317" spans="3:7" x14ac:dyDescent="0.25">
      <c r="C317" s="26">
        <v>79</v>
      </c>
      <c r="D317" s="25">
        <v>8.771929824561403E-2</v>
      </c>
      <c r="E317" s="25">
        <v>0.80232558139534882</v>
      </c>
      <c r="F317" s="25">
        <v>8.771929824561403E-2</v>
      </c>
      <c r="G317" s="25">
        <v>1</v>
      </c>
    </row>
    <row r="318" spans="3:7" x14ac:dyDescent="0.25">
      <c r="C318" s="26">
        <v>80</v>
      </c>
      <c r="D318" s="25">
        <v>9.6491228070175433E-2</v>
      </c>
      <c r="E318" s="25">
        <v>0.80232558139534882</v>
      </c>
      <c r="F318" s="25">
        <v>9.6491228070175433E-2</v>
      </c>
      <c r="G318" s="25">
        <v>1</v>
      </c>
    </row>
    <row r="319" spans="3:7" x14ac:dyDescent="0.25">
      <c r="C319" s="26">
        <v>81</v>
      </c>
      <c r="D319" s="25">
        <v>9.6491228070175433E-2</v>
      </c>
      <c r="E319" s="25">
        <v>0.81395348837209303</v>
      </c>
      <c r="F319" s="25">
        <v>9.6491228070175433E-2</v>
      </c>
      <c r="G319" s="25">
        <v>1</v>
      </c>
    </row>
    <row r="320" spans="3:7" x14ac:dyDescent="0.25">
      <c r="C320" s="26">
        <v>82</v>
      </c>
      <c r="D320" s="25">
        <v>9.6491228070175433E-2</v>
      </c>
      <c r="E320" s="25">
        <v>0.82558139534883723</v>
      </c>
      <c r="F320" s="25">
        <v>9.6491228070175433E-2</v>
      </c>
      <c r="G320" s="25">
        <v>1</v>
      </c>
    </row>
    <row r="321" spans="3:7" x14ac:dyDescent="0.25">
      <c r="C321" s="26">
        <v>83</v>
      </c>
      <c r="D321" s="25">
        <v>0.10526315789473684</v>
      </c>
      <c r="E321" s="25">
        <v>0.82558139534883723</v>
      </c>
      <c r="F321" s="25">
        <v>0.10526315789473684</v>
      </c>
      <c r="G321" s="25">
        <v>1</v>
      </c>
    </row>
    <row r="322" spans="3:7" x14ac:dyDescent="0.25">
      <c r="C322" s="26">
        <v>84</v>
      </c>
      <c r="D322" s="25">
        <v>0.11403508771929824</v>
      </c>
      <c r="E322" s="25">
        <v>0.82558139534883723</v>
      </c>
      <c r="F322" s="25">
        <v>0.11403508771929824</v>
      </c>
      <c r="G322" s="25">
        <v>1</v>
      </c>
    </row>
    <row r="323" spans="3:7" x14ac:dyDescent="0.25">
      <c r="C323" s="26">
        <v>85</v>
      </c>
      <c r="D323" s="25">
        <v>0.11403508771929824</v>
      </c>
      <c r="E323" s="25">
        <v>0.83720930232558144</v>
      </c>
      <c r="F323" s="25">
        <v>0.11403508771929824</v>
      </c>
      <c r="G323" s="25">
        <v>1</v>
      </c>
    </row>
    <row r="324" spans="3:7" x14ac:dyDescent="0.25">
      <c r="C324" s="26">
        <v>86</v>
      </c>
      <c r="D324" s="25">
        <v>0.11403508771929824</v>
      </c>
      <c r="E324" s="25">
        <v>0.84883720930232553</v>
      </c>
      <c r="F324" s="25">
        <v>0.11403508771929824</v>
      </c>
      <c r="G324" s="25">
        <v>1</v>
      </c>
    </row>
    <row r="325" spans="3:7" x14ac:dyDescent="0.25">
      <c r="C325" s="26">
        <v>87</v>
      </c>
      <c r="D325" s="25">
        <v>0.11403508771929824</v>
      </c>
      <c r="E325" s="25">
        <v>0.86046511627906974</v>
      </c>
      <c r="F325" s="25">
        <v>0.11403508771929824</v>
      </c>
      <c r="G325" s="25">
        <v>1</v>
      </c>
    </row>
    <row r="326" spans="3:7" x14ac:dyDescent="0.25">
      <c r="C326" s="26">
        <v>88</v>
      </c>
      <c r="D326" s="25">
        <v>0.12280701754385964</v>
      </c>
      <c r="E326" s="25">
        <v>0.86046511627906974</v>
      </c>
      <c r="F326" s="25">
        <v>0.12280701754385964</v>
      </c>
      <c r="G326" s="25">
        <v>1</v>
      </c>
    </row>
    <row r="327" spans="3:7" x14ac:dyDescent="0.25">
      <c r="C327" s="26">
        <v>89</v>
      </c>
      <c r="D327" s="25">
        <v>0.13157894736842105</v>
      </c>
      <c r="E327" s="25">
        <v>0.86046511627906974</v>
      </c>
      <c r="F327" s="25">
        <v>0.13157894736842105</v>
      </c>
      <c r="G327" s="25">
        <v>1</v>
      </c>
    </row>
    <row r="328" spans="3:7" x14ac:dyDescent="0.25">
      <c r="C328" s="26">
        <v>90</v>
      </c>
      <c r="D328" s="25">
        <v>0.13157894736842105</v>
      </c>
      <c r="E328" s="25">
        <v>0.87209302325581395</v>
      </c>
      <c r="F328" s="25">
        <v>0.13157894736842105</v>
      </c>
      <c r="G328" s="25">
        <v>1</v>
      </c>
    </row>
    <row r="329" spans="3:7" x14ac:dyDescent="0.25">
      <c r="C329" s="26">
        <v>91</v>
      </c>
      <c r="D329" s="25">
        <v>0.14035087719298245</v>
      </c>
      <c r="E329" s="25">
        <v>0.87209302325581395</v>
      </c>
      <c r="F329" s="25">
        <v>0.14035087719298245</v>
      </c>
      <c r="G329" s="25">
        <v>1</v>
      </c>
    </row>
    <row r="330" spans="3:7" x14ac:dyDescent="0.25">
      <c r="C330" s="26">
        <v>92</v>
      </c>
      <c r="D330" s="25">
        <v>0.14035087719298245</v>
      </c>
      <c r="E330" s="25">
        <v>0.88372093023255816</v>
      </c>
      <c r="F330" s="25">
        <v>0.14035087719298245</v>
      </c>
      <c r="G330" s="25">
        <v>1</v>
      </c>
    </row>
    <row r="331" spans="3:7" x14ac:dyDescent="0.25">
      <c r="C331" s="26">
        <v>93</v>
      </c>
      <c r="D331" s="25">
        <v>0.14912280701754385</v>
      </c>
      <c r="E331" s="25">
        <v>0.88372093023255816</v>
      </c>
      <c r="F331" s="25">
        <v>0.14912280701754385</v>
      </c>
      <c r="G331" s="25">
        <v>1</v>
      </c>
    </row>
    <row r="332" spans="3:7" x14ac:dyDescent="0.25">
      <c r="C332" s="26">
        <v>94</v>
      </c>
      <c r="D332" s="25">
        <v>0.15789473684210525</v>
      </c>
      <c r="E332" s="25">
        <v>0.88372093023255816</v>
      </c>
      <c r="F332" s="25">
        <v>0.15789473684210525</v>
      </c>
      <c r="G332" s="25">
        <v>1</v>
      </c>
    </row>
    <row r="333" spans="3:7" x14ac:dyDescent="0.25">
      <c r="C333" s="26">
        <v>95</v>
      </c>
      <c r="D333" s="25">
        <v>0.15789473684210525</v>
      </c>
      <c r="E333" s="25">
        <v>0.89534883720930236</v>
      </c>
      <c r="F333" s="25">
        <v>0.15789473684210525</v>
      </c>
      <c r="G333" s="25">
        <v>1</v>
      </c>
    </row>
    <row r="334" spans="3:7" x14ac:dyDescent="0.25">
      <c r="C334" s="26">
        <v>96</v>
      </c>
      <c r="D334" s="25">
        <v>0.15789473684210525</v>
      </c>
      <c r="E334" s="25">
        <v>0.90697674418604646</v>
      </c>
      <c r="F334" s="25">
        <v>0.15789473684210525</v>
      </c>
      <c r="G334" s="25">
        <v>1</v>
      </c>
    </row>
    <row r="335" spans="3:7" x14ac:dyDescent="0.25">
      <c r="C335" s="26">
        <v>97</v>
      </c>
      <c r="D335" s="25">
        <v>0.16666666666666666</v>
      </c>
      <c r="E335" s="25">
        <v>0.90697674418604646</v>
      </c>
      <c r="F335" s="25">
        <v>0.16666666666666666</v>
      </c>
      <c r="G335" s="25">
        <v>1</v>
      </c>
    </row>
    <row r="336" spans="3:7" x14ac:dyDescent="0.25">
      <c r="C336" s="26">
        <v>98</v>
      </c>
      <c r="D336" s="25">
        <v>0.17543859649122806</v>
      </c>
      <c r="E336" s="25">
        <v>0.90697674418604646</v>
      </c>
      <c r="F336" s="25">
        <v>0.17543859649122806</v>
      </c>
      <c r="G336" s="25">
        <v>1</v>
      </c>
    </row>
    <row r="337" spans="3:7" x14ac:dyDescent="0.25">
      <c r="C337" s="26">
        <v>99</v>
      </c>
      <c r="D337" s="25">
        <v>0.18421052631578946</v>
      </c>
      <c r="E337" s="25">
        <v>0.90697674418604646</v>
      </c>
      <c r="F337" s="25">
        <v>0.18421052631578946</v>
      </c>
      <c r="G337" s="25">
        <v>1</v>
      </c>
    </row>
    <row r="338" spans="3:7" x14ac:dyDescent="0.25">
      <c r="C338" s="26">
        <v>100</v>
      </c>
      <c r="D338" s="25">
        <v>0.19298245614035087</v>
      </c>
      <c r="E338" s="25">
        <v>0.90697674418604646</v>
      </c>
      <c r="F338" s="25">
        <v>0.19298245614035087</v>
      </c>
      <c r="G338" s="25">
        <v>1</v>
      </c>
    </row>
    <row r="339" spans="3:7" x14ac:dyDescent="0.25">
      <c r="C339" s="26">
        <v>101</v>
      </c>
      <c r="D339" s="25">
        <v>0.20175438596491227</v>
      </c>
      <c r="E339" s="25">
        <v>0.90697674418604646</v>
      </c>
      <c r="F339" s="25">
        <v>0.20175438596491227</v>
      </c>
      <c r="G339" s="25">
        <v>1</v>
      </c>
    </row>
    <row r="340" spans="3:7" x14ac:dyDescent="0.25">
      <c r="C340" s="26">
        <v>102</v>
      </c>
      <c r="D340" s="25">
        <v>0.20175438596491227</v>
      </c>
      <c r="E340" s="25">
        <v>0.91860465116279066</v>
      </c>
      <c r="F340" s="25">
        <v>0.20175438596491227</v>
      </c>
      <c r="G340" s="25">
        <v>1</v>
      </c>
    </row>
    <row r="341" spans="3:7" x14ac:dyDescent="0.25">
      <c r="C341" s="26">
        <v>103</v>
      </c>
      <c r="D341" s="25">
        <v>0.21052631578947367</v>
      </c>
      <c r="E341" s="25">
        <v>0.91860465116279066</v>
      </c>
      <c r="F341" s="25">
        <v>0.21052631578947367</v>
      </c>
      <c r="G341" s="25">
        <v>1</v>
      </c>
    </row>
    <row r="342" spans="3:7" x14ac:dyDescent="0.25">
      <c r="C342" s="26">
        <v>104</v>
      </c>
      <c r="D342" s="25">
        <v>0.21052631578947367</v>
      </c>
      <c r="E342" s="25">
        <v>0.93023255813953487</v>
      </c>
      <c r="F342" s="25">
        <v>0.21052631578947367</v>
      </c>
      <c r="G342" s="25">
        <v>1</v>
      </c>
    </row>
    <row r="343" spans="3:7" x14ac:dyDescent="0.25">
      <c r="C343" s="26">
        <v>105</v>
      </c>
      <c r="D343" s="25">
        <v>0.21929824561403508</v>
      </c>
      <c r="E343" s="25">
        <v>0.93023255813953487</v>
      </c>
      <c r="F343" s="25">
        <v>0.21929824561403508</v>
      </c>
      <c r="G343" s="25">
        <v>1</v>
      </c>
    </row>
    <row r="344" spans="3:7" x14ac:dyDescent="0.25">
      <c r="C344" s="26">
        <v>106</v>
      </c>
      <c r="D344" s="25">
        <v>0.21929824561403508</v>
      </c>
      <c r="E344" s="25">
        <v>0.94186046511627908</v>
      </c>
      <c r="F344" s="25">
        <v>0.21929824561403508</v>
      </c>
      <c r="G344" s="25">
        <v>1</v>
      </c>
    </row>
    <row r="345" spans="3:7" x14ac:dyDescent="0.25">
      <c r="C345" s="26">
        <v>107</v>
      </c>
      <c r="D345" s="25">
        <v>0.21929824561403508</v>
      </c>
      <c r="E345" s="25">
        <v>0.95348837209302328</v>
      </c>
      <c r="F345" s="25">
        <v>0.21929824561403508</v>
      </c>
      <c r="G345" s="25">
        <v>1</v>
      </c>
    </row>
    <row r="346" spans="3:7" x14ac:dyDescent="0.25">
      <c r="C346" s="26">
        <v>108</v>
      </c>
      <c r="D346" s="25">
        <v>0.22807017543859648</v>
      </c>
      <c r="E346" s="25">
        <v>0.95348837209302328</v>
      </c>
      <c r="F346" s="25">
        <v>0.22807017543859648</v>
      </c>
      <c r="G346" s="25">
        <v>1</v>
      </c>
    </row>
    <row r="347" spans="3:7" x14ac:dyDescent="0.25">
      <c r="C347" s="26">
        <v>109</v>
      </c>
      <c r="D347" s="25">
        <v>0.23684210526315788</v>
      </c>
      <c r="E347" s="25">
        <v>0.95348837209302328</v>
      </c>
      <c r="F347" s="25">
        <v>0.23684210526315788</v>
      </c>
      <c r="G347" s="25">
        <v>1</v>
      </c>
    </row>
    <row r="348" spans="3:7" x14ac:dyDescent="0.25">
      <c r="C348" s="26">
        <v>110</v>
      </c>
      <c r="D348" s="25">
        <v>0.24561403508771928</v>
      </c>
      <c r="E348" s="25">
        <v>0.95348837209302328</v>
      </c>
      <c r="F348" s="25">
        <v>0.24561403508771928</v>
      </c>
      <c r="G348" s="25">
        <v>1</v>
      </c>
    </row>
    <row r="349" spans="3:7" x14ac:dyDescent="0.25">
      <c r="C349" s="26">
        <v>111</v>
      </c>
      <c r="D349" s="25">
        <v>0.25438596491228072</v>
      </c>
      <c r="E349" s="25">
        <v>0.95348837209302328</v>
      </c>
      <c r="F349" s="25">
        <v>0.25438596491228072</v>
      </c>
      <c r="G349" s="25">
        <v>1</v>
      </c>
    </row>
    <row r="350" spans="3:7" x14ac:dyDescent="0.25">
      <c r="C350" s="26">
        <v>112</v>
      </c>
      <c r="D350" s="25">
        <v>0.26315789473684209</v>
      </c>
      <c r="E350" s="25">
        <v>0.95348837209302328</v>
      </c>
      <c r="F350" s="25">
        <v>0.26315789473684209</v>
      </c>
      <c r="G350" s="25">
        <v>1</v>
      </c>
    </row>
    <row r="351" spans="3:7" x14ac:dyDescent="0.25">
      <c r="C351" s="26">
        <v>113</v>
      </c>
      <c r="D351" s="25">
        <v>0.27192982456140352</v>
      </c>
      <c r="E351" s="25">
        <v>0.95348837209302328</v>
      </c>
      <c r="F351" s="25">
        <v>0.27192982456140352</v>
      </c>
      <c r="G351" s="25">
        <v>1</v>
      </c>
    </row>
    <row r="352" spans="3:7" x14ac:dyDescent="0.25">
      <c r="C352" s="26">
        <v>114</v>
      </c>
      <c r="D352" s="25">
        <v>0.2807017543859649</v>
      </c>
      <c r="E352" s="25">
        <v>0.95348837209302328</v>
      </c>
      <c r="F352" s="25">
        <v>0.2807017543859649</v>
      </c>
      <c r="G352" s="25">
        <v>1</v>
      </c>
    </row>
    <row r="353" spans="3:7" x14ac:dyDescent="0.25">
      <c r="C353" s="26">
        <v>115</v>
      </c>
      <c r="D353" s="25">
        <v>0.28947368421052633</v>
      </c>
      <c r="E353" s="25">
        <v>0.95348837209302328</v>
      </c>
      <c r="F353" s="25">
        <v>0.28947368421052633</v>
      </c>
      <c r="G353" s="25">
        <v>1</v>
      </c>
    </row>
    <row r="354" spans="3:7" x14ac:dyDescent="0.25">
      <c r="C354" s="26">
        <v>116</v>
      </c>
      <c r="D354" s="25">
        <v>0.28947368421052633</v>
      </c>
      <c r="E354" s="25">
        <v>0.96511627906976749</v>
      </c>
      <c r="F354" s="25">
        <v>0.28947368421052633</v>
      </c>
      <c r="G354" s="25">
        <v>1</v>
      </c>
    </row>
    <row r="355" spans="3:7" x14ac:dyDescent="0.25">
      <c r="C355" s="26">
        <v>117</v>
      </c>
      <c r="D355" s="25">
        <v>0.2982456140350877</v>
      </c>
      <c r="E355" s="25">
        <v>0.96511627906976749</v>
      </c>
      <c r="F355" s="25">
        <v>0.2982456140350877</v>
      </c>
      <c r="G355" s="25">
        <v>1</v>
      </c>
    </row>
    <row r="356" spans="3:7" x14ac:dyDescent="0.25">
      <c r="C356" s="26">
        <v>118</v>
      </c>
      <c r="D356" s="25">
        <v>0.30701754385964913</v>
      </c>
      <c r="E356" s="25">
        <v>0.96511627906976749</v>
      </c>
      <c r="F356" s="25">
        <v>0.30701754385964913</v>
      </c>
      <c r="G356" s="25">
        <v>1</v>
      </c>
    </row>
    <row r="357" spans="3:7" x14ac:dyDescent="0.25">
      <c r="C357" s="26">
        <v>119</v>
      </c>
      <c r="D357" s="25">
        <v>0.31578947368421051</v>
      </c>
      <c r="E357" s="25">
        <v>0.96511627906976749</v>
      </c>
      <c r="F357" s="25">
        <v>0.31578947368421051</v>
      </c>
      <c r="G357" s="25">
        <v>1</v>
      </c>
    </row>
    <row r="358" spans="3:7" x14ac:dyDescent="0.25">
      <c r="C358" s="26">
        <v>120</v>
      </c>
      <c r="D358" s="25">
        <v>0.32456140350877194</v>
      </c>
      <c r="E358" s="25">
        <v>0.96511627906976749</v>
      </c>
      <c r="F358" s="25">
        <v>0.32456140350877194</v>
      </c>
      <c r="G358" s="25">
        <v>1</v>
      </c>
    </row>
    <row r="359" spans="3:7" x14ac:dyDescent="0.25">
      <c r="C359" s="26">
        <v>121</v>
      </c>
      <c r="D359" s="25">
        <v>0.32456140350877194</v>
      </c>
      <c r="E359" s="25">
        <v>0.97674418604651159</v>
      </c>
      <c r="F359" s="25">
        <v>0.32456140350877194</v>
      </c>
      <c r="G359" s="25">
        <v>1</v>
      </c>
    </row>
    <row r="360" spans="3:7" x14ac:dyDescent="0.25">
      <c r="C360" s="26">
        <v>122</v>
      </c>
      <c r="D360" s="25">
        <v>0.33333333333333331</v>
      </c>
      <c r="E360" s="25">
        <v>0.97674418604651159</v>
      </c>
      <c r="F360" s="25">
        <v>0.33333333333333331</v>
      </c>
      <c r="G360" s="25">
        <v>1</v>
      </c>
    </row>
    <row r="361" spans="3:7" x14ac:dyDescent="0.25">
      <c r="C361" s="26">
        <v>123</v>
      </c>
      <c r="D361" s="25">
        <v>0.33333333333333331</v>
      </c>
      <c r="E361" s="25">
        <v>0.98837209302325579</v>
      </c>
      <c r="F361" s="25">
        <v>0.33333333333333331</v>
      </c>
      <c r="G361" s="25">
        <v>1</v>
      </c>
    </row>
    <row r="362" spans="3:7" x14ac:dyDescent="0.25">
      <c r="C362" s="26">
        <v>124</v>
      </c>
      <c r="D362" s="25">
        <v>0.34210526315789475</v>
      </c>
      <c r="E362" s="25">
        <v>0.98837209302325579</v>
      </c>
      <c r="F362" s="25">
        <v>0.34210526315789475</v>
      </c>
      <c r="G362" s="25">
        <v>1</v>
      </c>
    </row>
    <row r="363" spans="3:7" x14ac:dyDescent="0.25">
      <c r="C363" s="26">
        <v>125</v>
      </c>
      <c r="D363" s="25">
        <v>0.35087719298245612</v>
      </c>
      <c r="E363" s="25">
        <v>0.98837209302325579</v>
      </c>
      <c r="F363" s="25">
        <v>0.35087719298245612</v>
      </c>
      <c r="G363" s="25">
        <v>1</v>
      </c>
    </row>
    <row r="364" spans="3:7" x14ac:dyDescent="0.25">
      <c r="C364" s="26">
        <v>126</v>
      </c>
      <c r="D364" s="25">
        <v>0.35964912280701755</v>
      </c>
      <c r="E364" s="25">
        <v>0.98837209302325579</v>
      </c>
      <c r="F364" s="25">
        <v>0.35964912280701755</v>
      </c>
      <c r="G364" s="25">
        <v>1</v>
      </c>
    </row>
    <row r="365" spans="3:7" x14ac:dyDescent="0.25">
      <c r="C365" s="26">
        <v>127</v>
      </c>
      <c r="D365" s="25">
        <v>0.35964912280701755</v>
      </c>
      <c r="E365" s="25">
        <v>1</v>
      </c>
      <c r="F365" s="25">
        <v>0.35964912280701755</v>
      </c>
      <c r="G365" s="25">
        <v>1</v>
      </c>
    </row>
    <row r="366" spans="3:7" x14ac:dyDescent="0.25">
      <c r="C366" s="26">
        <v>128</v>
      </c>
      <c r="D366" s="25">
        <v>0.36842105263157893</v>
      </c>
      <c r="E366" s="25">
        <v>1</v>
      </c>
      <c r="F366" s="25">
        <v>0.36842105263157893</v>
      </c>
      <c r="G366" s="25">
        <v>1</v>
      </c>
    </row>
    <row r="367" spans="3:7" x14ac:dyDescent="0.25">
      <c r="C367" s="26">
        <v>129</v>
      </c>
      <c r="D367" s="25">
        <v>0.37719298245614036</v>
      </c>
      <c r="E367" s="25">
        <v>1</v>
      </c>
      <c r="F367" s="25">
        <v>0.37719298245614036</v>
      </c>
      <c r="G367" s="25">
        <v>1</v>
      </c>
    </row>
    <row r="368" spans="3:7" x14ac:dyDescent="0.25">
      <c r="C368" s="26">
        <v>130</v>
      </c>
      <c r="D368" s="25">
        <v>0.38596491228070173</v>
      </c>
      <c r="E368" s="25">
        <v>1</v>
      </c>
      <c r="F368" s="25">
        <v>0.38596491228070173</v>
      </c>
      <c r="G368" s="25">
        <v>1</v>
      </c>
    </row>
    <row r="369" spans="3:7" x14ac:dyDescent="0.25">
      <c r="C369" s="26">
        <v>131</v>
      </c>
      <c r="D369" s="25">
        <v>0.39473684210526316</v>
      </c>
      <c r="E369" s="25">
        <v>1</v>
      </c>
      <c r="F369" s="25">
        <v>0.39473684210526316</v>
      </c>
      <c r="G369" s="25">
        <v>1</v>
      </c>
    </row>
    <row r="370" spans="3:7" x14ac:dyDescent="0.25">
      <c r="C370" s="26">
        <v>132</v>
      </c>
      <c r="D370" s="25">
        <v>0.40350877192982454</v>
      </c>
      <c r="E370" s="25">
        <v>1</v>
      </c>
      <c r="F370" s="25">
        <v>0.40350877192982454</v>
      </c>
      <c r="G370" s="25">
        <v>1</v>
      </c>
    </row>
    <row r="371" spans="3:7" x14ac:dyDescent="0.25">
      <c r="C371" s="26">
        <v>133</v>
      </c>
      <c r="D371" s="25">
        <v>0.41228070175438597</v>
      </c>
      <c r="E371" s="25">
        <v>1</v>
      </c>
      <c r="F371" s="25">
        <v>0.41228070175438597</v>
      </c>
      <c r="G371" s="25">
        <v>1</v>
      </c>
    </row>
    <row r="372" spans="3:7" x14ac:dyDescent="0.25">
      <c r="C372" s="26">
        <v>134</v>
      </c>
      <c r="D372" s="25">
        <v>0.42105263157894735</v>
      </c>
      <c r="E372" s="25">
        <v>1</v>
      </c>
      <c r="F372" s="25">
        <v>0.42105263157894735</v>
      </c>
      <c r="G372" s="25">
        <v>1</v>
      </c>
    </row>
    <row r="373" spans="3:7" x14ac:dyDescent="0.25">
      <c r="C373" s="26">
        <v>135</v>
      </c>
      <c r="D373" s="25">
        <v>0.42982456140350878</v>
      </c>
      <c r="E373" s="25">
        <v>1</v>
      </c>
      <c r="F373" s="25">
        <v>0.42982456140350878</v>
      </c>
      <c r="G373" s="25">
        <v>1</v>
      </c>
    </row>
    <row r="374" spans="3:7" x14ac:dyDescent="0.25">
      <c r="C374" s="26">
        <v>136</v>
      </c>
      <c r="D374" s="25">
        <v>0.43859649122807015</v>
      </c>
      <c r="E374" s="25">
        <v>1</v>
      </c>
      <c r="F374" s="25">
        <v>0.43859649122807015</v>
      </c>
      <c r="G374" s="25">
        <v>1</v>
      </c>
    </row>
    <row r="375" spans="3:7" x14ac:dyDescent="0.25">
      <c r="C375" s="26">
        <v>137</v>
      </c>
      <c r="D375" s="25">
        <v>0.44736842105263158</v>
      </c>
      <c r="E375" s="25">
        <v>1</v>
      </c>
      <c r="F375" s="25">
        <v>0.44736842105263158</v>
      </c>
      <c r="G375" s="25">
        <v>1</v>
      </c>
    </row>
    <row r="376" spans="3:7" x14ac:dyDescent="0.25">
      <c r="C376" s="26">
        <v>138</v>
      </c>
      <c r="D376" s="25">
        <v>0.45614035087719296</v>
      </c>
      <c r="E376" s="25">
        <v>1</v>
      </c>
      <c r="F376" s="25">
        <v>0.45614035087719296</v>
      </c>
      <c r="G376" s="25">
        <v>1</v>
      </c>
    </row>
    <row r="377" spans="3:7" x14ac:dyDescent="0.25">
      <c r="C377" s="26">
        <v>139</v>
      </c>
      <c r="D377" s="25">
        <v>0.46491228070175439</v>
      </c>
      <c r="E377" s="25">
        <v>1</v>
      </c>
      <c r="F377" s="25">
        <v>0.46491228070175439</v>
      </c>
      <c r="G377" s="25">
        <v>1</v>
      </c>
    </row>
    <row r="378" spans="3:7" x14ac:dyDescent="0.25">
      <c r="C378" s="26">
        <v>140</v>
      </c>
      <c r="D378" s="25">
        <v>0.47368421052631576</v>
      </c>
      <c r="E378" s="25">
        <v>1</v>
      </c>
      <c r="F378" s="25">
        <v>0.47368421052631576</v>
      </c>
      <c r="G378" s="25">
        <v>1</v>
      </c>
    </row>
    <row r="379" spans="3:7" x14ac:dyDescent="0.25">
      <c r="C379" s="26">
        <v>141</v>
      </c>
      <c r="D379" s="25">
        <v>0.48245614035087719</v>
      </c>
      <c r="E379" s="25">
        <v>1</v>
      </c>
      <c r="F379" s="25">
        <v>0.48245614035087719</v>
      </c>
      <c r="G379" s="25">
        <v>1</v>
      </c>
    </row>
    <row r="380" spans="3:7" x14ac:dyDescent="0.25">
      <c r="C380" s="26">
        <v>142</v>
      </c>
      <c r="D380" s="25">
        <v>0.49122807017543857</v>
      </c>
      <c r="E380" s="25">
        <v>1</v>
      </c>
      <c r="F380" s="25">
        <v>0.49122807017543857</v>
      </c>
      <c r="G380" s="25">
        <v>1</v>
      </c>
    </row>
    <row r="381" spans="3:7" x14ac:dyDescent="0.25">
      <c r="C381" s="26">
        <v>143</v>
      </c>
      <c r="D381" s="25">
        <v>0.5</v>
      </c>
      <c r="E381" s="25">
        <v>1</v>
      </c>
      <c r="F381" s="25">
        <v>0.5</v>
      </c>
      <c r="G381" s="25">
        <v>1</v>
      </c>
    </row>
    <row r="382" spans="3:7" x14ac:dyDescent="0.25">
      <c r="C382" s="26">
        <v>144</v>
      </c>
      <c r="D382" s="25">
        <v>0.50877192982456143</v>
      </c>
      <c r="E382" s="25">
        <v>1</v>
      </c>
      <c r="F382" s="25">
        <v>0.50877192982456143</v>
      </c>
      <c r="G382" s="25">
        <v>1</v>
      </c>
    </row>
    <row r="383" spans="3:7" x14ac:dyDescent="0.25">
      <c r="C383" s="26">
        <v>145</v>
      </c>
      <c r="D383" s="25">
        <v>0.51754385964912286</v>
      </c>
      <c r="E383" s="25">
        <v>1</v>
      </c>
      <c r="F383" s="25">
        <v>0.51754385964912286</v>
      </c>
      <c r="G383" s="25">
        <v>1</v>
      </c>
    </row>
    <row r="384" spans="3:7" x14ac:dyDescent="0.25">
      <c r="C384" s="26">
        <v>146</v>
      </c>
      <c r="D384" s="25">
        <v>0.52631578947368418</v>
      </c>
      <c r="E384" s="25">
        <v>1</v>
      </c>
      <c r="F384" s="25">
        <v>0.52631578947368418</v>
      </c>
      <c r="G384" s="25">
        <v>1</v>
      </c>
    </row>
    <row r="385" spans="3:7" x14ac:dyDescent="0.25">
      <c r="C385" s="26">
        <v>147</v>
      </c>
      <c r="D385" s="25">
        <v>0.53508771929824561</v>
      </c>
      <c r="E385" s="25">
        <v>1</v>
      </c>
      <c r="F385" s="25">
        <v>0.53508771929824561</v>
      </c>
      <c r="G385" s="25">
        <v>1</v>
      </c>
    </row>
    <row r="386" spans="3:7" x14ac:dyDescent="0.25">
      <c r="C386" s="26">
        <v>148</v>
      </c>
      <c r="D386" s="25">
        <v>0.54385964912280704</v>
      </c>
      <c r="E386" s="25">
        <v>1</v>
      </c>
      <c r="F386" s="25">
        <v>0.54385964912280704</v>
      </c>
      <c r="G386" s="25">
        <v>1</v>
      </c>
    </row>
    <row r="387" spans="3:7" x14ac:dyDescent="0.25">
      <c r="C387" s="26">
        <v>149</v>
      </c>
      <c r="D387" s="25">
        <v>0.55263157894736847</v>
      </c>
      <c r="E387" s="25">
        <v>1</v>
      </c>
      <c r="F387" s="25">
        <v>0.55263157894736847</v>
      </c>
      <c r="G387" s="25">
        <v>1</v>
      </c>
    </row>
    <row r="388" spans="3:7" x14ac:dyDescent="0.25">
      <c r="C388" s="26">
        <v>150</v>
      </c>
      <c r="D388" s="25">
        <v>0.56140350877192979</v>
      </c>
      <c r="E388" s="25">
        <v>1</v>
      </c>
      <c r="F388" s="25">
        <v>0.56140350877192979</v>
      </c>
      <c r="G388" s="25">
        <v>1</v>
      </c>
    </row>
    <row r="389" spans="3:7" x14ac:dyDescent="0.25">
      <c r="C389" s="26">
        <v>151</v>
      </c>
      <c r="D389" s="25">
        <v>0.57017543859649122</v>
      </c>
      <c r="E389" s="25">
        <v>1</v>
      </c>
      <c r="F389" s="25">
        <v>0.57017543859649122</v>
      </c>
      <c r="G389" s="25">
        <v>1</v>
      </c>
    </row>
    <row r="390" spans="3:7" x14ac:dyDescent="0.25">
      <c r="C390" s="26">
        <v>152</v>
      </c>
      <c r="D390" s="25">
        <v>0.57894736842105265</v>
      </c>
      <c r="E390" s="25">
        <v>1</v>
      </c>
      <c r="F390" s="25">
        <v>0.57894736842105265</v>
      </c>
      <c r="G390" s="25">
        <v>1</v>
      </c>
    </row>
    <row r="391" spans="3:7" x14ac:dyDescent="0.25">
      <c r="C391" s="26">
        <v>153</v>
      </c>
      <c r="D391" s="25">
        <v>0.58771929824561409</v>
      </c>
      <c r="E391" s="25">
        <v>1</v>
      </c>
      <c r="F391" s="25">
        <v>0.58771929824561409</v>
      </c>
      <c r="G391" s="25">
        <v>1</v>
      </c>
    </row>
    <row r="392" spans="3:7" x14ac:dyDescent="0.25">
      <c r="C392" s="26">
        <v>154</v>
      </c>
      <c r="D392" s="25">
        <v>0.59649122807017541</v>
      </c>
      <c r="E392" s="25">
        <v>1</v>
      </c>
      <c r="F392" s="25">
        <v>0.59649122807017541</v>
      </c>
      <c r="G392" s="25">
        <v>1</v>
      </c>
    </row>
    <row r="393" spans="3:7" x14ac:dyDescent="0.25">
      <c r="C393" s="26">
        <v>155</v>
      </c>
      <c r="D393" s="25">
        <v>0.60526315789473684</v>
      </c>
      <c r="E393" s="25">
        <v>1</v>
      </c>
      <c r="F393" s="25">
        <v>0.60526315789473684</v>
      </c>
      <c r="G393" s="25">
        <v>1</v>
      </c>
    </row>
    <row r="394" spans="3:7" x14ac:dyDescent="0.25">
      <c r="C394" s="26">
        <v>156</v>
      </c>
      <c r="D394" s="25">
        <v>0.61403508771929827</v>
      </c>
      <c r="E394" s="25">
        <v>1</v>
      </c>
      <c r="F394" s="25">
        <v>0.61403508771929827</v>
      </c>
      <c r="G394" s="25">
        <v>1</v>
      </c>
    </row>
    <row r="395" spans="3:7" x14ac:dyDescent="0.25">
      <c r="C395" s="26">
        <v>157</v>
      </c>
      <c r="D395" s="25">
        <v>0.6228070175438597</v>
      </c>
      <c r="E395" s="25">
        <v>1</v>
      </c>
      <c r="F395" s="25">
        <v>0.6228070175438597</v>
      </c>
      <c r="G395" s="25">
        <v>1</v>
      </c>
    </row>
    <row r="396" spans="3:7" x14ac:dyDescent="0.25">
      <c r="C396" s="26">
        <v>158</v>
      </c>
      <c r="D396" s="25">
        <v>0.63157894736842102</v>
      </c>
      <c r="E396" s="25">
        <v>1</v>
      </c>
      <c r="F396" s="25">
        <v>0.63157894736842102</v>
      </c>
      <c r="G396" s="25">
        <v>1</v>
      </c>
    </row>
    <row r="397" spans="3:7" x14ac:dyDescent="0.25">
      <c r="C397" s="26">
        <v>159</v>
      </c>
      <c r="D397" s="25">
        <v>0.64035087719298245</v>
      </c>
      <c r="E397" s="25">
        <v>1</v>
      </c>
      <c r="F397" s="25">
        <v>0.64035087719298245</v>
      </c>
      <c r="G397" s="25">
        <v>1</v>
      </c>
    </row>
    <row r="398" spans="3:7" x14ac:dyDescent="0.25">
      <c r="C398" s="26">
        <v>160</v>
      </c>
      <c r="D398" s="25">
        <v>0.64912280701754388</v>
      </c>
      <c r="E398" s="25">
        <v>1</v>
      </c>
      <c r="F398" s="25">
        <v>0.64912280701754388</v>
      </c>
      <c r="G398" s="25">
        <v>1</v>
      </c>
    </row>
    <row r="399" spans="3:7" x14ac:dyDescent="0.25">
      <c r="C399" s="26">
        <v>161</v>
      </c>
      <c r="D399" s="25">
        <v>0.65789473684210531</v>
      </c>
      <c r="E399" s="25">
        <v>1</v>
      </c>
      <c r="F399" s="25">
        <v>0.65789473684210531</v>
      </c>
      <c r="G399" s="25">
        <v>1</v>
      </c>
    </row>
    <row r="400" spans="3:7" x14ac:dyDescent="0.25">
      <c r="C400" s="26">
        <v>162</v>
      </c>
      <c r="D400" s="25">
        <v>0.66666666666666663</v>
      </c>
      <c r="E400" s="25">
        <v>1</v>
      </c>
      <c r="F400" s="25">
        <v>0.66666666666666663</v>
      </c>
      <c r="G400" s="25">
        <v>1</v>
      </c>
    </row>
    <row r="401" spans="3:7" x14ac:dyDescent="0.25">
      <c r="C401" s="26">
        <v>163</v>
      </c>
      <c r="D401" s="25">
        <v>0.67543859649122806</v>
      </c>
      <c r="E401" s="25">
        <v>1</v>
      </c>
      <c r="F401" s="25">
        <v>0.67543859649122806</v>
      </c>
      <c r="G401" s="25">
        <v>1</v>
      </c>
    </row>
    <row r="402" spans="3:7" x14ac:dyDescent="0.25">
      <c r="C402" s="26">
        <v>164</v>
      </c>
      <c r="D402" s="25">
        <v>0.68421052631578949</v>
      </c>
      <c r="E402" s="25">
        <v>1</v>
      </c>
      <c r="F402" s="25">
        <v>0.68421052631578949</v>
      </c>
      <c r="G402" s="25">
        <v>1</v>
      </c>
    </row>
    <row r="403" spans="3:7" x14ac:dyDescent="0.25">
      <c r="C403" s="26">
        <v>165</v>
      </c>
      <c r="D403" s="25">
        <v>0.69298245614035092</v>
      </c>
      <c r="E403" s="25">
        <v>1</v>
      </c>
      <c r="F403" s="25">
        <v>0.69298245614035092</v>
      </c>
      <c r="G403" s="25">
        <v>1</v>
      </c>
    </row>
    <row r="404" spans="3:7" x14ac:dyDescent="0.25">
      <c r="C404" s="26">
        <v>166</v>
      </c>
      <c r="D404" s="25">
        <v>0.70175438596491224</v>
      </c>
      <c r="E404" s="25">
        <v>1</v>
      </c>
      <c r="F404" s="25">
        <v>0.70175438596491224</v>
      </c>
      <c r="G404" s="25">
        <v>1</v>
      </c>
    </row>
    <row r="405" spans="3:7" x14ac:dyDescent="0.25">
      <c r="C405" s="26">
        <v>167</v>
      </c>
      <c r="D405" s="25">
        <v>0.71052631578947367</v>
      </c>
      <c r="E405" s="25">
        <v>1</v>
      </c>
      <c r="F405" s="25">
        <v>0.71052631578947367</v>
      </c>
      <c r="G405" s="25">
        <v>1</v>
      </c>
    </row>
    <row r="406" spans="3:7" x14ac:dyDescent="0.25">
      <c r="C406" s="26">
        <v>168</v>
      </c>
      <c r="D406" s="25">
        <v>0.7192982456140351</v>
      </c>
      <c r="E406" s="25">
        <v>1</v>
      </c>
      <c r="F406" s="25">
        <v>0.7192982456140351</v>
      </c>
      <c r="G406" s="25">
        <v>1</v>
      </c>
    </row>
    <row r="407" spans="3:7" x14ac:dyDescent="0.25">
      <c r="C407" s="26">
        <v>169</v>
      </c>
      <c r="D407" s="25">
        <v>0.72807017543859653</v>
      </c>
      <c r="E407" s="25">
        <v>1</v>
      </c>
      <c r="F407" s="25">
        <v>0.72807017543859653</v>
      </c>
      <c r="G407" s="25">
        <v>1</v>
      </c>
    </row>
    <row r="408" spans="3:7" x14ac:dyDescent="0.25">
      <c r="C408" s="26">
        <v>170</v>
      </c>
      <c r="D408" s="25">
        <v>0.73684210526315785</v>
      </c>
      <c r="E408" s="25">
        <v>1</v>
      </c>
      <c r="F408" s="25">
        <v>0.73684210526315785</v>
      </c>
      <c r="G408" s="25">
        <v>1</v>
      </c>
    </row>
    <row r="409" spans="3:7" x14ac:dyDescent="0.25">
      <c r="C409" s="26">
        <v>171</v>
      </c>
      <c r="D409" s="25">
        <v>0.74561403508771928</v>
      </c>
      <c r="E409" s="25">
        <v>1</v>
      </c>
      <c r="F409" s="25">
        <v>0.74561403508771928</v>
      </c>
      <c r="G409" s="25">
        <v>1</v>
      </c>
    </row>
    <row r="410" spans="3:7" x14ac:dyDescent="0.25">
      <c r="C410" s="26">
        <v>172</v>
      </c>
      <c r="D410" s="25">
        <v>0.75438596491228072</v>
      </c>
      <c r="E410" s="25">
        <v>1</v>
      </c>
      <c r="F410" s="25">
        <v>0.75438596491228072</v>
      </c>
      <c r="G410" s="25">
        <v>1</v>
      </c>
    </row>
    <row r="411" spans="3:7" x14ac:dyDescent="0.25">
      <c r="C411" s="26">
        <v>173</v>
      </c>
      <c r="D411" s="25">
        <v>0.76315789473684215</v>
      </c>
      <c r="E411" s="25">
        <v>1</v>
      </c>
      <c r="F411" s="25">
        <v>0.76315789473684215</v>
      </c>
      <c r="G411" s="25">
        <v>1</v>
      </c>
    </row>
    <row r="412" spans="3:7" x14ac:dyDescent="0.25">
      <c r="C412" s="26">
        <v>174</v>
      </c>
      <c r="D412" s="25">
        <v>0.77192982456140347</v>
      </c>
      <c r="E412" s="25">
        <v>1</v>
      </c>
      <c r="F412" s="25">
        <v>0.77192982456140347</v>
      </c>
      <c r="G412" s="25">
        <v>1</v>
      </c>
    </row>
    <row r="413" spans="3:7" x14ac:dyDescent="0.25">
      <c r="C413" s="26">
        <v>175</v>
      </c>
      <c r="D413" s="25">
        <v>0.7807017543859649</v>
      </c>
      <c r="E413" s="25">
        <v>1</v>
      </c>
      <c r="F413" s="25">
        <v>0.7807017543859649</v>
      </c>
      <c r="G413" s="25">
        <v>1</v>
      </c>
    </row>
    <row r="414" spans="3:7" x14ac:dyDescent="0.25">
      <c r="C414" s="26">
        <v>176</v>
      </c>
      <c r="D414" s="25">
        <v>0.78947368421052633</v>
      </c>
      <c r="E414" s="25">
        <v>1</v>
      </c>
      <c r="F414" s="25">
        <v>0.78947368421052633</v>
      </c>
      <c r="G414" s="25">
        <v>1</v>
      </c>
    </row>
    <row r="415" spans="3:7" x14ac:dyDescent="0.25">
      <c r="C415" s="26">
        <v>177</v>
      </c>
      <c r="D415" s="25">
        <v>0.79824561403508776</v>
      </c>
      <c r="E415" s="25">
        <v>1</v>
      </c>
      <c r="F415" s="25">
        <v>0.79824561403508776</v>
      </c>
      <c r="G415" s="25">
        <v>1</v>
      </c>
    </row>
    <row r="416" spans="3:7" x14ac:dyDescent="0.25">
      <c r="C416" s="26">
        <v>178</v>
      </c>
      <c r="D416" s="25">
        <v>0.80701754385964908</v>
      </c>
      <c r="E416" s="25">
        <v>1</v>
      </c>
      <c r="F416" s="25">
        <v>0.80701754385964908</v>
      </c>
      <c r="G416" s="25">
        <v>1</v>
      </c>
    </row>
    <row r="417" spans="3:7" x14ac:dyDescent="0.25">
      <c r="C417" s="26">
        <v>179</v>
      </c>
      <c r="D417" s="25">
        <v>0.81578947368421051</v>
      </c>
      <c r="E417" s="25">
        <v>1</v>
      </c>
      <c r="F417" s="25">
        <v>0.81578947368421051</v>
      </c>
      <c r="G417" s="25">
        <v>1</v>
      </c>
    </row>
    <row r="418" spans="3:7" x14ac:dyDescent="0.25">
      <c r="C418" s="26">
        <v>180</v>
      </c>
      <c r="D418" s="25">
        <v>0.82456140350877194</v>
      </c>
      <c r="E418" s="25">
        <v>1</v>
      </c>
      <c r="F418" s="25">
        <v>0.82456140350877194</v>
      </c>
      <c r="G418" s="25">
        <v>1</v>
      </c>
    </row>
    <row r="419" spans="3:7" x14ac:dyDescent="0.25">
      <c r="C419" s="26">
        <v>181</v>
      </c>
      <c r="D419" s="25">
        <v>0.83333333333333337</v>
      </c>
      <c r="E419" s="25">
        <v>1</v>
      </c>
      <c r="F419" s="25">
        <v>0.83333333333333337</v>
      </c>
      <c r="G419" s="25">
        <v>1</v>
      </c>
    </row>
    <row r="420" spans="3:7" x14ac:dyDescent="0.25">
      <c r="C420" s="26">
        <v>182</v>
      </c>
      <c r="D420" s="25">
        <v>0.84210526315789469</v>
      </c>
      <c r="E420" s="25">
        <v>1</v>
      </c>
      <c r="F420" s="25">
        <v>0.84210526315789469</v>
      </c>
      <c r="G420" s="25">
        <v>1</v>
      </c>
    </row>
    <row r="421" spans="3:7" x14ac:dyDescent="0.25">
      <c r="C421" s="26">
        <v>183</v>
      </c>
      <c r="D421" s="25">
        <v>0.85087719298245612</v>
      </c>
      <c r="E421" s="25">
        <v>1</v>
      </c>
      <c r="F421" s="25">
        <v>0.85087719298245612</v>
      </c>
      <c r="G421" s="25">
        <v>1</v>
      </c>
    </row>
    <row r="422" spans="3:7" x14ac:dyDescent="0.25">
      <c r="C422" s="26">
        <v>184</v>
      </c>
      <c r="D422" s="25">
        <v>0.85964912280701755</v>
      </c>
      <c r="E422" s="25">
        <v>1</v>
      </c>
      <c r="F422" s="25">
        <v>0.85964912280701755</v>
      </c>
      <c r="G422" s="25">
        <v>1</v>
      </c>
    </row>
    <row r="423" spans="3:7" x14ac:dyDescent="0.25">
      <c r="C423" s="26">
        <v>185</v>
      </c>
      <c r="D423" s="25">
        <v>0.86842105263157898</v>
      </c>
      <c r="E423" s="25">
        <v>1</v>
      </c>
      <c r="F423" s="25">
        <v>0.86842105263157898</v>
      </c>
      <c r="G423" s="25">
        <v>1</v>
      </c>
    </row>
    <row r="424" spans="3:7" x14ac:dyDescent="0.25">
      <c r="C424" s="26">
        <v>186</v>
      </c>
      <c r="D424" s="25">
        <v>0.8771929824561403</v>
      </c>
      <c r="E424" s="25">
        <v>1</v>
      </c>
      <c r="F424" s="25">
        <v>0.8771929824561403</v>
      </c>
      <c r="G424" s="25">
        <v>1</v>
      </c>
    </row>
    <row r="425" spans="3:7" x14ac:dyDescent="0.25">
      <c r="C425" s="26">
        <v>187</v>
      </c>
      <c r="D425" s="25">
        <v>0.88596491228070173</v>
      </c>
      <c r="E425" s="25">
        <v>1</v>
      </c>
      <c r="F425" s="25">
        <v>0.88596491228070173</v>
      </c>
      <c r="G425" s="25">
        <v>1</v>
      </c>
    </row>
    <row r="426" spans="3:7" x14ac:dyDescent="0.25">
      <c r="C426" s="26">
        <v>188</v>
      </c>
      <c r="D426" s="25">
        <v>0.89473684210526316</v>
      </c>
      <c r="E426" s="25">
        <v>1</v>
      </c>
      <c r="F426" s="25">
        <v>0.89473684210526316</v>
      </c>
      <c r="G426" s="25">
        <v>1</v>
      </c>
    </row>
    <row r="427" spans="3:7" x14ac:dyDescent="0.25">
      <c r="C427" s="26">
        <v>189</v>
      </c>
      <c r="D427" s="25">
        <v>0.90350877192982459</v>
      </c>
      <c r="E427" s="25">
        <v>1</v>
      </c>
      <c r="F427" s="25">
        <v>0.90350877192982459</v>
      </c>
      <c r="G427" s="25">
        <v>1</v>
      </c>
    </row>
    <row r="428" spans="3:7" x14ac:dyDescent="0.25">
      <c r="C428" s="26">
        <v>190</v>
      </c>
      <c r="D428" s="25">
        <v>0.91228070175438591</v>
      </c>
      <c r="E428" s="25">
        <v>1</v>
      </c>
      <c r="F428" s="25">
        <v>0.91228070175438591</v>
      </c>
      <c r="G428" s="25">
        <v>1</v>
      </c>
    </row>
    <row r="429" spans="3:7" x14ac:dyDescent="0.25">
      <c r="C429" s="26">
        <v>191</v>
      </c>
      <c r="D429" s="25">
        <v>0.92105263157894735</v>
      </c>
      <c r="E429" s="25">
        <v>1</v>
      </c>
      <c r="F429" s="25">
        <v>0.92105263157894735</v>
      </c>
      <c r="G429" s="25">
        <v>1</v>
      </c>
    </row>
    <row r="430" spans="3:7" x14ac:dyDescent="0.25">
      <c r="C430" s="26">
        <v>192</v>
      </c>
      <c r="D430" s="25">
        <v>0.92982456140350878</v>
      </c>
      <c r="E430" s="25">
        <v>1</v>
      </c>
      <c r="F430" s="25">
        <v>0.92982456140350878</v>
      </c>
      <c r="G430" s="25">
        <v>1</v>
      </c>
    </row>
    <row r="431" spans="3:7" x14ac:dyDescent="0.25">
      <c r="C431" s="26">
        <v>193</v>
      </c>
      <c r="D431" s="25">
        <v>0.93859649122807021</v>
      </c>
      <c r="E431" s="25">
        <v>1</v>
      </c>
      <c r="F431" s="25">
        <v>0.93859649122807021</v>
      </c>
      <c r="G431" s="25">
        <v>1</v>
      </c>
    </row>
    <row r="432" spans="3:7" x14ac:dyDescent="0.25">
      <c r="C432" s="26">
        <v>194</v>
      </c>
      <c r="D432" s="25">
        <v>0.94736842105263153</v>
      </c>
      <c r="E432" s="25">
        <v>1</v>
      </c>
      <c r="F432" s="25">
        <v>0.94736842105263153</v>
      </c>
      <c r="G432" s="25">
        <v>1</v>
      </c>
    </row>
    <row r="433" spans="3:7" x14ac:dyDescent="0.25">
      <c r="C433" s="26">
        <v>195</v>
      </c>
      <c r="D433" s="25">
        <v>0.95614035087719296</v>
      </c>
      <c r="E433" s="25">
        <v>1</v>
      </c>
      <c r="F433" s="25">
        <v>0.95614035087719296</v>
      </c>
      <c r="G433" s="25">
        <v>1</v>
      </c>
    </row>
    <row r="434" spans="3:7" x14ac:dyDescent="0.25">
      <c r="C434" s="26">
        <v>196</v>
      </c>
      <c r="D434" s="25">
        <v>0.96491228070175439</v>
      </c>
      <c r="E434" s="25">
        <v>1</v>
      </c>
      <c r="F434" s="25">
        <v>0.96491228070175439</v>
      </c>
      <c r="G434" s="25">
        <v>1</v>
      </c>
    </row>
    <row r="435" spans="3:7" x14ac:dyDescent="0.25">
      <c r="C435" s="26">
        <v>197</v>
      </c>
      <c r="D435" s="25">
        <v>0.97368421052631582</v>
      </c>
      <c r="E435" s="25">
        <v>1</v>
      </c>
      <c r="F435" s="25">
        <v>0.97368421052631582</v>
      </c>
      <c r="G435" s="25">
        <v>1</v>
      </c>
    </row>
    <row r="436" spans="3:7" x14ac:dyDescent="0.25">
      <c r="C436" s="26">
        <v>198</v>
      </c>
      <c r="D436" s="25">
        <v>0.98245614035087714</v>
      </c>
      <c r="E436" s="25">
        <v>1</v>
      </c>
      <c r="F436" s="25">
        <v>0.98245614035087714</v>
      </c>
      <c r="G436" s="25">
        <v>1</v>
      </c>
    </row>
    <row r="437" spans="3:7" x14ac:dyDescent="0.25">
      <c r="C437" s="26">
        <v>199</v>
      </c>
      <c r="D437" s="25">
        <v>0.99122807017543857</v>
      </c>
      <c r="E437" s="25">
        <v>1</v>
      </c>
      <c r="F437" s="25">
        <v>0.99122807017543857</v>
      </c>
      <c r="G437" s="25">
        <v>1</v>
      </c>
    </row>
    <row r="438" spans="3:7" x14ac:dyDescent="0.25">
      <c r="C438" s="26">
        <v>200</v>
      </c>
      <c r="D438" s="25">
        <v>1</v>
      </c>
      <c r="E438" s="25">
        <v>1</v>
      </c>
      <c r="F438" s="25">
        <v>1</v>
      </c>
      <c r="G438" s="25">
        <v>1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 xr:uid="{1F876166-A546-429D-ABB5-F613343236D8}"/>
    <hyperlink ref="D4" location="'LogReg_Output'!$B$50:$B$50" display="Regression Summary" xr:uid="{50CF8435-4643-4B02-9296-F5E89D43BF08}"/>
    <hyperlink ref="F4" location="'LogReg_Output'!$B$58:$B$58" display="Predictor Screening" xr:uid="{94E75A66-CB7B-4EB8-B340-3FE85CCA9482}"/>
    <hyperlink ref="H4" location="'LogReg_Output'!$B$84:$B$84" display="Coefficients" xr:uid="{B7B8DA41-0A52-481D-A423-46A4953833E6}"/>
    <hyperlink ref="J4" location="'LogReg_Stored'!$B$10:$B$10" display="PMML Model" xr:uid="{0872D0D1-2C27-4585-838B-C3E05278B709}"/>
    <hyperlink ref="B5" location="'LogReg_TrainingLiftChart'!$B$10:$B$10" display="Training: Charts" xr:uid="{1CABAF44-76C2-452C-B026-E51510586BAB}"/>
    <hyperlink ref="D5" location="'LogReg_TrainingScore'!$B$10:$B$10" display="Training: Classification Summary" xr:uid="{F84693CC-4990-46C6-A13A-2EA24D877E51}"/>
    <hyperlink ref="F5" location="'LogReg_TrainingScore'!$B$34:$B$34" display="Training: Classification Details" xr:uid="{B1442E70-238F-4237-AA81-B7F58C1C0FE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39EC-AC0A-4213-8CEE-9B3E5DB4C69D}">
  <dimension ref="B1:Q127"/>
  <sheetViews>
    <sheetView showGridLines="0" workbookViewId="0"/>
  </sheetViews>
  <sheetFormatPr defaultRowHeight="13.2" x14ac:dyDescent="0.25"/>
  <cols>
    <col min="14" max="14" width="15.5546875" bestFit="1" customWidth="1"/>
  </cols>
  <sheetData>
    <row r="1" spans="2:17" ht="18" x14ac:dyDescent="0.35">
      <c r="B1" s="20" t="s">
        <v>61</v>
      </c>
      <c r="N1" t="s">
        <v>246</v>
      </c>
    </row>
    <row r="3" spans="2:17" ht="15.6" x14ac:dyDescent="0.3">
      <c r="B3" s="31" t="s">
        <v>62</v>
      </c>
      <c r="C3" s="32"/>
      <c r="D3" s="32"/>
      <c r="E3" s="32"/>
      <c r="F3" s="32"/>
      <c r="G3" s="32"/>
      <c r="H3" s="32"/>
      <c r="I3" s="32"/>
      <c r="J3" s="32"/>
      <c r="K3" s="33"/>
      <c r="N3" s="31" t="s">
        <v>63</v>
      </c>
      <c r="O3" s="32"/>
      <c r="P3" s="32"/>
      <c r="Q3" s="33"/>
    </row>
    <row r="4" spans="2:17" ht="13.8" x14ac:dyDescent="0.3">
      <c r="B4" s="43" t="s">
        <v>164</v>
      </c>
      <c r="C4" s="42"/>
      <c r="D4" s="43" t="s">
        <v>165</v>
      </c>
      <c r="E4" s="42"/>
      <c r="F4" s="43" t="s">
        <v>166</v>
      </c>
      <c r="G4" s="42"/>
      <c r="H4" s="43" t="s">
        <v>60</v>
      </c>
      <c r="I4" s="42"/>
      <c r="J4" s="43" t="s">
        <v>67</v>
      </c>
      <c r="K4" s="42"/>
      <c r="N4" s="23" t="s">
        <v>64</v>
      </c>
      <c r="O4" s="23" t="s">
        <v>65</v>
      </c>
      <c r="P4" s="23" t="s">
        <v>66</v>
      </c>
      <c r="Q4" s="23" t="s">
        <v>58</v>
      </c>
    </row>
    <row r="5" spans="2:17" ht="13.8" x14ac:dyDescent="0.3">
      <c r="B5" s="43" t="s">
        <v>248</v>
      </c>
      <c r="C5" s="42"/>
      <c r="D5" s="43" t="s">
        <v>167</v>
      </c>
      <c r="E5" s="42"/>
      <c r="F5" s="43" t="s">
        <v>249</v>
      </c>
      <c r="G5" s="42"/>
      <c r="H5" s="40"/>
      <c r="I5" s="42"/>
      <c r="J5" s="40"/>
      <c r="K5" s="42"/>
      <c r="N5" s="22">
        <v>4</v>
      </c>
      <c r="O5" s="22">
        <v>8</v>
      </c>
      <c r="P5" s="22">
        <v>31</v>
      </c>
      <c r="Q5" s="22">
        <v>43</v>
      </c>
    </row>
    <row r="10" spans="2:17" ht="18" x14ac:dyDescent="0.35">
      <c r="B10" s="21" t="s">
        <v>67</v>
      </c>
    </row>
    <row r="12" spans="2:17" x14ac:dyDescent="0.25">
      <c r="B12" t="s">
        <v>68</v>
      </c>
    </row>
    <row r="13" spans="2:17" x14ac:dyDescent="0.25">
      <c r="B13" t="s">
        <v>69</v>
      </c>
    </row>
    <row r="14" spans="2:17" x14ac:dyDescent="0.25">
      <c r="B14" t="s">
        <v>70</v>
      </c>
    </row>
    <row r="15" spans="2:17" x14ac:dyDescent="0.25">
      <c r="B15" t="s">
        <v>71</v>
      </c>
    </row>
    <row r="16" spans="2:17" x14ac:dyDescent="0.25">
      <c r="B16" t="s">
        <v>247</v>
      </c>
    </row>
    <row r="17" spans="2:2" x14ac:dyDescent="0.25">
      <c r="B17" t="s">
        <v>72</v>
      </c>
    </row>
    <row r="18" spans="2:2" x14ac:dyDescent="0.25">
      <c r="B18" t="s">
        <v>73</v>
      </c>
    </row>
    <row r="19" spans="2:2" x14ac:dyDescent="0.25">
      <c r="B19" t="s">
        <v>74</v>
      </c>
    </row>
    <row r="20" spans="2:2" x14ac:dyDescent="0.25">
      <c r="B20" t="s">
        <v>75</v>
      </c>
    </row>
    <row r="21" spans="2:2" x14ac:dyDescent="0.25">
      <c r="B21" t="s">
        <v>76</v>
      </c>
    </row>
    <row r="22" spans="2:2" x14ac:dyDescent="0.25">
      <c r="B22" t="s">
        <v>77</v>
      </c>
    </row>
    <row r="23" spans="2:2" x14ac:dyDescent="0.25">
      <c r="B23" t="s">
        <v>78</v>
      </c>
    </row>
    <row r="24" spans="2:2" x14ac:dyDescent="0.25">
      <c r="B24" t="s">
        <v>79</v>
      </c>
    </row>
    <row r="25" spans="2:2" x14ac:dyDescent="0.25">
      <c r="B25" t="s">
        <v>80</v>
      </c>
    </row>
    <row r="26" spans="2:2" x14ac:dyDescent="0.25">
      <c r="B26" t="s">
        <v>81</v>
      </c>
    </row>
    <row r="27" spans="2:2" x14ac:dyDescent="0.25">
      <c r="B27" t="s">
        <v>82</v>
      </c>
    </row>
    <row r="28" spans="2:2" x14ac:dyDescent="0.25">
      <c r="B28" t="s">
        <v>83</v>
      </c>
    </row>
    <row r="29" spans="2:2" x14ac:dyDescent="0.25">
      <c r="B29" t="s">
        <v>84</v>
      </c>
    </row>
    <row r="30" spans="2:2" x14ac:dyDescent="0.25">
      <c r="B30" t="s">
        <v>85</v>
      </c>
    </row>
    <row r="31" spans="2:2" x14ac:dyDescent="0.25">
      <c r="B31" t="s">
        <v>86</v>
      </c>
    </row>
    <row r="32" spans="2:2" x14ac:dyDescent="0.25">
      <c r="B32" t="s">
        <v>87</v>
      </c>
    </row>
    <row r="33" spans="2:2" x14ac:dyDescent="0.25">
      <c r="B33" t="s">
        <v>88</v>
      </c>
    </row>
    <row r="34" spans="2:2" x14ac:dyDescent="0.25">
      <c r="B34" t="s">
        <v>89</v>
      </c>
    </row>
    <row r="35" spans="2:2" x14ac:dyDescent="0.25">
      <c r="B35" t="s">
        <v>90</v>
      </c>
    </row>
    <row r="36" spans="2:2" x14ac:dyDescent="0.25">
      <c r="B36" t="s">
        <v>85</v>
      </c>
    </row>
    <row r="37" spans="2:2" x14ac:dyDescent="0.25">
      <c r="B37" t="s">
        <v>88</v>
      </c>
    </row>
    <row r="38" spans="2:2" x14ac:dyDescent="0.25">
      <c r="B38" t="s">
        <v>91</v>
      </c>
    </row>
    <row r="39" spans="2:2" x14ac:dyDescent="0.25">
      <c r="B39" t="s">
        <v>90</v>
      </c>
    </row>
    <row r="40" spans="2:2" x14ac:dyDescent="0.25">
      <c r="B40" t="s">
        <v>85</v>
      </c>
    </row>
    <row r="41" spans="2:2" x14ac:dyDescent="0.25">
      <c r="B41" t="s">
        <v>88</v>
      </c>
    </row>
    <row r="42" spans="2:2" x14ac:dyDescent="0.25">
      <c r="B42" t="s">
        <v>92</v>
      </c>
    </row>
    <row r="43" spans="2:2" x14ac:dyDescent="0.25">
      <c r="B43" t="s">
        <v>90</v>
      </c>
    </row>
    <row r="44" spans="2:2" x14ac:dyDescent="0.25">
      <c r="B44" t="s">
        <v>85</v>
      </c>
    </row>
    <row r="45" spans="2:2" x14ac:dyDescent="0.25">
      <c r="B45" t="s">
        <v>88</v>
      </c>
    </row>
    <row r="46" spans="2:2" x14ac:dyDescent="0.25">
      <c r="B46" t="s">
        <v>93</v>
      </c>
    </row>
    <row r="47" spans="2:2" x14ac:dyDescent="0.25">
      <c r="B47" t="s">
        <v>90</v>
      </c>
    </row>
    <row r="48" spans="2:2" x14ac:dyDescent="0.25">
      <c r="B48" t="s">
        <v>85</v>
      </c>
    </row>
    <row r="49" spans="2:2" x14ac:dyDescent="0.25">
      <c r="B49" t="s">
        <v>88</v>
      </c>
    </row>
    <row r="50" spans="2:2" x14ac:dyDescent="0.25">
      <c r="B50" t="s">
        <v>94</v>
      </c>
    </row>
    <row r="51" spans="2:2" x14ac:dyDescent="0.25">
      <c r="B51" t="s">
        <v>95</v>
      </c>
    </row>
    <row r="52" spans="2:2" x14ac:dyDescent="0.25">
      <c r="B52" t="s">
        <v>96</v>
      </c>
    </row>
    <row r="53" spans="2:2" x14ac:dyDescent="0.25">
      <c r="B53" t="s">
        <v>97</v>
      </c>
    </row>
    <row r="54" spans="2:2" x14ac:dyDescent="0.25">
      <c r="B54" t="s">
        <v>98</v>
      </c>
    </row>
    <row r="55" spans="2:2" x14ac:dyDescent="0.25">
      <c r="B55" t="s">
        <v>99</v>
      </c>
    </row>
    <row r="56" spans="2:2" x14ac:dyDescent="0.25">
      <c r="B56" t="s">
        <v>100</v>
      </c>
    </row>
    <row r="57" spans="2:2" x14ac:dyDescent="0.25">
      <c r="B57" t="s">
        <v>101</v>
      </c>
    </row>
    <row r="58" spans="2:2" x14ac:dyDescent="0.25">
      <c r="B58" t="s">
        <v>102</v>
      </c>
    </row>
    <row r="59" spans="2:2" x14ac:dyDescent="0.25">
      <c r="B59" t="s">
        <v>103</v>
      </c>
    </row>
    <row r="60" spans="2:2" x14ac:dyDescent="0.25">
      <c r="B60" t="s">
        <v>104</v>
      </c>
    </row>
    <row r="61" spans="2:2" x14ac:dyDescent="0.25">
      <c r="B61" t="s">
        <v>105</v>
      </c>
    </row>
    <row r="62" spans="2:2" x14ac:dyDescent="0.25">
      <c r="B62" t="s">
        <v>106</v>
      </c>
    </row>
    <row r="63" spans="2:2" x14ac:dyDescent="0.25">
      <c r="B63" t="s">
        <v>107</v>
      </c>
    </row>
    <row r="64" spans="2:2" x14ac:dyDescent="0.25">
      <c r="B64" t="s">
        <v>108</v>
      </c>
    </row>
    <row r="65" spans="2:2" x14ac:dyDescent="0.25">
      <c r="B65" t="s">
        <v>109</v>
      </c>
    </row>
    <row r="66" spans="2:2" x14ac:dyDescent="0.25">
      <c r="B66" t="s">
        <v>110</v>
      </c>
    </row>
    <row r="67" spans="2:2" x14ac:dyDescent="0.25">
      <c r="B67" t="s">
        <v>111</v>
      </c>
    </row>
    <row r="68" spans="2:2" x14ac:dyDescent="0.25">
      <c r="B68" t="s">
        <v>112</v>
      </c>
    </row>
    <row r="69" spans="2:2" x14ac:dyDescent="0.25">
      <c r="B69" t="s">
        <v>113</v>
      </c>
    </row>
    <row r="70" spans="2:2" x14ac:dyDescent="0.25">
      <c r="B70" t="s">
        <v>114</v>
      </c>
    </row>
    <row r="71" spans="2:2" x14ac:dyDescent="0.25">
      <c r="B71" t="s">
        <v>115</v>
      </c>
    </row>
    <row r="72" spans="2:2" x14ac:dyDescent="0.25">
      <c r="B72" t="s">
        <v>116</v>
      </c>
    </row>
    <row r="73" spans="2:2" x14ac:dyDescent="0.25">
      <c r="B73" t="s">
        <v>117</v>
      </c>
    </row>
    <row r="74" spans="2:2" x14ac:dyDescent="0.25">
      <c r="B74" t="s">
        <v>118</v>
      </c>
    </row>
    <row r="75" spans="2:2" x14ac:dyDescent="0.25">
      <c r="B75" t="s">
        <v>119</v>
      </c>
    </row>
    <row r="76" spans="2:2" x14ac:dyDescent="0.25">
      <c r="B76" t="s">
        <v>120</v>
      </c>
    </row>
    <row r="77" spans="2:2" x14ac:dyDescent="0.25">
      <c r="B77" t="s">
        <v>121</v>
      </c>
    </row>
    <row r="78" spans="2:2" x14ac:dyDescent="0.25">
      <c r="B78" t="s">
        <v>122</v>
      </c>
    </row>
    <row r="79" spans="2:2" x14ac:dyDescent="0.25">
      <c r="B79" t="s">
        <v>123</v>
      </c>
    </row>
    <row r="80" spans="2:2" x14ac:dyDescent="0.25">
      <c r="B80" t="s">
        <v>124</v>
      </c>
    </row>
    <row r="81" spans="2:2" x14ac:dyDescent="0.25">
      <c r="B81" t="s">
        <v>125</v>
      </c>
    </row>
    <row r="82" spans="2:2" x14ac:dyDescent="0.25">
      <c r="B82" t="s">
        <v>126</v>
      </c>
    </row>
    <row r="83" spans="2:2" x14ac:dyDescent="0.25">
      <c r="B83" t="s">
        <v>124</v>
      </c>
    </row>
    <row r="84" spans="2:2" x14ac:dyDescent="0.25">
      <c r="B84" t="s">
        <v>127</v>
      </c>
    </row>
    <row r="85" spans="2:2" x14ac:dyDescent="0.25">
      <c r="B85" t="s">
        <v>128</v>
      </c>
    </row>
    <row r="86" spans="2:2" x14ac:dyDescent="0.25">
      <c r="B86" t="s">
        <v>124</v>
      </c>
    </row>
    <row r="87" spans="2:2" x14ac:dyDescent="0.25">
      <c r="B87" t="s">
        <v>129</v>
      </c>
    </row>
    <row r="88" spans="2:2" x14ac:dyDescent="0.25">
      <c r="B88" t="s">
        <v>130</v>
      </c>
    </row>
    <row r="89" spans="2:2" x14ac:dyDescent="0.25">
      <c r="B89" t="s">
        <v>124</v>
      </c>
    </row>
    <row r="90" spans="2:2" x14ac:dyDescent="0.25">
      <c r="B90" t="s">
        <v>131</v>
      </c>
    </row>
    <row r="91" spans="2:2" x14ac:dyDescent="0.25">
      <c r="B91" t="s">
        <v>132</v>
      </c>
    </row>
    <row r="92" spans="2:2" x14ac:dyDescent="0.25">
      <c r="B92" t="s">
        <v>124</v>
      </c>
    </row>
    <row r="93" spans="2:2" x14ac:dyDescent="0.25">
      <c r="B93" t="s">
        <v>133</v>
      </c>
    </row>
    <row r="94" spans="2:2" x14ac:dyDescent="0.25">
      <c r="B94" t="s">
        <v>134</v>
      </c>
    </row>
    <row r="95" spans="2:2" x14ac:dyDescent="0.25">
      <c r="B95" t="s">
        <v>124</v>
      </c>
    </row>
    <row r="96" spans="2:2" x14ac:dyDescent="0.25">
      <c r="B96" t="s">
        <v>135</v>
      </c>
    </row>
    <row r="97" spans="2:2" x14ac:dyDescent="0.25">
      <c r="B97" t="s">
        <v>136</v>
      </c>
    </row>
    <row r="98" spans="2:2" x14ac:dyDescent="0.25">
      <c r="B98" t="s">
        <v>124</v>
      </c>
    </row>
    <row r="99" spans="2:2" x14ac:dyDescent="0.25">
      <c r="B99" t="s">
        <v>137</v>
      </c>
    </row>
    <row r="100" spans="2:2" x14ac:dyDescent="0.25">
      <c r="B100" t="s">
        <v>138</v>
      </c>
    </row>
    <row r="101" spans="2:2" x14ac:dyDescent="0.25">
      <c r="B101" t="s">
        <v>124</v>
      </c>
    </row>
    <row r="102" spans="2:2" x14ac:dyDescent="0.25">
      <c r="B102" t="s">
        <v>139</v>
      </c>
    </row>
    <row r="103" spans="2:2" x14ac:dyDescent="0.25">
      <c r="B103" t="s">
        <v>140</v>
      </c>
    </row>
    <row r="104" spans="2:2" x14ac:dyDescent="0.25">
      <c r="B104" t="s">
        <v>124</v>
      </c>
    </row>
    <row r="105" spans="2:2" x14ac:dyDescent="0.25">
      <c r="B105" t="s">
        <v>141</v>
      </c>
    </row>
    <row r="106" spans="2:2" x14ac:dyDescent="0.25">
      <c r="B106" t="s">
        <v>142</v>
      </c>
    </row>
    <row r="107" spans="2:2" x14ac:dyDescent="0.25">
      <c r="B107" t="s">
        <v>143</v>
      </c>
    </row>
    <row r="108" spans="2:2" x14ac:dyDescent="0.25">
      <c r="B108" t="s">
        <v>144</v>
      </c>
    </row>
    <row r="109" spans="2:2" x14ac:dyDescent="0.25">
      <c r="B109" t="s">
        <v>145</v>
      </c>
    </row>
    <row r="110" spans="2:2" x14ac:dyDescent="0.25">
      <c r="B110" t="s">
        <v>146</v>
      </c>
    </row>
    <row r="111" spans="2:2" x14ac:dyDescent="0.25">
      <c r="B111" t="s">
        <v>147</v>
      </c>
    </row>
    <row r="112" spans="2:2" x14ac:dyDescent="0.25">
      <c r="B112" t="s">
        <v>148</v>
      </c>
    </row>
    <row r="113" spans="2:2" x14ac:dyDescent="0.25">
      <c r="B113" t="s">
        <v>149</v>
      </c>
    </row>
    <row r="114" spans="2:2" x14ac:dyDescent="0.25">
      <c r="B114" t="s">
        <v>150</v>
      </c>
    </row>
    <row r="115" spans="2:2" x14ac:dyDescent="0.25">
      <c r="B115" t="s">
        <v>151</v>
      </c>
    </row>
    <row r="116" spans="2:2" x14ac:dyDescent="0.25">
      <c r="B116" t="s">
        <v>152</v>
      </c>
    </row>
    <row r="117" spans="2:2" x14ac:dyDescent="0.25">
      <c r="B117" t="s">
        <v>153</v>
      </c>
    </row>
    <row r="118" spans="2:2" x14ac:dyDescent="0.25">
      <c r="B118" t="s">
        <v>154</v>
      </c>
    </row>
    <row r="119" spans="2:2" x14ac:dyDescent="0.25">
      <c r="B119" t="s">
        <v>155</v>
      </c>
    </row>
    <row r="120" spans="2:2" x14ac:dyDescent="0.25">
      <c r="B120" t="s">
        <v>156</v>
      </c>
    </row>
    <row r="121" spans="2:2" x14ac:dyDescent="0.25">
      <c r="B121" t="s">
        <v>157</v>
      </c>
    </row>
    <row r="122" spans="2:2" x14ac:dyDescent="0.25">
      <c r="B122" t="s">
        <v>158</v>
      </c>
    </row>
    <row r="123" spans="2:2" x14ac:dyDescent="0.25">
      <c r="B123" t="s">
        <v>159</v>
      </c>
    </row>
    <row r="124" spans="2:2" x14ac:dyDescent="0.25">
      <c r="B124" t="s">
        <v>160</v>
      </c>
    </row>
    <row r="125" spans="2:2" x14ac:dyDescent="0.25">
      <c r="B125" t="s">
        <v>161</v>
      </c>
    </row>
    <row r="126" spans="2:2" x14ac:dyDescent="0.25">
      <c r="B126" t="s">
        <v>162</v>
      </c>
    </row>
    <row r="127" spans="2:2" x14ac:dyDescent="0.25">
      <c r="B127" t="s">
        <v>163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 xr:uid="{F774B90D-5900-4D75-BE89-1FDC95F9B045}"/>
    <hyperlink ref="D4" location="'LogReg_Output'!$B$50:$B$50" display="Regression Summary" xr:uid="{5724B920-3AFA-4943-914C-6B0933B5FF26}"/>
    <hyperlink ref="F4" location="'LogReg_Output'!$B$58:$B$58" display="Predictor Screening" xr:uid="{5297DF1D-5B0A-41BB-9565-D27DFD2198B3}"/>
    <hyperlink ref="H4" location="'LogReg_Output'!$B$84:$B$84" display="Coefficients" xr:uid="{93206246-CE71-4ED9-BF1E-E1765C90A4D6}"/>
    <hyperlink ref="J4" location="'LogReg_Stored'!$B$10:$B$10" display="PMML Model" xr:uid="{CD038A3C-A08C-4E63-80DE-1144034C9F11}"/>
    <hyperlink ref="B5" location="'LogReg_TrainingLiftChart'!$B$10:$B$10" display="Training: Charts" xr:uid="{B3229DB7-C3A4-4F43-A823-74D349E5FE5D}"/>
    <hyperlink ref="D5" location="'LogReg_TrainingScore'!$B$10:$B$10" display="Training: Classification Summary" xr:uid="{5E27343F-5FD4-4F6C-8C46-25D17E6A0B60}"/>
    <hyperlink ref="F5" location="'LogReg_TrainingScore'!$B$34:$B$34" display="Training: Classification Details" xr:uid="{7A0E42A1-7843-44FD-8195-5AAAF489E9D5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topLeftCell="B1" zoomScale="70" zoomScaleNormal="70" workbookViewId="0">
      <selection activeCell="I3" sqref="I3"/>
    </sheetView>
  </sheetViews>
  <sheetFormatPr defaultColWidth="8.88671875" defaultRowHeight="13.2" x14ac:dyDescent="0.25"/>
  <cols>
    <col min="1" max="2" width="31.88671875" customWidth="1"/>
    <col min="3" max="3" width="19.6640625" customWidth="1"/>
    <col min="4" max="4" width="28" customWidth="1"/>
    <col min="5" max="5" width="21.88671875" customWidth="1"/>
    <col min="6" max="6" width="22.109375" customWidth="1"/>
    <col min="7" max="7" width="16.88671875" customWidth="1"/>
    <col min="8" max="8" width="15.33203125" customWidth="1"/>
    <col min="9" max="9" width="20.109375" customWidth="1"/>
    <col min="10" max="10" width="14.88671875" customWidth="1"/>
    <col min="11" max="11" width="14.44140625" customWidth="1"/>
    <col min="12" max="12" width="15.44140625" customWidth="1"/>
    <col min="13" max="13" width="25.44140625" customWidth="1"/>
    <col min="14" max="14" width="25" customWidth="1"/>
    <col min="15" max="15" width="26.88671875" customWidth="1"/>
  </cols>
  <sheetData>
    <row r="1" spans="1:15" s="1" customFormat="1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10" t="s">
        <v>31</v>
      </c>
      <c r="G1" s="9" t="s">
        <v>32</v>
      </c>
      <c r="H1" s="9" t="s">
        <v>22</v>
      </c>
      <c r="I1" s="9" t="s">
        <v>16</v>
      </c>
      <c r="J1" s="9" t="s">
        <v>33</v>
      </c>
      <c r="K1" s="9" t="s">
        <v>21</v>
      </c>
      <c r="L1" s="9" t="s">
        <v>20</v>
      </c>
      <c r="M1" s="9" t="s">
        <v>38</v>
      </c>
      <c r="N1" s="17" t="s">
        <v>245</v>
      </c>
      <c r="O1" s="17" t="s">
        <v>37</v>
      </c>
    </row>
    <row r="2" spans="1:15" x14ac:dyDescent="0.25">
      <c r="A2">
        <f>IF(Table4[[#This Row],[CustomerType]]=1,1,0)</f>
        <v>0</v>
      </c>
      <c r="B2">
        <f>IF(Table4[[#This Row],[CustomerType]]=2,1,0)</f>
        <v>1</v>
      </c>
      <c r="C2">
        <f>IF(Table4[[#This Row],[IndustryType]]=1,1,0)</f>
        <v>0</v>
      </c>
      <c r="D2">
        <f>IF(Table4[[#This Row],[FirmSize]]=0,1,0)</f>
        <v>0</v>
      </c>
      <c r="E2">
        <f>IF(Table4[[#This Row],[Region]]=1,1,0)</f>
        <v>1</v>
      </c>
      <c r="F2" s="12">
        <v>3.9</v>
      </c>
      <c r="G2" s="13">
        <v>5.9</v>
      </c>
      <c r="H2" s="13">
        <v>4.8</v>
      </c>
      <c r="I2" s="13">
        <v>6</v>
      </c>
      <c r="J2" s="13">
        <v>6.8</v>
      </c>
      <c r="K2" s="13">
        <v>5</v>
      </c>
      <c r="L2" s="13">
        <v>3.7</v>
      </c>
      <c r="M2" s="13">
        <v>8</v>
      </c>
      <c r="N2" s="15">
        <f>IF(Table4[[#This Row],[Partnership]]=1,1,0)</f>
        <v>1</v>
      </c>
      <c r="O2" s="15">
        <v>8.1999999999999993</v>
      </c>
    </row>
    <row r="3" spans="1:15" x14ac:dyDescent="0.25">
      <c r="A3">
        <f>IF(Table4[[#This Row],[CustomerType]]=1,1,0)</f>
        <v>0</v>
      </c>
      <c r="B3">
        <f>IF(Table4[[#This Row],[CustomerType]]=2,1,0)</f>
        <v>0</v>
      </c>
      <c r="C3">
        <f>IF(Table4[[#This Row],[IndustryType]]=1,1,0)</f>
        <v>1</v>
      </c>
      <c r="D3">
        <f>IF(Table4[[#This Row],[FirmSize]]=0,1,0)</f>
        <v>1</v>
      </c>
      <c r="E3">
        <f>IF(Table4[[#This Row],[Region]]=1,1,0)</f>
        <v>0</v>
      </c>
      <c r="F3" s="14">
        <v>2.7</v>
      </c>
      <c r="G3" s="11">
        <v>7.2</v>
      </c>
      <c r="H3" s="11">
        <v>3.4</v>
      </c>
      <c r="I3" s="11">
        <v>3.1</v>
      </c>
      <c r="J3" s="11">
        <v>5.3</v>
      </c>
      <c r="K3" s="11">
        <v>3.9</v>
      </c>
      <c r="L3" s="11">
        <v>4.9000000000000004</v>
      </c>
      <c r="M3" s="11">
        <v>6.5</v>
      </c>
      <c r="N3" s="16">
        <f>IF(Table4[[#This Row],[Partnership]]=1,1,0)</f>
        <v>0</v>
      </c>
      <c r="O3" s="16">
        <v>5.7</v>
      </c>
    </row>
    <row r="4" spans="1:15" x14ac:dyDescent="0.25">
      <c r="A4">
        <f>IF(Table4[[#This Row],[CustomerType]]=1,1,0)</f>
        <v>0</v>
      </c>
      <c r="B4">
        <f>IF(Table4[[#This Row],[CustomerType]]=2,1,0)</f>
        <v>0</v>
      </c>
      <c r="C4">
        <f>IF(Table4[[#This Row],[IndustryType]]=1,1,0)</f>
        <v>0</v>
      </c>
      <c r="D4">
        <f>IF(Table4[[#This Row],[FirmSize]]=0,1,0)</f>
        <v>0</v>
      </c>
      <c r="E4">
        <f>IF(Table4[[#This Row],[Region]]=1,1,0)</f>
        <v>1</v>
      </c>
      <c r="F4" s="12">
        <v>3.4</v>
      </c>
      <c r="G4" s="13">
        <v>5.6</v>
      </c>
      <c r="H4" s="13">
        <v>5.4</v>
      </c>
      <c r="I4" s="13">
        <v>5.8</v>
      </c>
      <c r="J4" s="13">
        <v>4.5</v>
      </c>
      <c r="K4" s="13">
        <v>5.4</v>
      </c>
      <c r="L4" s="13">
        <v>4.5</v>
      </c>
      <c r="M4" s="13">
        <v>8.4</v>
      </c>
      <c r="N4" s="15">
        <f>IF(Table4[[#This Row],[Partnership]]=1,1,0)</f>
        <v>1</v>
      </c>
      <c r="O4" s="15">
        <v>8.9</v>
      </c>
    </row>
    <row r="5" spans="1:15" x14ac:dyDescent="0.25">
      <c r="A5">
        <f>IF(Table4[[#This Row],[CustomerType]]=1,1,0)</f>
        <v>1</v>
      </c>
      <c r="B5">
        <f>IF(Table4[[#This Row],[CustomerType]]=2,1,0)</f>
        <v>0</v>
      </c>
      <c r="C5">
        <f>IF(Table4[[#This Row],[IndustryType]]=1,1,0)</f>
        <v>1</v>
      </c>
      <c r="D5">
        <f>IF(Table4[[#This Row],[FirmSize]]=0,1,0)</f>
        <v>0</v>
      </c>
      <c r="E5">
        <f>IF(Table4[[#This Row],[Region]]=1,1,0)</f>
        <v>1</v>
      </c>
      <c r="F5" s="14">
        <v>3.3</v>
      </c>
      <c r="G5" s="11">
        <v>3.7</v>
      </c>
      <c r="H5" s="11">
        <v>4.7</v>
      </c>
      <c r="I5" s="11">
        <v>4.5</v>
      </c>
      <c r="J5" s="11">
        <v>8.8000000000000007</v>
      </c>
      <c r="K5" s="11">
        <v>4.3</v>
      </c>
      <c r="L5" s="11">
        <v>3</v>
      </c>
      <c r="M5" s="11">
        <v>6</v>
      </c>
      <c r="N5" s="16">
        <f>IF(Table4[[#This Row],[Partnership]]=1,1,0)</f>
        <v>0</v>
      </c>
      <c r="O5" s="16">
        <v>4.8</v>
      </c>
    </row>
    <row r="6" spans="1:15" x14ac:dyDescent="0.25">
      <c r="A6">
        <f>IF(Table4[[#This Row],[CustomerType]]=1,1,0)</f>
        <v>0</v>
      </c>
      <c r="B6">
        <f>IF(Table4[[#This Row],[CustomerType]]=2,1,0)</f>
        <v>1</v>
      </c>
      <c r="C6">
        <f>IF(Table4[[#This Row],[IndustryType]]=1,1,0)</f>
        <v>0</v>
      </c>
      <c r="D6">
        <f>IF(Table4[[#This Row],[FirmSize]]=0,1,0)</f>
        <v>0</v>
      </c>
      <c r="E6">
        <f>IF(Table4[[#This Row],[Region]]=1,1,0)</f>
        <v>0</v>
      </c>
      <c r="F6" s="12">
        <v>3.4</v>
      </c>
      <c r="G6" s="13">
        <v>4.5999999999999996</v>
      </c>
      <c r="H6" s="13">
        <v>2.2000000000000002</v>
      </c>
      <c r="I6" s="13">
        <v>4.5</v>
      </c>
      <c r="J6" s="13">
        <v>6.8</v>
      </c>
      <c r="K6" s="13">
        <v>4.5</v>
      </c>
      <c r="L6" s="13">
        <v>3.5</v>
      </c>
      <c r="M6" s="13">
        <v>6.6</v>
      </c>
      <c r="N6" s="15">
        <f>IF(Table4[[#This Row],[Partnership]]=1,1,0)</f>
        <v>0</v>
      </c>
      <c r="O6" s="15">
        <v>7.1</v>
      </c>
    </row>
    <row r="7" spans="1:15" x14ac:dyDescent="0.25">
      <c r="A7">
        <f>IF(Table4[[#This Row],[CustomerType]]=1,1,0)</f>
        <v>1</v>
      </c>
      <c r="B7">
        <f>IF(Table4[[#This Row],[CustomerType]]=2,1,0)</f>
        <v>0</v>
      </c>
      <c r="C7">
        <f>IF(Table4[[#This Row],[IndustryType]]=1,1,0)</f>
        <v>1</v>
      </c>
      <c r="D7">
        <f>IF(Table4[[#This Row],[FirmSize]]=0,1,0)</f>
        <v>1</v>
      </c>
      <c r="E7">
        <f>IF(Table4[[#This Row],[Region]]=1,1,0)</f>
        <v>1</v>
      </c>
      <c r="F7" s="14">
        <v>2.8</v>
      </c>
      <c r="G7" s="11">
        <v>4.0999999999999996</v>
      </c>
      <c r="H7" s="11">
        <v>4</v>
      </c>
      <c r="I7" s="11">
        <v>3.7</v>
      </c>
      <c r="J7" s="11">
        <v>8.5</v>
      </c>
      <c r="K7" s="11">
        <v>3.6</v>
      </c>
      <c r="L7" s="11">
        <v>3.3</v>
      </c>
      <c r="M7" s="11">
        <v>6.3</v>
      </c>
      <c r="N7" s="16">
        <f>IF(Table4[[#This Row],[Partnership]]=1,1,0)</f>
        <v>0</v>
      </c>
      <c r="O7" s="16">
        <v>4.7</v>
      </c>
    </row>
    <row r="8" spans="1:15" x14ac:dyDescent="0.25">
      <c r="A8">
        <f>IF(Table4[[#This Row],[CustomerType]]=1,1,0)</f>
        <v>1</v>
      </c>
      <c r="B8">
        <f>IF(Table4[[#This Row],[CustomerType]]=2,1,0)</f>
        <v>0</v>
      </c>
      <c r="C8">
        <f>IF(Table4[[#This Row],[IndustryType]]=1,1,0)</f>
        <v>1</v>
      </c>
      <c r="D8">
        <f>IF(Table4[[#This Row],[FirmSize]]=0,1,0)</f>
        <v>0</v>
      </c>
      <c r="E8">
        <f>IF(Table4[[#This Row],[Region]]=1,1,0)</f>
        <v>1</v>
      </c>
      <c r="F8" s="12">
        <v>3.7</v>
      </c>
      <c r="G8" s="13">
        <v>2.6</v>
      </c>
      <c r="H8" s="13">
        <v>2.1</v>
      </c>
      <c r="I8" s="13">
        <v>5.4</v>
      </c>
      <c r="J8" s="13">
        <v>8.9</v>
      </c>
      <c r="K8" s="13">
        <v>2.1</v>
      </c>
      <c r="L8" s="13">
        <v>2</v>
      </c>
      <c r="M8" s="13">
        <v>7.8</v>
      </c>
      <c r="N8" s="15">
        <f>IF(Table4[[#This Row],[Partnership]]=1,1,0)</f>
        <v>0</v>
      </c>
      <c r="O8" s="15">
        <v>5.7</v>
      </c>
    </row>
    <row r="9" spans="1:15" x14ac:dyDescent="0.25">
      <c r="A9">
        <f>IF(Table4[[#This Row],[CustomerType]]=1,1,0)</f>
        <v>0</v>
      </c>
      <c r="B9">
        <f>IF(Table4[[#This Row],[CustomerType]]=2,1,0)</f>
        <v>1</v>
      </c>
      <c r="C9">
        <f>IF(Table4[[#This Row],[IndustryType]]=1,1,0)</f>
        <v>0</v>
      </c>
      <c r="D9">
        <f>IF(Table4[[#This Row],[FirmSize]]=0,1,0)</f>
        <v>0</v>
      </c>
      <c r="E9">
        <f>IF(Table4[[#This Row],[Region]]=1,1,0)</f>
        <v>1</v>
      </c>
      <c r="F9" s="14">
        <v>3.3</v>
      </c>
      <c r="G9" s="11">
        <v>4.8</v>
      </c>
      <c r="H9" s="11">
        <v>4.5999999999999996</v>
      </c>
      <c r="I9" s="11">
        <v>5.0999999999999996</v>
      </c>
      <c r="J9" s="11">
        <v>6.9</v>
      </c>
      <c r="K9" s="11">
        <v>4.3</v>
      </c>
      <c r="L9" s="11">
        <v>3.7</v>
      </c>
      <c r="M9" s="11">
        <v>5.8</v>
      </c>
      <c r="N9" s="16">
        <f>IF(Table4[[#This Row],[Partnership]]=1,1,0)</f>
        <v>0</v>
      </c>
      <c r="O9" s="16">
        <v>6.3</v>
      </c>
    </row>
    <row r="10" spans="1:15" x14ac:dyDescent="0.25">
      <c r="A10">
        <f>IF(Table4[[#This Row],[CustomerType]]=1,1,0)</f>
        <v>0</v>
      </c>
      <c r="B10">
        <f>IF(Table4[[#This Row],[CustomerType]]=2,1,0)</f>
        <v>1</v>
      </c>
      <c r="C10">
        <f>IF(Table4[[#This Row],[IndustryType]]=1,1,0)</f>
        <v>1</v>
      </c>
      <c r="D10">
        <f>IF(Table4[[#This Row],[FirmSize]]=0,1,0)</f>
        <v>0</v>
      </c>
      <c r="E10">
        <f>IF(Table4[[#This Row],[Region]]=1,1,0)</f>
        <v>1</v>
      </c>
      <c r="F10" s="12">
        <v>3.6</v>
      </c>
      <c r="G10" s="13">
        <v>6.7</v>
      </c>
      <c r="H10" s="13">
        <v>3.7</v>
      </c>
      <c r="I10" s="13">
        <v>5.8</v>
      </c>
      <c r="J10" s="13">
        <v>9.3000000000000007</v>
      </c>
      <c r="K10" s="13">
        <v>4.4000000000000004</v>
      </c>
      <c r="L10" s="13">
        <v>4.5999999999999996</v>
      </c>
      <c r="M10" s="13">
        <v>7.5</v>
      </c>
      <c r="N10" s="15">
        <f>IF(Table4[[#This Row],[Partnership]]=1,1,0)</f>
        <v>1</v>
      </c>
      <c r="O10" s="15">
        <v>7</v>
      </c>
    </row>
    <row r="11" spans="1:15" x14ac:dyDescent="0.25">
      <c r="A11">
        <f>IF(Table4[[#This Row],[CustomerType]]=1,1,0)</f>
        <v>1</v>
      </c>
      <c r="B11">
        <f>IF(Table4[[#This Row],[CustomerType]]=2,1,0)</f>
        <v>0</v>
      </c>
      <c r="C11">
        <f>IF(Table4[[#This Row],[IndustryType]]=1,1,0)</f>
        <v>0</v>
      </c>
      <c r="D11">
        <f>IF(Table4[[#This Row],[FirmSize]]=0,1,0)</f>
        <v>0</v>
      </c>
      <c r="E11">
        <f>IF(Table4[[#This Row],[Region]]=1,1,0)</f>
        <v>1</v>
      </c>
      <c r="F11" s="14">
        <v>4.5</v>
      </c>
      <c r="G11" s="11">
        <v>6.1</v>
      </c>
      <c r="H11" s="11">
        <v>4.7</v>
      </c>
      <c r="I11" s="11">
        <v>5.7</v>
      </c>
      <c r="J11" s="11">
        <v>8.4</v>
      </c>
      <c r="K11" s="11">
        <v>4.0999999999999996</v>
      </c>
      <c r="L11" s="11">
        <v>4.4000000000000004</v>
      </c>
      <c r="M11" s="11">
        <v>5.9</v>
      </c>
      <c r="N11" s="16">
        <f>IF(Table4[[#This Row],[Partnership]]=1,1,0)</f>
        <v>0</v>
      </c>
      <c r="O11" s="16">
        <v>5.5</v>
      </c>
    </row>
    <row r="12" spans="1:15" x14ac:dyDescent="0.25">
      <c r="A12">
        <f>IF(Table4[[#This Row],[CustomerType]]=1,1,0)</f>
        <v>0</v>
      </c>
      <c r="B12">
        <f>IF(Table4[[#This Row],[CustomerType]]=2,1,0)</f>
        <v>0</v>
      </c>
      <c r="C12">
        <f>IF(Table4[[#This Row],[IndustryType]]=1,1,0)</f>
        <v>0</v>
      </c>
      <c r="D12">
        <f>IF(Table4[[#This Row],[FirmSize]]=0,1,0)</f>
        <v>0</v>
      </c>
      <c r="E12">
        <f>IF(Table4[[#This Row],[Region]]=1,1,0)</f>
        <v>0</v>
      </c>
      <c r="F12" s="12">
        <v>3.2</v>
      </c>
      <c r="G12" s="13">
        <v>4.8</v>
      </c>
      <c r="H12" s="13">
        <v>2.7</v>
      </c>
      <c r="I12" s="13">
        <v>4.5999999999999996</v>
      </c>
      <c r="J12" s="13">
        <v>6.8</v>
      </c>
      <c r="K12" s="13">
        <v>3.8</v>
      </c>
      <c r="L12" s="13">
        <v>4</v>
      </c>
      <c r="M12" s="13">
        <v>7</v>
      </c>
      <c r="N12" s="15">
        <f>IF(Table4[[#This Row],[Partnership]]=1,1,0)</f>
        <v>0</v>
      </c>
      <c r="O12" s="15">
        <v>7.4</v>
      </c>
    </row>
    <row r="13" spans="1:15" x14ac:dyDescent="0.25">
      <c r="A13">
        <f>IF(Table4[[#This Row],[CustomerType]]=1,1,0)</f>
        <v>1</v>
      </c>
      <c r="B13">
        <f>IF(Table4[[#This Row],[CustomerType]]=2,1,0)</f>
        <v>0</v>
      </c>
      <c r="C13">
        <f>IF(Table4[[#This Row],[IndustryType]]=1,1,0)</f>
        <v>0</v>
      </c>
      <c r="D13">
        <f>IF(Table4[[#This Row],[FirmSize]]=0,1,0)</f>
        <v>0</v>
      </c>
      <c r="E13">
        <f>IF(Table4[[#This Row],[Region]]=1,1,0)</f>
        <v>1</v>
      </c>
      <c r="F13" s="14">
        <v>4.9000000000000004</v>
      </c>
      <c r="G13" s="11">
        <v>3.9</v>
      </c>
      <c r="H13" s="11">
        <v>4.4000000000000004</v>
      </c>
      <c r="I13" s="11">
        <v>6.4</v>
      </c>
      <c r="J13" s="11">
        <v>8.1999999999999993</v>
      </c>
      <c r="K13" s="11">
        <v>3</v>
      </c>
      <c r="L13" s="11">
        <v>3.2</v>
      </c>
      <c r="M13" s="11">
        <v>6.3</v>
      </c>
      <c r="N13" s="16">
        <f>IF(Table4[[#This Row],[Partnership]]=1,1,0)</f>
        <v>0</v>
      </c>
      <c r="O13" s="16">
        <v>6</v>
      </c>
    </row>
    <row r="14" spans="1:15" x14ac:dyDescent="0.25">
      <c r="A14">
        <f>IF(Table4[[#This Row],[CustomerType]]=1,1,0)</f>
        <v>1</v>
      </c>
      <c r="B14">
        <f>IF(Table4[[#This Row],[CustomerType]]=2,1,0)</f>
        <v>0</v>
      </c>
      <c r="C14">
        <f>IF(Table4[[#This Row],[IndustryType]]=1,1,0)</f>
        <v>1</v>
      </c>
      <c r="D14">
        <f>IF(Table4[[#This Row],[FirmSize]]=0,1,0)</f>
        <v>1</v>
      </c>
      <c r="E14">
        <f>IF(Table4[[#This Row],[Region]]=1,1,0)</f>
        <v>0</v>
      </c>
      <c r="F14" s="12">
        <v>5.6</v>
      </c>
      <c r="G14" s="13">
        <v>6.9</v>
      </c>
      <c r="H14" s="13">
        <v>5</v>
      </c>
      <c r="I14" s="13">
        <v>6.6</v>
      </c>
      <c r="J14" s="13">
        <v>7.6</v>
      </c>
      <c r="K14" s="13">
        <v>5.0999999999999996</v>
      </c>
      <c r="L14" s="13">
        <v>4.4000000000000004</v>
      </c>
      <c r="M14" s="13">
        <v>8.4</v>
      </c>
      <c r="N14" s="15">
        <f>IF(Table4[[#This Row],[Partnership]]=1,1,0)</f>
        <v>1</v>
      </c>
      <c r="O14" s="15">
        <v>8.4</v>
      </c>
    </row>
    <row r="15" spans="1:15" x14ac:dyDescent="0.25">
      <c r="A15">
        <f>IF(Table4[[#This Row],[CustomerType]]=1,1,0)</f>
        <v>0</v>
      </c>
      <c r="B15">
        <f>IF(Table4[[#This Row],[CustomerType]]=2,1,0)</f>
        <v>0</v>
      </c>
      <c r="C15">
        <f>IF(Table4[[#This Row],[IndustryType]]=1,1,0)</f>
        <v>1</v>
      </c>
      <c r="D15">
        <f>IF(Table4[[#This Row],[FirmSize]]=0,1,0)</f>
        <v>1</v>
      </c>
      <c r="E15">
        <f>IF(Table4[[#This Row],[Region]]=1,1,0)</f>
        <v>0</v>
      </c>
      <c r="F15" s="14">
        <v>3.9</v>
      </c>
      <c r="G15" s="11">
        <v>5</v>
      </c>
      <c r="H15" s="11">
        <v>2.4</v>
      </c>
      <c r="I15" s="11">
        <v>4.8</v>
      </c>
      <c r="J15" s="11">
        <v>7.1</v>
      </c>
      <c r="K15" s="11">
        <v>4.5</v>
      </c>
      <c r="L15" s="11">
        <v>4.2</v>
      </c>
      <c r="M15" s="11">
        <v>6.9</v>
      </c>
      <c r="N15" s="16">
        <f>IF(Table4[[#This Row],[Partnership]]=1,1,0)</f>
        <v>1</v>
      </c>
      <c r="O15" s="16">
        <v>7.6</v>
      </c>
    </row>
    <row r="16" spans="1:15" x14ac:dyDescent="0.25">
      <c r="A16">
        <f>IF(Table4[[#This Row],[CustomerType]]=1,1,0)</f>
        <v>0</v>
      </c>
      <c r="B16">
        <f>IF(Table4[[#This Row],[CustomerType]]=2,1,0)</f>
        <v>1</v>
      </c>
      <c r="C16">
        <f>IF(Table4[[#This Row],[IndustryType]]=1,1,0)</f>
        <v>0</v>
      </c>
      <c r="D16">
        <f>IF(Table4[[#This Row],[FirmSize]]=0,1,0)</f>
        <v>0</v>
      </c>
      <c r="E16">
        <f>IF(Table4[[#This Row],[Region]]=1,1,0)</f>
        <v>1</v>
      </c>
      <c r="F16" s="12">
        <v>4.5</v>
      </c>
      <c r="G16" s="13">
        <v>6.9</v>
      </c>
      <c r="H16" s="13">
        <v>4.5</v>
      </c>
      <c r="I16" s="13">
        <v>5.9</v>
      </c>
      <c r="J16" s="13">
        <v>8.8000000000000007</v>
      </c>
      <c r="K16" s="13">
        <v>4.8</v>
      </c>
      <c r="L16" s="13">
        <v>5.2</v>
      </c>
      <c r="M16" s="13">
        <v>7</v>
      </c>
      <c r="N16" s="15">
        <f>IF(Table4[[#This Row],[Partnership]]=1,1,0)</f>
        <v>1</v>
      </c>
      <c r="O16" s="15">
        <v>8</v>
      </c>
    </row>
    <row r="17" spans="1:15" x14ac:dyDescent="0.25">
      <c r="A17">
        <f>IF(Table4[[#This Row],[CustomerType]]=1,1,0)</f>
        <v>0</v>
      </c>
      <c r="B17">
        <f>IF(Table4[[#This Row],[CustomerType]]=2,1,0)</f>
        <v>0</v>
      </c>
      <c r="C17">
        <f>IF(Table4[[#This Row],[IndustryType]]=1,1,0)</f>
        <v>0</v>
      </c>
      <c r="D17">
        <f>IF(Table4[[#This Row],[FirmSize]]=0,1,0)</f>
        <v>1</v>
      </c>
      <c r="E17">
        <f>IF(Table4[[#This Row],[Region]]=1,1,0)</f>
        <v>0</v>
      </c>
      <c r="F17" s="14">
        <v>3.2</v>
      </c>
      <c r="G17" s="11">
        <v>6.8</v>
      </c>
      <c r="H17" s="11">
        <v>3.2</v>
      </c>
      <c r="I17" s="11">
        <v>3.8</v>
      </c>
      <c r="J17" s="11">
        <v>4.9000000000000004</v>
      </c>
      <c r="K17" s="11">
        <v>4.3</v>
      </c>
      <c r="L17" s="11">
        <v>4.5</v>
      </c>
      <c r="M17" s="11">
        <v>6.4</v>
      </c>
      <c r="N17" s="16">
        <f>IF(Table4[[#This Row],[Partnership]]=1,1,0)</f>
        <v>0</v>
      </c>
      <c r="O17" s="16">
        <v>6.6</v>
      </c>
    </row>
    <row r="18" spans="1:15" x14ac:dyDescent="0.25">
      <c r="A18">
        <f>IF(Table4[[#This Row],[CustomerType]]=1,1,0)</f>
        <v>0</v>
      </c>
      <c r="B18">
        <f>IF(Table4[[#This Row],[CustomerType]]=2,1,0)</f>
        <v>1</v>
      </c>
      <c r="C18">
        <f>IF(Table4[[#This Row],[IndustryType]]=1,1,0)</f>
        <v>1</v>
      </c>
      <c r="D18">
        <f>IF(Table4[[#This Row],[FirmSize]]=0,1,0)</f>
        <v>1</v>
      </c>
      <c r="E18">
        <f>IF(Table4[[#This Row],[Region]]=1,1,0)</f>
        <v>1</v>
      </c>
      <c r="F18" s="12">
        <v>4</v>
      </c>
      <c r="G18" s="13">
        <v>6</v>
      </c>
      <c r="H18" s="13">
        <v>3.3</v>
      </c>
      <c r="I18" s="13">
        <v>5.0999999999999996</v>
      </c>
      <c r="J18" s="13">
        <v>6.2</v>
      </c>
      <c r="K18" s="13">
        <v>4.2</v>
      </c>
      <c r="L18" s="13">
        <v>4.5</v>
      </c>
      <c r="M18" s="13">
        <v>7.5</v>
      </c>
      <c r="N18" s="15">
        <f>IF(Table4[[#This Row],[Partnership]]=1,1,0)</f>
        <v>1</v>
      </c>
      <c r="O18" s="15">
        <v>6.4</v>
      </c>
    </row>
    <row r="19" spans="1:15" x14ac:dyDescent="0.25">
      <c r="A19">
        <f>IF(Table4[[#This Row],[CustomerType]]=1,1,0)</f>
        <v>0</v>
      </c>
      <c r="B19">
        <f>IF(Table4[[#This Row],[CustomerType]]=2,1,0)</f>
        <v>1</v>
      </c>
      <c r="C19">
        <f>IF(Table4[[#This Row],[IndustryType]]=1,1,0)</f>
        <v>0</v>
      </c>
      <c r="D19">
        <f>IF(Table4[[#This Row],[FirmSize]]=0,1,0)</f>
        <v>0</v>
      </c>
      <c r="E19">
        <f>IF(Table4[[#This Row],[Region]]=1,1,0)</f>
        <v>1</v>
      </c>
      <c r="F19" s="14">
        <v>4.0999999999999996</v>
      </c>
      <c r="G19" s="11">
        <v>7.2</v>
      </c>
      <c r="H19" s="11">
        <v>3.5</v>
      </c>
      <c r="I19" s="11">
        <v>5.5</v>
      </c>
      <c r="J19" s="11">
        <v>8.4</v>
      </c>
      <c r="K19" s="11">
        <v>5.7</v>
      </c>
      <c r="L19" s="11">
        <v>4.8</v>
      </c>
      <c r="M19" s="11">
        <v>6.9</v>
      </c>
      <c r="N19" s="16">
        <f>IF(Table4[[#This Row],[Partnership]]=1,1,0)</f>
        <v>1</v>
      </c>
      <c r="O19" s="16">
        <v>7.4</v>
      </c>
    </row>
    <row r="20" spans="1:15" x14ac:dyDescent="0.25">
      <c r="A20">
        <f>IF(Table4[[#This Row],[CustomerType]]=1,1,0)</f>
        <v>0</v>
      </c>
      <c r="B20">
        <f>IF(Table4[[#This Row],[CustomerType]]=2,1,0)</f>
        <v>1</v>
      </c>
      <c r="C20">
        <f>IF(Table4[[#This Row],[IndustryType]]=1,1,0)</f>
        <v>1</v>
      </c>
      <c r="D20">
        <f>IF(Table4[[#This Row],[FirmSize]]=0,1,0)</f>
        <v>0</v>
      </c>
      <c r="E20">
        <f>IF(Table4[[#This Row],[Region]]=1,1,0)</f>
        <v>1</v>
      </c>
      <c r="F20" s="12">
        <v>3.4</v>
      </c>
      <c r="G20" s="13">
        <v>6.4</v>
      </c>
      <c r="H20" s="13">
        <v>3.7</v>
      </c>
      <c r="I20" s="13">
        <v>5.6</v>
      </c>
      <c r="J20" s="13">
        <v>9.1</v>
      </c>
      <c r="K20" s="13">
        <v>5</v>
      </c>
      <c r="L20" s="13">
        <v>4.5</v>
      </c>
      <c r="M20" s="13">
        <v>7.5</v>
      </c>
      <c r="N20" s="15">
        <f>IF(Table4[[#This Row],[Partnership]]=1,1,0)</f>
        <v>0</v>
      </c>
      <c r="O20" s="15">
        <v>6.8</v>
      </c>
    </row>
    <row r="21" spans="1:15" x14ac:dyDescent="0.25">
      <c r="A21">
        <f>IF(Table4[[#This Row],[CustomerType]]=1,1,0)</f>
        <v>0</v>
      </c>
      <c r="B21">
        <f>IF(Table4[[#This Row],[CustomerType]]=2,1,0)</f>
        <v>0</v>
      </c>
      <c r="C21">
        <f>IF(Table4[[#This Row],[IndustryType]]=1,1,0)</f>
        <v>0</v>
      </c>
      <c r="D21">
        <f>IF(Table4[[#This Row],[FirmSize]]=0,1,0)</f>
        <v>0</v>
      </c>
      <c r="E21">
        <f>IF(Table4[[#This Row],[Region]]=1,1,0)</f>
        <v>1</v>
      </c>
      <c r="F21" s="14">
        <v>4.5</v>
      </c>
      <c r="G21" s="11">
        <v>6.4</v>
      </c>
      <c r="H21" s="11">
        <v>5.3</v>
      </c>
      <c r="I21" s="11">
        <v>7.1</v>
      </c>
      <c r="J21" s="11">
        <v>8.4</v>
      </c>
      <c r="K21" s="11">
        <v>4.5</v>
      </c>
      <c r="L21" s="11">
        <v>4.4000000000000004</v>
      </c>
      <c r="M21" s="11">
        <v>8.5</v>
      </c>
      <c r="N21" s="16">
        <f>IF(Table4[[#This Row],[Partnership]]=1,1,0)</f>
        <v>1</v>
      </c>
      <c r="O21" s="16">
        <v>7.6</v>
      </c>
    </row>
    <row r="22" spans="1:15" x14ac:dyDescent="0.25">
      <c r="A22">
        <f>IF(Table4[[#This Row],[CustomerType]]=1,1,0)</f>
        <v>1</v>
      </c>
      <c r="B22">
        <f>IF(Table4[[#This Row],[CustomerType]]=2,1,0)</f>
        <v>0</v>
      </c>
      <c r="C22">
        <f>IF(Table4[[#This Row],[IndustryType]]=1,1,0)</f>
        <v>0</v>
      </c>
      <c r="D22">
        <f>IF(Table4[[#This Row],[FirmSize]]=0,1,0)</f>
        <v>1</v>
      </c>
      <c r="E22">
        <f>IF(Table4[[#This Row],[Region]]=1,1,0)</f>
        <v>1</v>
      </c>
      <c r="F22" s="12">
        <v>3.8</v>
      </c>
      <c r="G22" s="13">
        <v>5.2</v>
      </c>
      <c r="H22" s="13">
        <v>3.9</v>
      </c>
      <c r="I22" s="13">
        <v>5</v>
      </c>
      <c r="J22" s="13">
        <v>8.4</v>
      </c>
      <c r="K22" s="13">
        <v>3.3</v>
      </c>
      <c r="L22" s="13">
        <v>3.3</v>
      </c>
      <c r="M22" s="13">
        <v>5.5</v>
      </c>
      <c r="N22" s="15">
        <f>IF(Table4[[#This Row],[Partnership]]=1,1,0)</f>
        <v>0</v>
      </c>
      <c r="O22" s="15">
        <v>5.4</v>
      </c>
    </row>
    <row r="23" spans="1:15" x14ac:dyDescent="0.25">
      <c r="A23">
        <f>IF(Table4[[#This Row],[CustomerType]]=1,1,0)</f>
        <v>0</v>
      </c>
      <c r="B23">
        <f>IF(Table4[[#This Row],[CustomerType]]=2,1,0)</f>
        <v>0</v>
      </c>
      <c r="C23">
        <f>IF(Table4[[#This Row],[IndustryType]]=1,1,0)</f>
        <v>1</v>
      </c>
      <c r="D23">
        <f>IF(Table4[[#This Row],[FirmSize]]=0,1,0)</f>
        <v>0</v>
      </c>
      <c r="E23">
        <f>IF(Table4[[#This Row],[Region]]=1,1,0)</f>
        <v>1</v>
      </c>
      <c r="F23" s="14">
        <v>5.7</v>
      </c>
      <c r="G23" s="11">
        <v>5.9</v>
      </c>
      <c r="H23" s="11">
        <v>5.4</v>
      </c>
      <c r="I23" s="11">
        <v>7.8</v>
      </c>
      <c r="J23" s="11">
        <v>4.5</v>
      </c>
      <c r="K23" s="11">
        <v>4.3</v>
      </c>
      <c r="L23" s="11">
        <v>4.3</v>
      </c>
      <c r="M23" s="11">
        <v>9.6</v>
      </c>
      <c r="N23" s="16">
        <f>IF(Table4[[#This Row],[Partnership]]=1,1,0)</f>
        <v>1</v>
      </c>
      <c r="O23" s="16">
        <v>9.9</v>
      </c>
    </row>
    <row r="24" spans="1:15" x14ac:dyDescent="0.25">
      <c r="A24">
        <f>IF(Table4[[#This Row],[CustomerType]]=1,1,0)</f>
        <v>0</v>
      </c>
      <c r="B24">
        <f>IF(Table4[[#This Row],[CustomerType]]=2,1,0)</f>
        <v>1</v>
      </c>
      <c r="C24">
        <f>IF(Table4[[#This Row],[IndustryType]]=1,1,0)</f>
        <v>0</v>
      </c>
      <c r="D24">
        <f>IF(Table4[[#This Row],[FirmSize]]=0,1,0)</f>
        <v>1</v>
      </c>
      <c r="E24">
        <f>IF(Table4[[#This Row],[Region]]=1,1,0)</f>
        <v>0</v>
      </c>
      <c r="F24" s="12">
        <v>3.6</v>
      </c>
      <c r="G24" s="13">
        <v>5.0999999999999996</v>
      </c>
      <c r="H24" s="13">
        <v>3.5</v>
      </c>
      <c r="I24" s="13">
        <v>4.7</v>
      </c>
      <c r="J24" s="13">
        <v>3.7</v>
      </c>
      <c r="K24" s="13">
        <v>4.8</v>
      </c>
      <c r="L24" s="13">
        <v>4</v>
      </c>
      <c r="M24" s="13">
        <v>7.1</v>
      </c>
      <c r="N24" s="15">
        <f>IF(Table4[[#This Row],[Partnership]]=1,1,0)</f>
        <v>0</v>
      </c>
      <c r="O24" s="15">
        <v>7</v>
      </c>
    </row>
    <row r="25" spans="1:15" x14ac:dyDescent="0.25">
      <c r="A25">
        <f>IF(Table4[[#This Row],[CustomerType]]=1,1,0)</f>
        <v>0</v>
      </c>
      <c r="B25">
        <f>IF(Table4[[#This Row],[CustomerType]]=2,1,0)</f>
        <v>0</v>
      </c>
      <c r="C25">
        <f>IF(Table4[[#This Row],[IndustryType]]=1,1,0)</f>
        <v>0</v>
      </c>
      <c r="D25">
        <f>IF(Table4[[#This Row],[FirmSize]]=0,1,0)</f>
        <v>0</v>
      </c>
      <c r="E25">
        <f>IF(Table4[[#This Row],[Region]]=1,1,0)</f>
        <v>1</v>
      </c>
      <c r="F25" s="14">
        <v>2.4</v>
      </c>
      <c r="G25" s="11">
        <v>7.2</v>
      </c>
      <c r="H25" s="11">
        <v>2.2000000000000002</v>
      </c>
      <c r="I25" s="11">
        <v>4.5</v>
      </c>
      <c r="J25" s="11">
        <v>6.2</v>
      </c>
      <c r="K25" s="11">
        <v>6.7</v>
      </c>
      <c r="L25" s="11">
        <v>4.5</v>
      </c>
      <c r="M25" s="11">
        <v>8.1</v>
      </c>
      <c r="N25" s="16">
        <f>IF(Table4[[#This Row],[Partnership]]=1,1,0)</f>
        <v>1</v>
      </c>
      <c r="O25" s="16">
        <v>8.6</v>
      </c>
    </row>
    <row r="26" spans="1:15" x14ac:dyDescent="0.25">
      <c r="A26">
        <f>IF(Table4[[#This Row],[CustomerType]]=1,1,0)</f>
        <v>1</v>
      </c>
      <c r="B26">
        <f>IF(Table4[[#This Row],[CustomerType]]=2,1,0)</f>
        <v>0</v>
      </c>
      <c r="C26">
        <f>IF(Table4[[#This Row],[IndustryType]]=1,1,0)</f>
        <v>0</v>
      </c>
      <c r="D26">
        <f>IF(Table4[[#This Row],[FirmSize]]=0,1,0)</f>
        <v>1</v>
      </c>
      <c r="E26">
        <f>IF(Table4[[#This Row],[Region]]=1,1,0)</f>
        <v>1</v>
      </c>
      <c r="F26" s="12">
        <v>4.0999999999999996</v>
      </c>
      <c r="G26" s="13">
        <v>4.7</v>
      </c>
      <c r="H26" s="13">
        <v>3.5</v>
      </c>
      <c r="I26" s="13">
        <v>5.3</v>
      </c>
      <c r="J26" s="13">
        <v>8</v>
      </c>
      <c r="K26" s="13">
        <v>4.7</v>
      </c>
      <c r="L26" s="13">
        <v>4</v>
      </c>
      <c r="M26" s="13">
        <v>4.9000000000000004</v>
      </c>
      <c r="N26" s="15">
        <f>IF(Table4[[#This Row],[Partnership]]=1,1,0)</f>
        <v>0</v>
      </c>
      <c r="O26" s="15">
        <v>4.8</v>
      </c>
    </row>
    <row r="27" spans="1:15" x14ac:dyDescent="0.25">
      <c r="A27">
        <f>IF(Table4[[#This Row],[CustomerType]]=1,1,0)</f>
        <v>0</v>
      </c>
      <c r="B27">
        <f>IF(Table4[[#This Row],[CustomerType]]=2,1,0)</f>
        <v>1</v>
      </c>
      <c r="C27">
        <f>IF(Table4[[#This Row],[IndustryType]]=1,1,0)</f>
        <v>0</v>
      </c>
      <c r="D27">
        <f>IF(Table4[[#This Row],[FirmSize]]=0,1,0)</f>
        <v>0</v>
      </c>
      <c r="E27">
        <f>IF(Table4[[#This Row],[Region]]=1,1,0)</f>
        <v>1</v>
      </c>
      <c r="F27" s="14">
        <v>3.6</v>
      </c>
      <c r="G27" s="11">
        <v>6.1</v>
      </c>
      <c r="H27" s="11">
        <v>4</v>
      </c>
      <c r="I27" s="11">
        <v>5.3</v>
      </c>
      <c r="J27" s="11">
        <v>7.1</v>
      </c>
      <c r="K27" s="11">
        <v>5.6</v>
      </c>
      <c r="L27" s="11">
        <v>3.9</v>
      </c>
      <c r="M27" s="11">
        <v>6.8</v>
      </c>
      <c r="N27" s="16">
        <f>IF(Table4[[#This Row],[Partnership]]=1,1,0)</f>
        <v>0</v>
      </c>
      <c r="O27" s="16">
        <v>6.6</v>
      </c>
    </row>
    <row r="28" spans="1:15" x14ac:dyDescent="0.25">
      <c r="A28">
        <f>IF(Table4[[#This Row],[CustomerType]]=1,1,0)</f>
        <v>0</v>
      </c>
      <c r="B28">
        <f>IF(Table4[[#This Row],[CustomerType]]=2,1,0)</f>
        <v>0</v>
      </c>
      <c r="C28">
        <f>IF(Table4[[#This Row],[IndustryType]]=1,1,0)</f>
        <v>0</v>
      </c>
      <c r="D28">
        <f>IF(Table4[[#This Row],[FirmSize]]=0,1,0)</f>
        <v>1</v>
      </c>
      <c r="E28">
        <f>IF(Table4[[#This Row],[Region]]=1,1,0)</f>
        <v>0</v>
      </c>
      <c r="F28" s="12">
        <v>3</v>
      </c>
      <c r="G28" s="13">
        <v>5.8</v>
      </c>
      <c r="H28" s="13">
        <v>4.0999999999999996</v>
      </c>
      <c r="I28" s="13">
        <v>3.7</v>
      </c>
      <c r="J28" s="13">
        <v>4.8</v>
      </c>
      <c r="K28" s="13">
        <v>5.3</v>
      </c>
      <c r="L28" s="13">
        <v>4.4000000000000004</v>
      </c>
      <c r="M28" s="13">
        <v>7.1</v>
      </c>
      <c r="N28" s="15">
        <f>IF(Table4[[#This Row],[Partnership]]=1,1,0)</f>
        <v>0</v>
      </c>
      <c r="O28" s="15">
        <v>6.3</v>
      </c>
    </row>
    <row r="29" spans="1:15" x14ac:dyDescent="0.25">
      <c r="A29">
        <f>IF(Table4[[#This Row],[CustomerType]]=1,1,0)</f>
        <v>1</v>
      </c>
      <c r="B29">
        <f>IF(Table4[[#This Row],[CustomerType]]=2,1,0)</f>
        <v>0</v>
      </c>
      <c r="C29">
        <f>IF(Table4[[#This Row],[IndustryType]]=1,1,0)</f>
        <v>1</v>
      </c>
      <c r="D29">
        <f>IF(Table4[[#This Row],[FirmSize]]=0,1,0)</f>
        <v>1</v>
      </c>
      <c r="E29">
        <f>IF(Table4[[#This Row],[Region]]=1,1,0)</f>
        <v>1</v>
      </c>
      <c r="F29" s="14">
        <v>3.3</v>
      </c>
      <c r="G29" s="11">
        <v>5.5</v>
      </c>
      <c r="H29" s="11">
        <v>2.6</v>
      </c>
      <c r="I29" s="11">
        <v>4.2</v>
      </c>
      <c r="J29" s="11">
        <v>9</v>
      </c>
      <c r="K29" s="11">
        <v>4.3</v>
      </c>
      <c r="L29" s="11">
        <v>3.7</v>
      </c>
      <c r="M29" s="11">
        <v>5.5</v>
      </c>
      <c r="N29" s="16">
        <f>IF(Table4[[#This Row],[Partnership]]=1,1,0)</f>
        <v>0</v>
      </c>
      <c r="O29" s="16">
        <v>5.4</v>
      </c>
    </row>
    <row r="30" spans="1:15" x14ac:dyDescent="0.25">
      <c r="A30">
        <f>IF(Table4[[#This Row],[CustomerType]]=1,1,0)</f>
        <v>0</v>
      </c>
      <c r="B30">
        <f>IF(Table4[[#This Row],[CustomerType]]=2,1,0)</f>
        <v>0</v>
      </c>
      <c r="C30">
        <f>IF(Table4[[#This Row],[IndustryType]]=1,1,0)</f>
        <v>0</v>
      </c>
      <c r="D30">
        <f>IF(Table4[[#This Row],[FirmSize]]=0,1,0)</f>
        <v>1</v>
      </c>
      <c r="E30">
        <f>IF(Table4[[#This Row],[Region]]=1,1,0)</f>
        <v>0</v>
      </c>
      <c r="F30" s="12">
        <v>3</v>
      </c>
      <c r="G30" s="13">
        <v>6</v>
      </c>
      <c r="H30" s="13">
        <v>2.2999999999999998</v>
      </c>
      <c r="I30" s="13">
        <v>4</v>
      </c>
      <c r="J30" s="13">
        <v>4.8</v>
      </c>
      <c r="K30" s="13">
        <v>5.7</v>
      </c>
      <c r="L30" s="13">
        <v>4.4000000000000004</v>
      </c>
      <c r="M30" s="13">
        <v>6.9</v>
      </c>
      <c r="N30" s="15">
        <f>IF(Table4[[#This Row],[Partnership]]=1,1,0)</f>
        <v>0</v>
      </c>
      <c r="O30" s="15">
        <v>6.3</v>
      </c>
    </row>
    <row r="31" spans="1:15" x14ac:dyDescent="0.25">
      <c r="A31">
        <f>IF(Table4[[#This Row],[CustomerType]]=1,1,0)</f>
        <v>1</v>
      </c>
      <c r="B31">
        <f>IF(Table4[[#This Row],[CustomerType]]=2,1,0)</f>
        <v>0</v>
      </c>
      <c r="C31">
        <f>IF(Table4[[#This Row],[IndustryType]]=1,1,0)</f>
        <v>1</v>
      </c>
      <c r="D31">
        <f>IF(Table4[[#This Row],[FirmSize]]=0,1,0)</f>
        <v>0</v>
      </c>
      <c r="E31">
        <f>IF(Table4[[#This Row],[Region]]=1,1,0)</f>
        <v>1</v>
      </c>
      <c r="F31" s="14">
        <v>3.6</v>
      </c>
      <c r="G31" s="11">
        <v>4</v>
      </c>
      <c r="H31" s="11">
        <v>5.0999999999999996</v>
      </c>
      <c r="I31" s="11">
        <v>4.5999999999999996</v>
      </c>
      <c r="J31" s="11">
        <v>7.7</v>
      </c>
      <c r="K31" s="11">
        <v>4.7</v>
      </c>
      <c r="L31" s="11">
        <v>3.5</v>
      </c>
      <c r="M31" s="11">
        <v>5.5</v>
      </c>
      <c r="N31" s="16">
        <f>IF(Table4[[#This Row],[Partnership]]=1,1,0)</f>
        <v>0</v>
      </c>
      <c r="O31" s="16">
        <v>5.4</v>
      </c>
    </row>
    <row r="32" spans="1:15" x14ac:dyDescent="0.25">
      <c r="A32">
        <f>IF(Table4[[#This Row],[CustomerType]]=1,1,0)</f>
        <v>1</v>
      </c>
      <c r="B32">
        <f>IF(Table4[[#This Row],[CustomerType]]=2,1,0)</f>
        <v>0</v>
      </c>
      <c r="C32">
        <f>IF(Table4[[#This Row],[IndustryType]]=1,1,0)</f>
        <v>1</v>
      </c>
      <c r="D32">
        <f>IF(Table4[[#This Row],[FirmSize]]=0,1,0)</f>
        <v>1</v>
      </c>
      <c r="E32">
        <f>IF(Table4[[#This Row],[Region]]=1,1,0)</f>
        <v>0</v>
      </c>
      <c r="F32" s="12">
        <v>3.4</v>
      </c>
      <c r="G32" s="13">
        <v>4.3</v>
      </c>
      <c r="H32" s="13">
        <v>4.5</v>
      </c>
      <c r="I32" s="13">
        <v>4.7</v>
      </c>
      <c r="J32" s="13">
        <v>5.2</v>
      </c>
      <c r="K32" s="13">
        <v>3.7</v>
      </c>
      <c r="L32" s="13">
        <v>3.3</v>
      </c>
      <c r="M32" s="13">
        <v>6.8</v>
      </c>
      <c r="N32" s="15">
        <f>IF(Table4[[#This Row],[Partnership]]=1,1,0)</f>
        <v>0</v>
      </c>
      <c r="O32" s="15">
        <v>6.1</v>
      </c>
    </row>
    <row r="33" spans="1:15" x14ac:dyDescent="0.25">
      <c r="A33">
        <f>IF(Table4[[#This Row],[CustomerType]]=1,1,0)</f>
        <v>1</v>
      </c>
      <c r="B33">
        <f>IF(Table4[[#This Row],[CustomerType]]=2,1,0)</f>
        <v>0</v>
      </c>
      <c r="C33">
        <f>IF(Table4[[#This Row],[IndustryType]]=1,1,0)</f>
        <v>0</v>
      </c>
      <c r="D33">
        <f>IF(Table4[[#This Row],[FirmSize]]=0,1,0)</f>
        <v>0</v>
      </c>
      <c r="E33">
        <f>IF(Table4[[#This Row],[Region]]=1,1,0)</f>
        <v>1</v>
      </c>
      <c r="F33" s="14">
        <v>2.5</v>
      </c>
      <c r="G33" s="11">
        <v>4.5</v>
      </c>
      <c r="H33" s="11">
        <v>2.2999999999999998</v>
      </c>
      <c r="I33" s="11">
        <v>3.8</v>
      </c>
      <c r="J33" s="11">
        <v>6.6</v>
      </c>
      <c r="K33" s="11">
        <v>3</v>
      </c>
      <c r="L33" s="11">
        <v>3</v>
      </c>
      <c r="M33" s="11">
        <v>5.8</v>
      </c>
      <c r="N33" s="16">
        <f>IF(Table4[[#This Row],[Partnership]]=1,1,0)</f>
        <v>0</v>
      </c>
      <c r="O33" s="16">
        <v>6.4</v>
      </c>
    </row>
    <row r="34" spans="1:15" x14ac:dyDescent="0.25">
      <c r="A34">
        <f>IF(Table4[[#This Row],[CustomerType]]=1,1,0)</f>
        <v>1</v>
      </c>
      <c r="B34">
        <f>IF(Table4[[#This Row],[CustomerType]]=2,1,0)</f>
        <v>0</v>
      </c>
      <c r="C34">
        <f>IF(Table4[[#This Row],[IndustryType]]=1,1,0)</f>
        <v>1</v>
      </c>
      <c r="D34">
        <f>IF(Table4[[#This Row],[FirmSize]]=0,1,0)</f>
        <v>0</v>
      </c>
      <c r="E34">
        <f>IF(Table4[[#This Row],[Region]]=1,1,0)</f>
        <v>1</v>
      </c>
      <c r="F34" s="12">
        <v>3.7</v>
      </c>
      <c r="G34" s="13">
        <v>5.3</v>
      </c>
      <c r="H34" s="13">
        <v>5.3</v>
      </c>
      <c r="I34" s="13">
        <v>4.9000000000000004</v>
      </c>
      <c r="J34" s="13">
        <v>9.1999999999999993</v>
      </c>
      <c r="K34" s="13">
        <v>3.5</v>
      </c>
      <c r="L34" s="13">
        <v>3.4</v>
      </c>
      <c r="M34" s="13">
        <v>6.5</v>
      </c>
      <c r="N34" s="15">
        <f>IF(Table4[[#This Row],[Partnership]]=1,1,0)</f>
        <v>0</v>
      </c>
      <c r="O34" s="15">
        <v>5.4</v>
      </c>
    </row>
    <row r="35" spans="1:15" x14ac:dyDescent="0.25">
      <c r="A35">
        <f>IF(Table4[[#This Row],[CustomerType]]=1,1,0)</f>
        <v>0</v>
      </c>
      <c r="B35">
        <f>IF(Table4[[#This Row],[CustomerType]]=2,1,0)</f>
        <v>1</v>
      </c>
      <c r="C35">
        <f>IF(Table4[[#This Row],[IndustryType]]=1,1,0)</f>
        <v>1</v>
      </c>
      <c r="D35">
        <f>IF(Table4[[#This Row],[FirmSize]]=0,1,0)</f>
        <v>0</v>
      </c>
      <c r="E35">
        <f>IF(Table4[[#This Row],[Region]]=1,1,0)</f>
        <v>1</v>
      </c>
      <c r="F35" s="14">
        <v>3.3</v>
      </c>
      <c r="G35" s="11">
        <v>5.7</v>
      </c>
      <c r="H35" s="11">
        <v>5.5</v>
      </c>
      <c r="I35" s="11">
        <v>4.7</v>
      </c>
      <c r="J35" s="11">
        <v>8.6999999999999993</v>
      </c>
      <c r="K35" s="11">
        <v>4.7</v>
      </c>
      <c r="L35" s="11">
        <v>4.2</v>
      </c>
      <c r="M35" s="11">
        <v>7.5</v>
      </c>
      <c r="N35" s="16">
        <f>IF(Table4[[#This Row],[Partnership]]=1,1,0)</f>
        <v>1</v>
      </c>
      <c r="O35" s="16">
        <v>7.3</v>
      </c>
    </row>
    <row r="36" spans="1:15" x14ac:dyDescent="0.25">
      <c r="A36">
        <f>IF(Table4[[#This Row],[CustomerType]]=1,1,0)</f>
        <v>1</v>
      </c>
      <c r="B36">
        <f>IF(Table4[[#This Row],[CustomerType]]=2,1,0)</f>
        <v>0</v>
      </c>
      <c r="C36">
        <f>IF(Table4[[#This Row],[IndustryType]]=1,1,0)</f>
        <v>0</v>
      </c>
      <c r="D36">
        <f>IF(Table4[[#This Row],[FirmSize]]=0,1,0)</f>
        <v>0</v>
      </c>
      <c r="E36">
        <f>IF(Table4[[#This Row],[Region]]=1,1,0)</f>
        <v>1</v>
      </c>
      <c r="F36" s="12">
        <v>4</v>
      </c>
      <c r="G36" s="13">
        <v>3.9</v>
      </c>
      <c r="H36" s="13">
        <v>3</v>
      </c>
      <c r="I36" s="13">
        <v>6.8</v>
      </c>
      <c r="J36" s="13">
        <v>8.4</v>
      </c>
      <c r="K36" s="13">
        <v>2.5</v>
      </c>
      <c r="L36" s="13">
        <v>3.5</v>
      </c>
      <c r="M36" s="13">
        <v>6.6</v>
      </c>
      <c r="N36" s="15">
        <f>IF(Table4[[#This Row],[Partnership]]=1,1,0)</f>
        <v>0</v>
      </c>
      <c r="O36" s="15">
        <v>6.3</v>
      </c>
    </row>
    <row r="37" spans="1:15" x14ac:dyDescent="0.25">
      <c r="A37">
        <f>IF(Table4[[#This Row],[CustomerType]]=1,1,0)</f>
        <v>1</v>
      </c>
      <c r="B37">
        <f>IF(Table4[[#This Row],[CustomerType]]=2,1,0)</f>
        <v>0</v>
      </c>
      <c r="C37">
        <f>IF(Table4[[#This Row],[IndustryType]]=1,1,0)</f>
        <v>0</v>
      </c>
      <c r="D37">
        <f>IF(Table4[[#This Row],[FirmSize]]=0,1,0)</f>
        <v>1</v>
      </c>
      <c r="E37">
        <f>IF(Table4[[#This Row],[Region]]=1,1,0)</f>
        <v>0</v>
      </c>
      <c r="F37" s="14">
        <v>3.2</v>
      </c>
      <c r="G37" s="11">
        <v>4.3</v>
      </c>
      <c r="H37" s="11">
        <v>3.5</v>
      </c>
      <c r="I37" s="11">
        <v>2.9</v>
      </c>
      <c r="J37" s="11">
        <v>5.6</v>
      </c>
      <c r="K37" s="11">
        <v>3.1</v>
      </c>
      <c r="L37" s="11">
        <v>2.5</v>
      </c>
      <c r="M37" s="11">
        <v>4.5999999999999996</v>
      </c>
      <c r="N37" s="16">
        <f>IF(Table4[[#This Row],[Partnership]]=1,1,0)</f>
        <v>0</v>
      </c>
      <c r="O37" s="16">
        <v>5.4</v>
      </c>
    </row>
    <row r="38" spans="1:15" x14ac:dyDescent="0.25">
      <c r="A38">
        <f>IF(Table4[[#This Row],[CustomerType]]=1,1,0)</f>
        <v>0</v>
      </c>
      <c r="B38">
        <f>IF(Table4[[#This Row],[CustomerType]]=2,1,0)</f>
        <v>1</v>
      </c>
      <c r="C38">
        <f>IF(Table4[[#This Row],[IndustryType]]=1,1,0)</f>
        <v>0</v>
      </c>
      <c r="D38">
        <f>IF(Table4[[#This Row],[FirmSize]]=0,1,0)</f>
        <v>1</v>
      </c>
      <c r="E38">
        <f>IF(Table4[[#This Row],[Region]]=1,1,0)</f>
        <v>0</v>
      </c>
      <c r="F38" s="12">
        <v>3.4</v>
      </c>
      <c r="G38" s="13">
        <v>4.5999999999999996</v>
      </c>
      <c r="H38" s="13">
        <v>3.9</v>
      </c>
      <c r="I38" s="13">
        <v>4.5</v>
      </c>
      <c r="J38" s="13">
        <v>6.8</v>
      </c>
      <c r="K38" s="13">
        <v>3.9</v>
      </c>
      <c r="L38" s="13">
        <v>3.5</v>
      </c>
      <c r="M38" s="13">
        <v>8</v>
      </c>
      <c r="N38" s="15">
        <f>IF(Table4[[#This Row],[Partnership]]=1,1,0)</f>
        <v>0</v>
      </c>
      <c r="O38" s="15">
        <v>7.1</v>
      </c>
    </row>
    <row r="39" spans="1:15" x14ac:dyDescent="0.25">
      <c r="A39">
        <f>IF(Table4[[#This Row],[CustomerType]]=1,1,0)</f>
        <v>0</v>
      </c>
      <c r="B39">
        <f>IF(Table4[[#This Row],[CustomerType]]=2,1,0)</f>
        <v>0</v>
      </c>
      <c r="C39">
        <f>IF(Table4[[#This Row],[IndustryType]]=1,1,0)</f>
        <v>0</v>
      </c>
      <c r="D39">
        <f>IF(Table4[[#This Row],[FirmSize]]=0,1,0)</f>
        <v>0</v>
      </c>
      <c r="E39">
        <f>IF(Table4[[#This Row],[Region]]=1,1,0)</f>
        <v>1</v>
      </c>
      <c r="F39" s="14">
        <v>4.0999999999999996</v>
      </c>
      <c r="G39" s="11">
        <v>7.3</v>
      </c>
      <c r="H39" s="11">
        <v>2.9</v>
      </c>
      <c r="I39" s="11">
        <v>5.5</v>
      </c>
      <c r="J39" s="11">
        <v>7.7</v>
      </c>
      <c r="K39" s="11">
        <v>5.2</v>
      </c>
      <c r="L39" s="11">
        <v>4.9000000000000004</v>
      </c>
      <c r="M39" s="11">
        <v>9.9</v>
      </c>
      <c r="N39" s="16">
        <f>IF(Table4[[#This Row],[Partnership]]=1,1,0)</f>
        <v>1</v>
      </c>
      <c r="O39" s="16">
        <v>8.6999999999999993</v>
      </c>
    </row>
    <row r="40" spans="1:15" x14ac:dyDescent="0.25">
      <c r="A40">
        <f>IF(Table4[[#This Row],[CustomerType]]=1,1,0)</f>
        <v>0</v>
      </c>
      <c r="B40">
        <f>IF(Table4[[#This Row],[CustomerType]]=2,1,0)</f>
        <v>1</v>
      </c>
      <c r="C40">
        <f>IF(Table4[[#This Row],[IndustryType]]=1,1,0)</f>
        <v>1</v>
      </c>
      <c r="D40">
        <f>IF(Table4[[#This Row],[FirmSize]]=0,1,0)</f>
        <v>0</v>
      </c>
      <c r="E40">
        <f>IF(Table4[[#This Row],[Region]]=1,1,0)</f>
        <v>1</v>
      </c>
      <c r="F40" s="12">
        <v>3.6</v>
      </c>
      <c r="G40" s="13">
        <v>6.2</v>
      </c>
      <c r="H40" s="13">
        <v>5.8</v>
      </c>
      <c r="I40" s="13">
        <v>5</v>
      </c>
      <c r="J40" s="13">
        <v>9</v>
      </c>
      <c r="K40" s="13">
        <v>4.7</v>
      </c>
      <c r="L40" s="13">
        <v>4.5</v>
      </c>
      <c r="M40" s="13">
        <v>6.9</v>
      </c>
      <c r="N40" s="15">
        <f>IF(Table4[[#This Row],[Partnership]]=1,1,0)</f>
        <v>1</v>
      </c>
      <c r="O40" s="15">
        <v>7.6</v>
      </c>
    </row>
    <row r="41" spans="1:15" x14ac:dyDescent="0.25">
      <c r="A41">
        <f>IF(Table4[[#This Row],[CustomerType]]=1,1,0)</f>
        <v>1</v>
      </c>
      <c r="B41">
        <f>IF(Table4[[#This Row],[CustomerType]]=2,1,0)</f>
        <v>0</v>
      </c>
      <c r="C41">
        <f>IF(Table4[[#This Row],[IndustryType]]=1,1,0)</f>
        <v>0</v>
      </c>
      <c r="D41">
        <f>IF(Table4[[#This Row],[FirmSize]]=0,1,0)</f>
        <v>1</v>
      </c>
      <c r="E41">
        <f>IF(Table4[[#This Row],[Region]]=1,1,0)</f>
        <v>1</v>
      </c>
      <c r="F41" s="14">
        <v>4.9000000000000004</v>
      </c>
      <c r="G41" s="11">
        <v>4.8</v>
      </c>
      <c r="H41" s="11">
        <v>5.0999999999999996</v>
      </c>
      <c r="I41" s="11">
        <v>6.4</v>
      </c>
      <c r="J41" s="11">
        <v>8.1999999999999993</v>
      </c>
      <c r="K41" s="11">
        <v>4.5</v>
      </c>
      <c r="L41" s="11">
        <v>3.2</v>
      </c>
      <c r="M41" s="11">
        <v>5.5</v>
      </c>
      <c r="N41" s="16">
        <f>IF(Table4[[#This Row],[Partnership]]=1,1,0)</f>
        <v>0</v>
      </c>
      <c r="O41" s="16">
        <v>6</v>
      </c>
    </row>
    <row r="42" spans="1:15" x14ac:dyDescent="0.25">
      <c r="A42">
        <f>IF(Table4[[#This Row],[CustomerType]]=1,1,0)</f>
        <v>0</v>
      </c>
      <c r="B42">
        <f>IF(Table4[[#This Row],[CustomerType]]=2,1,0)</f>
        <v>1</v>
      </c>
      <c r="C42">
        <f>IF(Table4[[#This Row],[IndustryType]]=1,1,0)</f>
        <v>1</v>
      </c>
      <c r="D42">
        <f>IF(Table4[[#This Row],[FirmSize]]=0,1,0)</f>
        <v>0</v>
      </c>
      <c r="E42">
        <f>IF(Table4[[#This Row],[Region]]=1,1,0)</f>
        <v>1</v>
      </c>
      <c r="F42" s="12">
        <v>3.4</v>
      </c>
      <c r="G42" s="13">
        <v>5.5</v>
      </c>
      <c r="H42" s="13">
        <v>3.1</v>
      </c>
      <c r="I42" s="13">
        <v>5.2</v>
      </c>
      <c r="J42" s="13">
        <v>9.1</v>
      </c>
      <c r="K42" s="13">
        <v>4.5999999999999996</v>
      </c>
      <c r="L42" s="13">
        <v>3.9</v>
      </c>
      <c r="M42" s="13">
        <v>7.5</v>
      </c>
      <c r="N42" s="15">
        <f>IF(Table4[[#This Row],[Partnership]]=1,1,0)</f>
        <v>1</v>
      </c>
      <c r="O42" s="15">
        <v>7</v>
      </c>
    </row>
    <row r="43" spans="1:15" x14ac:dyDescent="0.25">
      <c r="A43">
        <f>IF(Table4[[#This Row],[CustomerType]]=1,1,0)</f>
        <v>0</v>
      </c>
      <c r="B43">
        <f>IF(Table4[[#This Row],[CustomerType]]=2,1,0)</f>
        <v>1</v>
      </c>
      <c r="C43">
        <f>IF(Table4[[#This Row],[IndustryType]]=1,1,0)</f>
        <v>1</v>
      </c>
      <c r="D43">
        <f>IF(Table4[[#This Row],[FirmSize]]=0,1,0)</f>
        <v>1</v>
      </c>
      <c r="E43">
        <f>IF(Table4[[#This Row],[Region]]=1,1,0)</f>
        <v>0</v>
      </c>
      <c r="F43" s="14">
        <v>3.8</v>
      </c>
      <c r="G43" s="11">
        <v>5.4</v>
      </c>
      <c r="H43" s="11">
        <v>3.8</v>
      </c>
      <c r="I43" s="11">
        <v>4.9000000000000004</v>
      </c>
      <c r="J43" s="11">
        <v>8.5</v>
      </c>
      <c r="K43" s="11">
        <v>4.0999999999999996</v>
      </c>
      <c r="L43" s="11">
        <v>4.0999999999999996</v>
      </c>
      <c r="M43" s="11">
        <v>8</v>
      </c>
      <c r="N43" s="16">
        <f>IF(Table4[[#This Row],[Partnership]]=1,1,0)</f>
        <v>1</v>
      </c>
      <c r="O43" s="16">
        <v>7.6</v>
      </c>
    </row>
    <row r="44" spans="1:15" x14ac:dyDescent="0.25">
      <c r="A44">
        <f>IF(Table4[[#This Row],[CustomerType]]=1,1,0)</f>
        <v>0</v>
      </c>
      <c r="B44">
        <f>IF(Table4[[#This Row],[CustomerType]]=2,1,0)</f>
        <v>0</v>
      </c>
      <c r="C44">
        <f>IF(Table4[[#This Row],[IndustryType]]=1,1,0)</f>
        <v>0</v>
      </c>
      <c r="D44">
        <f>IF(Table4[[#This Row],[FirmSize]]=0,1,0)</f>
        <v>0</v>
      </c>
      <c r="E44">
        <f>IF(Table4[[#This Row],[Region]]=1,1,0)</f>
        <v>0</v>
      </c>
      <c r="F44" s="12">
        <v>5.0999999999999996</v>
      </c>
      <c r="G44" s="13">
        <v>6.8</v>
      </c>
      <c r="H44" s="13">
        <v>5.8</v>
      </c>
      <c r="I44" s="13">
        <v>6.3</v>
      </c>
      <c r="J44" s="13">
        <v>7.4</v>
      </c>
      <c r="K44" s="13">
        <v>4.5999999999999996</v>
      </c>
      <c r="L44" s="13">
        <v>4.3</v>
      </c>
      <c r="M44" s="13">
        <v>7.8</v>
      </c>
      <c r="N44" s="15">
        <f>IF(Table4[[#This Row],[Partnership]]=1,1,0)</f>
        <v>1</v>
      </c>
      <c r="O44" s="15">
        <v>8.9</v>
      </c>
    </row>
    <row r="45" spans="1:15" x14ac:dyDescent="0.25">
      <c r="A45">
        <f>IF(Table4[[#This Row],[CustomerType]]=1,1,0)</f>
        <v>0</v>
      </c>
      <c r="B45">
        <f>IF(Table4[[#This Row],[CustomerType]]=2,1,0)</f>
        <v>1</v>
      </c>
      <c r="C45">
        <f>IF(Table4[[#This Row],[IndustryType]]=1,1,0)</f>
        <v>1</v>
      </c>
      <c r="D45">
        <f>IF(Table4[[#This Row],[FirmSize]]=0,1,0)</f>
        <v>0</v>
      </c>
      <c r="E45">
        <f>IF(Table4[[#This Row],[Region]]=1,1,0)</f>
        <v>1</v>
      </c>
      <c r="F45" s="14">
        <v>5.0999999999999996</v>
      </c>
      <c r="G45" s="11">
        <v>6.9</v>
      </c>
      <c r="H45" s="11">
        <v>4.4000000000000004</v>
      </c>
      <c r="I45" s="11">
        <v>7.8</v>
      </c>
      <c r="J45" s="11">
        <v>5.9</v>
      </c>
      <c r="K45" s="11">
        <v>4.9000000000000004</v>
      </c>
      <c r="L45" s="11">
        <v>4.5</v>
      </c>
      <c r="M45" s="11">
        <v>7.9</v>
      </c>
      <c r="N45" s="16">
        <f>IF(Table4[[#This Row],[Partnership]]=1,1,0)</f>
        <v>1</v>
      </c>
      <c r="O45" s="16">
        <v>7.6</v>
      </c>
    </row>
    <row r="46" spans="1:15" x14ac:dyDescent="0.25">
      <c r="A46">
        <f>IF(Table4[[#This Row],[CustomerType]]=1,1,0)</f>
        <v>0</v>
      </c>
      <c r="B46">
        <f>IF(Table4[[#This Row],[CustomerType]]=2,1,0)</f>
        <v>0</v>
      </c>
      <c r="C46">
        <f>IF(Table4[[#This Row],[IndustryType]]=1,1,0)</f>
        <v>1</v>
      </c>
      <c r="D46">
        <f>IF(Table4[[#This Row],[FirmSize]]=0,1,0)</f>
        <v>1</v>
      </c>
      <c r="E46">
        <f>IF(Table4[[#This Row],[Region]]=1,1,0)</f>
        <v>0</v>
      </c>
      <c r="F46" s="12">
        <v>2.5</v>
      </c>
      <c r="G46" s="13">
        <v>7.1</v>
      </c>
      <c r="H46" s="13">
        <v>3.6</v>
      </c>
      <c r="I46" s="13">
        <v>3</v>
      </c>
      <c r="J46" s="13">
        <v>5.2</v>
      </c>
      <c r="K46" s="13">
        <v>4.3</v>
      </c>
      <c r="L46" s="13">
        <v>4.7</v>
      </c>
      <c r="M46" s="13">
        <v>5.6</v>
      </c>
      <c r="N46" s="15">
        <f>IF(Table4[[#This Row],[Partnership]]=1,1,0)</f>
        <v>0</v>
      </c>
      <c r="O46" s="15">
        <v>5.5</v>
      </c>
    </row>
    <row r="47" spans="1:15" x14ac:dyDescent="0.25">
      <c r="A47">
        <f>IF(Table4[[#This Row],[CustomerType]]=1,1,0)</f>
        <v>0</v>
      </c>
      <c r="B47">
        <f>IF(Table4[[#This Row],[CustomerType]]=2,1,0)</f>
        <v>1</v>
      </c>
      <c r="C47">
        <f>IF(Table4[[#This Row],[IndustryType]]=1,1,0)</f>
        <v>0</v>
      </c>
      <c r="D47">
        <f>IF(Table4[[#This Row],[FirmSize]]=0,1,0)</f>
        <v>0</v>
      </c>
      <c r="E47">
        <f>IF(Table4[[#This Row],[Region]]=1,1,0)</f>
        <v>1</v>
      </c>
      <c r="F47" s="14">
        <v>4.0999999999999996</v>
      </c>
      <c r="G47" s="11">
        <v>5.9</v>
      </c>
      <c r="H47" s="11">
        <v>5.8</v>
      </c>
      <c r="I47" s="11">
        <v>5.5</v>
      </c>
      <c r="J47" s="11">
        <v>8.4</v>
      </c>
      <c r="K47" s="11">
        <v>5.2</v>
      </c>
      <c r="L47" s="11">
        <v>4.8</v>
      </c>
      <c r="M47" s="11">
        <v>8.6</v>
      </c>
      <c r="N47" s="16">
        <f>IF(Table4[[#This Row],[Partnership]]=1,1,0)</f>
        <v>1</v>
      </c>
      <c r="O47" s="16">
        <v>7.4</v>
      </c>
    </row>
    <row r="48" spans="1:15" x14ac:dyDescent="0.25">
      <c r="A48">
        <f>IF(Table4[[#This Row],[CustomerType]]=1,1,0)</f>
        <v>0</v>
      </c>
      <c r="B48">
        <f>IF(Table4[[#This Row],[CustomerType]]=2,1,0)</f>
        <v>0</v>
      </c>
      <c r="C48">
        <f>IF(Table4[[#This Row],[IndustryType]]=1,1,0)</f>
        <v>1</v>
      </c>
      <c r="D48">
        <f>IF(Table4[[#This Row],[FirmSize]]=0,1,0)</f>
        <v>1</v>
      </c>
      <c r="E48">
        <f>IF(Table4[[#This Row],[Region]]=1,1,0)</f>
        <v>0</v>
      </c>
      <c r="F48" s="12">
        <v>4.3</v>
      </c>
      <c r="G48" s="13">
        <v>6.3</v>
      </c>
      <c r="H48" s="13">
        <v>2.9</v>
      </c>
      <c r="I48" s="13">
        <v>4.5</v>
      </c>
      <c r="J48" s="13">
        <v>3.8</v>
      </c>
      <c r="K48" s="13">
        <v>5</v>
      </c>
      <c r="L48" s="13">
        <v>3.5</v>
      </c>
      <c r="M48" s="13">
        <v>8.8000000000000007</v>
      </c>
      <c r="N48" s="15">
        <f>IF(Table4[[#This Row],[Partnership]]=1,1,0)</f>
        <v>1</v>
      </c>
      <c r="O48" s="15">
        <v>7.1</v>
      </c>
    </row>
    <row r="49" spans="1:15" x14ac:dyDescent="0.25">
      <c r="A49">
        <f>IF(Table4[[#This Row],[CustomerType]]=1,1,0)</f>
        <v>0</v>
      </c>
      <c r="B49">
        <f>IF(Table4[[#This Row],[CustomerType]]=2,1,0)</f>
        <v>1</v>
      </c>
      <c r="C49">
        <f>IF(Table4[[#This Row],[IndustryType]]=1,1,0)</f>
        <v>1</v>
      </c>
      <c r="D49">
        <f>IF(Table4[[#This Row],[FirmSize]]=0,1,0)</f>
        <v>0</v>
      </c>
      <c r="E49">
        <f>IF(Table4[[#This Row],[Region]]=1,1,0)</f>
        <v>1</v>
      </c>
      <c r="F49" s="14">
        <v>3.8</v>
      </c>
      <c r="G49" s="11">
        <v>7.5</v>
      </c>
      <c r="H49" s="11">
        <v>5.7</v>
      </c>
      <c r="I49" s="11">
        <v>6</v>
      </c>
      <c r="J49" s="11">
        <v>8.1999999999999993</v>
      </c>
      <c r="K49" s="11">
        <v>6.5</v>
      </c>
      <c r="L49" s="11">
        <v>5.2</v>
      </c>
      <c r="M49" s="11">
        <v>7.6</v>
      </c>
      <c r="N49" s="16">
        <f>IF(Table4[[#This Row],[Partnership]]=1,1,0)</f>
        <v>0</v>
      </c>
      <c r="O49" s="16">
        <v>7.6</v>
      </c>
    </row>
    <row r="50" spans="1:15" x14ac:dyDescent="0.25">
      <c r="A50">
        <f>IF(Table4[[#This Row],[CustomerType]]=1,1,0)</f>
        <v>0</v>
      </c>
      <c r="B50">
        <f>IF(Table4[[#This Row],[CustomerType]]=2,1,0)</f>
        <v>0</v>
      </c>
      <c r="C50">
        <f>IF(Table4[[#This Row],[IndustryType]]=1,1,0)</f>
        <v>0</v>
      </c>
      <c r="D50">
        <f>IF(Table4[[#This Row],[FirmSize]]=0,1,0)</f>
        <v>1</v>
      </c>
      <c r="E50">
        <f>IF(Table4[[#This Row],[Region]]=1,1,0)</f>
        <v>1</v>
      </c>
      <c r="F50" s="12">
        <v>3.7</v>
      </c>
      <c r="G50" s="13">
        <v>6.1</v>
      </c>
      <c r="H50" s="13">
        <v>4.2</v>
      </c>
      <c r="I50" s="13">
        <v>6.7</v>
      </c>
      <c r="J50" s="13">
        <v>6.8</v>
      </c>
      <c r="K50" s="13">
        <v>4.5</v>
      </c>
      <c r="L50" s="13">
        <v>3.9</v>
      </c>
      <c r="M50" s="13">
        <v>8.1</v>
      </c>
      <c r="N50" s="15">
        <f>IF(Table4[[#This Row],[Partnership]]=1,1,0)</f>
        <v>1</v>
      </c>
      <c r="O50" s="15">
        <v>8.6999999999999993</v>
      </c>
    </row>
    <row r="51" spans="1:15" x14ac:dyDescent="0.25">
      <c r="A51">
        <f>IF(Table4[[#This Row],[CustomerType]]=1,1,0)</f>
        <v>0</v>
      </c>
      <c r="B51">
        <f>IF(Table4[[#This Row],[CustomerType]]=2,1,0)</f>
        <v>0</v>
      </c>
      <c r="C51">
        <f>IF(Table4[[#This Row],[IndustryType]]=1,1,0)</f>
        <v>1</v>
      </c>
      <c r="D51">
        <f>IF(Table4[[#This Row],[FirmSize]]=0,1,0)</f>
        <v>0</v>
      </c>
      <c r="E51">
        <f>IF(Table4[[#This Row],[Region]]=1,1,0)</f>
        <v>0</v>
      </c>
      <c r="F51" s="14">
        <v>3.9</v>
      </c>
      <c r="G51" s="11">
        <v>5.8</v>
      </c>
      <c r="H51" s="11">
        <v>4.4000000000000004</v>
      </c>
      <c r="I51" s="11">
        <v>5.8</v>
      </c>
      <c r="J51" s="11">
        <v>4.7</v>
      </c>
      <c r="K51" s="11">
        <v>4.0999999999999996</v>
      </c>
      <c r="L51" s="11">
        <v>4.3</v>
      </c>
      <c r="M51" s="11">
        <v>7.8</v>
      </c>
      <c r="N51" s="16">
        <f>IF(Table4[[#This Row],[Partnership]]=1,1,0)</f>
        <v>1</v>
      </c>
      <c r="O51" s="16">
        <v>8.6</v>
      </c>
    </row>
    <row r="52" spans="1:15" x14ac:dyDescent="0.25">
      <c r="A52">
        <f>IF(Table4[[#This Row],[CustomerType]]=1,1,0)</f>
        <v>1</v>
      </c>
      <c r="B52">
        <f>IF(Table4[[#This Row],[CustomerType]]=2,1,0)</f>
        <v>0</v>
      </c>
      <c r="C52">
        <f>IF(Table4[[#This Row],[IndustryType]]=1,1,0)</f>
        <v>0</v>
      </c>
      <c r="D52">
        <f>IF(Table4[[#This Row],[FirmSize]]=0,1,0)</f>
        <v>0</v>
      </c>
      <c r="E52">
        <f>IF(Table4[[#This Row],[Region]]=1,1,0)</f>
        <v>1</v>
      </c>
      <c r="F52" s="12">
        <v>3.6</v>
      </c>
      <c r="G52" s="13">
        <v>4.2</v>
      </c>
      <c r="H52" s="13">
        <v>3.4</v>
      </c>
      <c r="I52" s="13">
        <v>4.8</v>
      </c>
      <c r="J52" s="13">
        <v>7.2</v>
      </c>
      <c r="K52" s="13">
        <v>4</v>
      </c>
      <c r="L52" s="13">
        <v>2.8</v>
      </c>
      <c r="M52" s="13">
        <v>7.5</v>
      </c>
      <c r="N52" s="15">
        <f>IF(Table4[[#This Row],[Partnership]]=1,1,0)</f>
        <v>0</v>
      </c>
      <c r="O52" s="15">
        <v>5.4</v>
      </c>
    </row>
    <row r="53" spans="1:15" x14ac:dyDescent="0.25">
      <c r="A53">
        <f>IF(Table4[[#This Row],[CustomerType]]=1,1,0)</f>
        <v>0</v>
      </c>
      <c r="B53">
        <f>IF(Table4[[#This Row],[CustomerType]]=2,1,0)</f>
        <v>0</v>
      </c>
      <c r="C53">
        <f>IF(Table4[[#This Row],[IndustryType]]=1,1,0)</f>
        <v>1</v>
      </c>
      <c r="D53">
        <f>IF(Table4[[#This Row],[FirmSize]]=0,1,0)</f>
        <v>1</v>
      </c>
      <c r="E53">
        <f>IF(Table4[[#This Row],[Region]]=1,1,0)</f>
        <v>0</v>
      </c>
      <c r="F53" s="14">
        <v>2.7</v>
      </c>
      <c r="G53" s="11">
        <v>7.4</v>
      </c>
      <c r="H53" s="11">
        <v>2.7</v>
      </c>
      <c r="I53" s="11">
        <v>3.1</v>
      </c>
      <c r="J53" s="11">
        <v>5.3</v>
      </c>
      <c r="K53" s="11">
        <v>4.5</v>
      </c>
      <c r="L53" s="11">
        <v>4.9000000000000004</v>
      </c>
      <c r="M53" s="11">
        <v>7.1</v>
      </c>
      <c r="N53" s="16">
        <f>IF(Table4[[#This Row],[Partnership]]=1,1,0)</f>
        <v>1</v>
      </c>
      <c r="O53" s="16">
        <v>5.7</v>
      </c>
    </row>
    <row r="54" spans="1:15" x14ac:dyDescent="0.25">
      <c r="A54">
        <f>IF(Table4[[#This Row],[CustomerType]]=1,1,0)</f>
        <v>0</v>
      </c>
      <c r="B54">
        <f>IF(Table4[[#This Row],[CustomerType]]=2,1,0)</f>
        <v>0</v>
      </c>
      <c r="C54">
        <f>IF(Table4[[#This Row],[IndustryType]]=1,1,0)</f>
        <v>0</v>
      </c>
      <c r="D54">
        <f>IF(Table4[[#This Row],[FirmSize]]=0,1,0)</f>
        <v>0</v>
      </c>
      <c r="E54">
        <f>IF(Table4[[#This Row],[Region]]=1,1,0)</f>
        <v>1</v>
      </c>
      <c r="F54" s="12">
        <v>2.5</v>
      </c>
      <c r="G54" s="13">
        <v>6.1</v>
      </c>
      <c r="H54" s="13">
        <v>3.2</v>
      </c>
      <c r="I54" s="13">
        <v>4.5999999999999996</v>
      </c>
      <c r="J54" s="13">
        <v>6.3</v>
      </c>
      <c r="K54" s="13">
        <v>4.7</v>
      </c>
      <c r="L54" s="13">
        <v>4.5999999999999996</v>
      </c>
      <c r="M54" s="13">
        <v>9</v>
      </c>
      <c r="N54" s="15">
        <f>IF(Table4[[#This Row],[Partnership]]=1,1,0)</f>
        <v>1</v>
      </c>
      <c r="O54" s="15">
        <v>8.6999999999999993</v>
      </c>
    </row>
    <row r="55" spans="1:15" x14ac:dyDescent="0.25">
      <c r="A55">
        <f>IF(Table4[[#This Row],[CustomerType]]=1,1,0)</f>
        <v>1</v>
      </c>
      <c r="B55">
        <f>IF(Table4[[#This Row],[CustomerType]]=2,1,0)</f>
        <v>0</v>
      </c>
      <c r="C55">
        <f>IF(Table4[[#This Row],[IndustryType]]=1,1,0)</f>
        <v>1</v>
      </c>
      <c r="D55">
        <f>IF(Table4[[#This Row],[FirmSize]]=0,1,0)</f>
        <v>1</v>
      </c>
      <c r="E55">
        <f>IF(Table4[[#This Row],[Region]]=1,1,0)</f>
        <v>0</v>
      </c>
      <c r="F55" s="14">
        <v>3.4</v>
      </c>
      <c r="G55" s="11">
        <v>4.4000000000000004</v>
      </c>
      <c r="H55" s="11">
        <v>3.3</v>
      </c>
      <c r="I55" s="11">
        <v>4.7</v>
      </c>
      <c r="J55" s="11">
        <v>5.2</v>
      </c>
      <c r="K55" s="11">
        <v>3.2</v>
      </c>
      <c r="L55" s="11">
        <v>3.3</v>
      </c>
      <c r="M55" s="11">
        <v>7</v>
      </c>
      <c r="N55" s="16">
        <f>IF(Table4[[#This Row],[Partnership]]=1,1,0)</f>
        <v>0</v>
      </c>
      <c r="O55" s="16">
        <v>6.1</v>
      </c>
    </row>
    <row r="56" spans="1:15" x14ac:dyDescent="0.25">
      <c r="A56">
        <f>IF(Table4[[#This Row],[CustomerType]]=1,1,0)</f>
        <v>0</v>
      </c>
      <c r="B56">
        <f>IF(Table4[[#This Row],[CustomerType]]=2,1,0)</f>
        <v>1</v>
      </c>
      <c r="C56">
        <f>IF(Table4[[#This Row],[IndustryType]]=1,1,0)</f>
        <v>1</v>
      </c>
      <c r="D56">
        <f>IF(Table4[[#This Row],[FirmSize]]=0,1,0)</f>
        <v>0</v>
      </c>
      <c r="E56">
        <f>IF(Table4[[#This Row],[Region]]=1,1,0)</f>
        <v>1</v>
      </c>
      <c r="F56" s="12">
        <v>3.3</v>
      </c>
      <c r="G56" s="13">
        <v>5.8</v>
      </c>
      <c r="H56" s="13">
        <v>3.2</v>
      </c>
      <c r="I56" s="13">
        <v>4.7</v>
      </c>
      <c r="J56" s="13">
        <v>8.6999999999999993</v>
      </c>
      <c r="K56" s="13">
        <v>4.9000000000000004</v>
      </c>
      <c r="L56" s="13">
        <v>4.2</v>
      </c>
      <c r="M56" s="13">
        <v>8.1</v>
      </c>
      <c r="N56" s="15">
        <f>IF(Table4[[#This Row],[Partnership]]=1,1,0)</f>
        <v>1</v>
      </c>
      <c r="O56" s="15">
        <v>7.3</v>
      </c>
    </row>
    <row r="57" spans="1:15" x14ac:dyDescent="0.25">
      <c r="A57">
        <f>IF(Table4[[#This Row],[CustomerType]]=1,1,0)</f>
        <v>0</v>
      </c>
      <c r="B57">
        <f>IF(Table4[[#This Row],[CustomerType]]=2,1,0)</f>
        <v>0</v>
      </c>
      <c r="C57">
        <f>IF(Table4[[#This Row],[IndustryType]]=1,1,0)</f>
        <v>1</v>
      </c>
      <c r="D57">
        <f>IF(Table4[[#This Row],[FirmSize]]=0,1,0)</f>
        <v>1</v>
      </c>
      <c r="E57">
        <f>IF(Table4[[#This Row],[Region]]=1,1,0)</f>
        <v>0</v>
      </c>
      <c r="F57" s="14">
        <v>3.8</v>
      </c>
      <c r="G57" s="11">
        <v>5.7</v>
      </c>
      <c r="H57" s="11">
        <v>3.7</v>
      </c>
      <c r="I57" s="11">
        <v>5.5</v>
      </c>
      <c r="J57" s="11">
        <v>7.4</v>
      </c>
      <c r="K57" s="11">
        <v>4.0999999999999996</v>
      </c>
      <c r="L57" s="11">
        <v>3.4</v>
      </c>
      <c r="M57" s="11">
        <v>7.6</v>
      </c>
      <c r="N57" s="16">
        <f>IF(Table4[[#This Row],[Partnership]]=1,1,0)</f>
        <v>1</v>
      </c>
      <c r="O57" s="16">
        <v>7.7</v>
      </c>
    </row>
    <row r="58" spans="1:15" x14ac:dyDescent="0.25">
      <c r="A58">
        <f>IF(Table4[[#This Row],[CustomerType]]=1,1,0)</f>
        <v>0</v>
      </c>
      <c r="B58">
        <f>IF(Table4[[#This Row],[CustomerType]]=2,1,0)</f>
        <v>1</v>
      </c>
      <c r="C58">
        <f>IF(Table4[[#This Row],[IndustryType]]=1,1,0)</f>
        <v>0</v>
      </c>
      <c r="D58">
        <f>IF(Table4[[#This Row],[FirmSize]]=0,1,0)</f>
        <v>0</v>
      </c>
      <c r="E58">
        <f>IF(Table4[[#This Row],[Region]]=1,1,0)</f>
        <v>1</v>
      </c>
      <c r="F58" s="12">
        <v>5.0999999999999996</v>
      </c>
      <c r="G58" s="13">
        <v>7.7</v>
      </c>
      <c r="H58" s="13">
        <v>4.5</v>
      </c>
      <c r="I58" s="13">
        <v>6.9</v>
      </c>
      <c r="J58" s="13">
        <v>9.6</v>
      </c>
      <c r="K58" s="13">
        <v>5.7</v>
      </c>
      <c r="L58" s="13">
        <v>5.5</v>
      </c>
      <c r="M58" s="13">
        <v>7.9</v>
      </c>
      <c r="N58" s="15">
        <f>IF(Table4[[#This Row],[Partnership]]=1,1,0)</f>
        <v>1</v>
      </c>
      <c r="O58" s="15">
        <v>9</v>
      </c>
    </row>
    <row r="59" spans="1:15" x14ac:dyDescent="0.25">
      <c r="A59">
        <f>IF(Table4[[#This Row],[CustomerType]]=1,1,0)</f>
        <v>0</v>
      </c>
      <c r="B59">
        <f>IF(Table4[[#This Row],[CustomerType]]=2,1,0)</f>
        <v>0</v>
      </c>
      <c r="C59">
        <f>IF(Table4[[#This Row],[IndustryType]]=1,1,0)</f>
        <v>1</v>
      </c>
      <c r="D59">
        <f>IF(Table4[[#This Row],[FirmSize]]=0,1,0)</f>
        <v>1</v>
      </c>
      <c r="E59">
        <f>IF(Table4[[#This Row],[Region]]=1,1,0)</f>
        <v>0</v>
      </c>
      <c r="F59" s="14">
        <v>3.6</v>
      </c>
      <c r="G59" s="11">
        <v>5.8</v>
      </c>
      <c r="H59" s="11">
        <v>5.6</v>
      </c>
      <c r="I59" s="11">
        <v>5.4</v>
      </c>
      <c r="J59" s="11">
        <v>4.4000000000000004</v>
      </c>
      <c r="K59" s="11">
        <v>4.5999999999999996</v>
      </c>
      <c r="L59" s="11">
        <v>4</v>
      </c>
      <c r="M59" s="11">
        <v>7.5</v>
      </c>
      <c r="N59" s="16">
        <f>IF(Table4[[#This Row],[Partnership]]=1,1,0)</f>
        <v>1</v>
      </c>
      <c r="O59" s="16">
        <v>8.1999999999999993</v>
      </c>
    </row>
    <row r="60" spans="1:15" x14ac:dyDescent="0.25">
      <c r="A60">
        <f>IF(Table4[[#This Row],[CustomerType]]=1,1,0)</f>
        <v>0</v>
      </c>
      <c r="B60">
        <f>IF(Table4[[#This Row],[CustomerType]]=2,1,0)</f>
        <v>0</v>
      </c>
      <c r="C60">
        <f>IF(Table4[[#This Row],[IndustryType]]=1,1,0)</f>
        <v>1</v>
      </c>
      <c r="D60">
        <f>IF(Table4[[#This Row],[FirmSize]]=0,1,0)</f>
        <v>1</v>
      </c>
      <c r="E60">
        <f>IF(Table4[[#This Row],[Region]]=1,1,0)</f>
        <v>0</v>
      </c>
      <c r="F60" s="12">
        <v>4.3</v>
      </c>
      <c r="G60" s="13">
        <v>3.7</v>
      </c>
      <c r="H60" s="13">
        <v>4.2</v>
      </c>
      <c r="I60" s="13">
        <v>4.5</v>
      </c>
      <c r="J60" s="13">
        <v>3.8</v>
      </c>
      <c r="K60" s="13">
        <v>3.7</v>
      </c>
      <c r="L60" s="13">
        <v>3.5</v>
      </c>
      <c r="M60" s="13">
        <v>6.5</v>
      </c>
      <c r="N60" s="15">
        <f>IF(Table4[[#This Row],[Partnership]]=1,1,0)</f>
        <v>0</v>
      </c>
      <c r="O60" s="15">
        <v>7.1</v>
      </c>
    </row>
    <row r="61" spans="1:15" x14ac:dyDescent="0.25">
      <c r="A61">
        <f>IF(Table4[[#This Row],[CustomerType]]=1,1,0)</f>
        <v>0</v>
      </c>
      <c r="B61">
        <f>IF(Table4[[#This Row],[CustomerType]]=2,1,0)</f>
        <v>0</v>
      </c>
      <c r="C61">
        <f>IF(Table4[[#This Row],[IndustryType]]=1,1,0)</f>
        <v>1</v>
      </c>
      <c r="D61">
        <f>IF(Table4[[#This Row],[FirmSize]]=0,1,0)</f>
        <v>0</v>
      </c>
      <c r="E61">
        <f>IF(Table4[[#This Row],[Region]]=1,1,0)</f>
        <v>1</v>
      </c>
      <c r="F61" s="14">
        <v>2.8</v>
      </c>
      <c r="G61" s="11">
        <v>6.9</v>
      </c>
      <c r="H61" s="11">
        <v>2.6</v>
      </c>
      <c r="I61" s="11">
        <v>3.5</v>
      </c>
      <c r="J61" s="11">
        <v>5.4</v>
      </c>
      <c r="K61" s="11">
        <v>5.6</v>
      </c>
      <c r="L61" s="11">
        <v>4</v>
      </c>
      <c r="M61" s="11">
        <v>8.5</v>
      </c>
      <c r="N61" s="16">
        <f>IF(Table4[[#This Row],[Partnership]]=1,1,0)</f>
        <v>1</v>
      </c>
      <c r="O61" s="16">
        <v>7.9</v>
      </c>
    </row>
    <row r="62" spans="1:15" x14ac:dyDescent="0.25">
      <c r="A62">
        <f>IF(Table4[[#This Row],[CustomerType]]=1,1,0)</f>
        <v>0</v>
      </c>
      <c r="B62">
        <f>IF(Table4[[#This Row],[CustomerType]]=2,1,0)</f>
        <v>0</v>
      </c>
      <c r="C62">
        <f>IF(Table4[[#This Row],[IndustryType]]=1,1,0)</f>
        <v>0</v>
      </c>
      <c r="D62">
        <f>IF(Table4[[#This Row],[FirmSize]]=0,1,0)</f>
        <v>1</v>
      </c>
      <c r="E62">
        <f>IF(Table4[[#This Row],[Region]]=1,1,0)</f>
        <v>0</v>
      </c>
      <c r="F62" s="12">
        <v>3.2</v>
      </c>
      <c r="G62" s="13">
        <v>6.1</v>
      </c>
      <c r="H62" s="13">
        <v>2.8</v>
      </c>
      <c r="I62" s="13">
        <v>3.8</v>
      </c>
      <c r="J62" s="13">
        <v>4.9000000000000004</v>
      </c>
      <c r="K62" s="13">
        <v>5.4</v>
      </c>
      <c r="L62" s="13">
        <v>4.5</v>
      </c>
      <c r="M62" s="13">
        <v>6.9</v>
      </c>
      <c r="N62" s="15">
        <f>IF(Table4[[#This Row],[Partnership]]=1,1,0)</f>
        <v>1</v>
      </c>
      <c r="O62" s="15">
        <v>6.6</v>
      </c>
    </row>
    <row r="63" spans="1:15" x14ac:dyDescent="0.25">
      <c r="A63">
        <f>IF(Table4[[#This Row],[CustomerType]]=1,1,0)</f>
        <v>0</v>
      </c>
      <c r="B63">
        <f>IF(Table4[[#This Row],[CustomerType]]=2,1,0)</f>
        <v>1</v>
      </c>
      <c r="C63">
        <f>IF(Table4[[#This Row],[IndustryType]]=1,1,0)</f>
        <v>0</v>
      </c>
      <c r="D63">
        <f>IF(Table4[[#This Row],[FirmSize]]=0,1,0)</f>
        <v>0</v>
      </c>
      <c r="E63">
        <f>IF(Table4[[#This Row],[Region]]=1,1,0)</f>
        <v>1</v>
      </c>
      <c r="F63" s="14">
        <v>3.8</v>
      </c>
      <c r="G63" s="11">
        <v>5</v>
      </c>
      <c r="H63" s="11">
        <v>4.5</v>
      </c>
      <c r="I63" s="11">
        <v>5.9</v>
      </c>
      <c r="J63" s="11">
        <v>6.7</v>
      </c>
      <c r="K63" s="11">
        <v>2.7</v>
      </c>
      <c r="L63" s="11">
        <v>3.6</v>
      </c>
      <c r="M63" s="11">
        <v>7.6</v>
      </c>
      <c r="N63" s="16">
        <f>IF(Table4[[#This Row],[Partnership]]=1,1,0)</f>
        <v>1</v>
      </c>
      <c r="O63" s="16">
        <v>8</v>
      </c>
    </row>
    <row r="64" spans="1:15" x14ac:dyDescent="0.25">
      <c r="A64">
        <f>IF(Table4[[#This Row],[CustomerType]]=1,1,0)</f>
        <v>1</v>
      </c>
      <c r="B64">
        <f>IF(Table4[[#This Row],[CustomerType]]=2,1,0)</f>
        <v>0</v>
      </c>
      <c r="C64">
        <f>IF(Table4[[#This Row],[IndustryType]]=1,1,0)</f>
        <v>0</v>
      </c>
      <c r="D64">
        <f>IF(Table4[[#This Row],[FirmSize]]=0,1,0)</f>
        <v>1</v>
      </c>
      <c r="E64">
        <f>IF(Table4[[#This Row],[Region]]=1,1,0)</f>
        <v>0</v>
      </c>
      <c r="F64" s="12">
        <v>3.9</v>
      </c>
      <c r="G64" s="13">
        <v>5.0999999999999996</v>
      </c>
      <c r="H64" s="13">
        <v>4.3</v>
      </c>
      <c r="I64" s="13">
        <v>4.8</v>
      </c>
      <c r="J64" s="13">
        <v>5.8</v>
      </c>
      <c r="K64" s="13">
        <v>4.4000000000000004</v>
      </c>
      <c r="L64" s="13">
        <v>2.9</v>
      </c>
      <c r="M64" s="13">
        <v>5.5</v>
      </c>
      <c r="N64" s="15">
        <f>IF(Table4[[#This Row],[Partnership]]=1,1,0)</f>
        <v>0</v>
      </c>
      <c r="O64" s="15">
        <v>6.3</v>
      </c>
    </row>
    <row r="65" spans="1:15" x14ac:dyDescent="0.25">
      <c r="A65">
        <f>IF(Table4[[#This Row],[CustomerType]]=1,1,0)</f>
        <v>1</v>
      </c>
      <c r="B65">
        <f>IF(Table4[[#This Row],[CustomerType]]=2,1,0)</f>
        <v>0</v>
      </c>
      <c r="C65">
        <f>IF(Table4[[#This Row],[IndustryType]]=1,1,0)</f>
        <v>0</v>
      </c>
      <c r="D65">
        <f>IF(Table4[[#This Row],[FirmSize]]=0,1,0)</f>
        <v>0</v>
      </c>
      <c r="E65">
        <f>IF(Table4[[#This Row],[Region]]=1,1,0)</f>
        <v>1</v>
      </c>
      <c r="F65" s="14">
        <v>2.2000000000000002</v>
      </c>
      <c r="G65" s="11">
        <v>4.5</v>
      </c>
      <c r="H65" s="11">
        <v>2.4</v>
      </c>
      <c r="I65" s="11">
        <v>3.4</v>
      </c>
      <c r="J65" s="11">
        <v>6.2</v>
      </c>
      <c r="K65" s="11">
        <v>3.3</v>
      </c>
      <c r="L65" s="11">
        <v>2.6</v>
      </c>
      <c r="M65" s="11">
        <v>6</v>
      </c>
      <c r="N65" s="16">
        <f>IF(Table4[[#This Row],[Partnership]]=1,1,0)</f>
        <v>0</v>
      </c>
      <c r="O65" s="16">
        <v>6</v>
      </c>
    </row>
    <row r="66" spans="1:15" x14ac:dyDescent="0.25">
      <c r="A66">
        <f>IF(Table4[[#This Row],[CustomerType]]=1,1,0)</f>
        <v>1</v>
      </c>
      <c r="B66">
        <f>IF(Table4[[#This Row],[CustomerType]]=2,1,0)</f>
        <v>0</v>
      </c>
      <c r="C66">
        <f>IF(Table4[[#This Row],[IndustryType]]=1,1,0)</f>
        <v>0</v>
      </c>
      <c r="D66">
        <f>IF(Table4[[#This Row],[FirmSize]]=0,1,0)</f>
        <v>0</v>
      </c>
      <c r="E66">
        <f>IF(Table4[[#This Row],[Region]]=1,1,0)</f>
        <v>1</v>
      </c>
      <c r="F66" s="12">
        <v>3.6</v>
      </c>
      <c r="G66" s="13">
        <v>4.0999999999999996</v>
      </c>
      <c r="H66" s="13">
        <v>4.9000000000000004</v>
      </c>
      <c r="I66" s="13">
        <v>4.8</v>
      </c>
      <c r="J66" s="13">
        <v>7.2</v>
      </c>
      <c r="K66" s="13">
        <v>3.5</v>
      </c>
      <c r="L66" s="13">
        <v>2.8</v>
      </c>
      <c r="M66" s="13">
        <v>6.9</v>
      </c>
      <c r="N66" s="15">
        <f>IF(Table4[[#This Row],[Partnership]]=1,1,0)</f>
        <v>0</v>
      </c>
      <c r="O66" s="15">
        <v>5.4</v>
      </c>
    </row>
    <row r="67" spans="1:15" x14ac:dyDescent="0.25">
      <c r="A67">
        <f>IF(Table4[[#This Row],[CustomerType]]=1,1,0)</f>
        <v>0</v>
      </c>
      <c r="B67">
        <f>IF(Table4[[#This Row],[CustomerType]]=2,1,0)</f>
        <v>1</v>
      </c>
      <c r="C67">
        <f>IF(Table4[[#This Row],[IndustryType]]=1,1,0)</f>
        <v>1</v>
      </c>
      <c r="D67">
        <f>IF(Table4[[#This Row],[FirmSize]]=0,1,0)</f>
        <v>0</v>
      </c>
      <c r="E67">
        <f>IF(Table4[[#This Row],[Region]]=1,1,0)</f>
        <v>1</v>
      </c>
      <c r="F67" s="14">
        <v>3.8</v>
      </c>
      <c r="G67" s="11">
        <v>6.7</v>
      </c>
      <c r="H67" s="11">
        <v>5.4</v>
      </c>
      <c r="I67" s="11">
        <v>6</v>
      </c>
      <c r="J67" s="11">
        <v>8.1999999999999993</v>
      </c>
      <c r="K67" s="11">
        <v>4.7</v>
      </c>
      <c r="L67" s="11">
        <v>5.2</v>
      </c>
      <c r="M67" s="11">
        <v>6.9</v>
      </c>
      <c r="N67" s="16">
        <f>IF(Table4[[#This Row],[Partnership]]=1,1,0)</f>
        <v>1</v>
      </c>
      <c r="O67" s="16">
        <v>7.6</v>
      </c>
    </row>
    <row r="68" spans="1:15" x14ac:dyDescent="0.25">
      <c r="A68">
        <f>IF(Table4[[#This Row],[CustomerType]]=1,1,0)</f>
        <v>0</v>
      </c>
      <c r="B68">
        <f>IF(Table4[[#This Row],[CustomerType]]=2,1,0)</f>
        <v>1</v>
      </c>
      <c r="C68">
        <f>IF(Table4[[#This Row],[IndustryType]]=1,1,0)</f>
        <v>1</v>
      </c>
      <c r="D68">
        <f>IF(Table4[[#This Row],[FirmSize]]=0,1,0)</f>
        <v>1</v>
      </c>
      <c r="E68">
        <f>IF(Table4[[#This Row],[Region]]=1,1,0)</f>
        <v>1</v>
      </c>
      <c r="F68" s="12">
        <v>4</v>
      </c>
      <c r="G68" s="13">
        <v>6.4</v>
      </c>
      <c r="H68" s="13">
        <v>2.7</v>
      </c>
      <c r="I68" s="13">
        <v>5.0999999999999996</v>
      </c>
      <c r="J68" s="13">
        <v>6.2</v>
      </c>
      <c r="K68" s="13">
        <v>5</v>
      </c>
      <c r="L68" s="13">
        <v>4.5</v>
      </c>
      <c r="M68" s="13">
        <v>5.6</v>
      </c>
      <c r="N68" s="15">
        <f>IF(Table4[[#This Row],[Partnership]]=1,1,0)</f>
        <v>0</v>
      </c>
      <c r="O68" s="15">
        <v>6.4</v>
      </c>
    </row>
    <row r="69" spans="1:15" x14ac:dyDescent="0.25">
      <c r="A69">
        <f>IF(Table4[[#This Row],[CustomerType]]=1,1,0)</f>
        <v>0</v>
      </c>
      <c r="B69">
        <f>IF(Table4[[#This Row],[CustomerType]]=2,1,0)</f>
        <v>1</v>
      </c>
      <c r="C69">
        <f>IF(Table4[[#This Row],[IndustryType]]=1,1,0)</f>
        <v>1</v>
      </c>
      <c r="D69">
        <f>IF(Table4[[#This Row],[FirmSize]]=0,1,0)</f>
        <v>1</v>
      </c>
      <c r="E69">
        <f>IF(Table4[[#This Row],[Region]]=1,1,0)</f>
        <v>1</v>
      </c>
      <c r="F69" s="14">
        <v>3.7</v>
      </c>
      <c r="G69" s="11">
        <v>5.4</v>
      </c>
      <c r="H69" s="11">
        <v>4.3</v>
      </c>
      <c r="I69" s="11">
        <v>4.9000000000000004</v>
      </c>
      <c r="J69" s="11">
        <v>6</v>
      </c>
      <c r="K69" s="11">
        <v>4.5</v>
      </c>
      <c r="L69" s="11">
        <v>4.3</v>
      </c>
      <c r="M69" s="11">
        <v>6.3</v>
      </c>
      <c r="N69" s="16">
        <f>IF(Table4[[#This Row],[Partnership]]=1,1,0)</f>
        <v>0</v>
      </c>
      <c r="O69" s="16">
        <v>6.1</v>
      </c>
    </row>
    <row r="70" spans="1:15" x14ac:dyDescent="0.25">
      <c r="A70">
        <f>IF(Table4[[#This Row],[CustomerType]]=1,1,0)</f>
        <v>1</v>
      </c>
      <c r="B70">
        <f>IF(Table4[[#This Row],[CustomerType]]=2,1,0)</f>
        <v>0</v>
      </c>
      <c r="C70">
        <f>IF(Table4[[#This Row],[IndustryType]]=1,1,0)</f>
        <v>1</v>
      </c>
      <c r="D70">
        <f>IF(Table4[[#This Row],[FirmSize]]=0,1,0)</f>
        <v>0</v>
      </c>
      <c r="E70">
        <f>IF(Table4[[#This Row],[Region]]=1,1,0)</f>
        <v>1</v>
      </c>
      <c r="F70" s="12">
        <v>3.5</v>
      </c>
      <c r="G70" s="13">
        <v>3.5</v>
      </c>
      <c r="H70" s="13">
        <v>2.9</v>
      </c>
      <c r="I70" s="13">
        <v>4.5</v>
      </c>
      <c r="J70" s="13">
        <v>7.6</v>
      </c>
      <c r="K70" s="13">
        <v>4</v>
      </c>
      <c r="L70" s="13">
        <v>3.4</v>
      </c>
      <c r="M70" s="13">
        <v>5.8</v>
      </c>
      <c r="N70" s="15">
        <f>IF(Table4[[#This Row],[Partnership]]=1,1,0)</f>
        <v>0</v>
      </c>
      <c r="O70" s="15">
        <v>5.2</v>
      </c>
    </row>
    <row r="71" spans="1:15" x14ac:dyDescent="0.25">
      <c r="A71">
        <f>IF(Table4[[#This Row],[CustomerType]]=1,1,0)</f>
        <v>0</v>
      </c>
      <c r="B71">
        <f>IF(Table4[[#This Row],[CustomerType]]=2,1,0)</f>
        <v>1</v>
      </c>
      <c r="C71">
        <f>IF(Table4[[#This Row],[IndustryType]]=1,1,0)</f>
        <v>0</v>
      </c>
      <c r="D71">
        <f>IF(Table4[[#This Row],[FirmSize]]=0,1,0)</f>
        <v>0</v>
      </c>
      <c r="E71">
        <f>IF(Table4[[#This Row],[Region]]=1,1,0)</f>
        <v>1</v>
      </c>
      <c r="F71" s="14">
        <v>3.6</v>
      </c>
      <c r="G71" s="11">
        <v>5.3</v>
      </c>
      <c r="H71" s="11">
        <v>3.9</v>
      </c>
      <c r="I71" s="11">
        <v>5.3</v>
      </c>
      <c r="J71" s="11">
        <v>7.1</v>
      </c>
      <c r="K71" s="11">
        <v>4.7</v>
      </c>
      <c r="L71" s="11">
        <v>3.9</v>
      </c>
      <c r="M71" s="11">
        <v>6.6</v>
      </c>
      <c r="N71" s="16">
        <f>IF(Table4[[#This Row],[Partnership]]=1,1,0)</f>
        <v>1</v>
      </c>
      <c r="O71" s="16">
        <v>6.6</v>
      </c>
    </row>
    <row r="72" spans="1:15" x14ac:dyDescent="0.25">
      <c r="A72">
        <f>IF(Table4[[#This Row],[CustomerType]]=1,1,0)</f>
        <v>0</v>
      </c>
      <c r="B72">
        <f>IF(Table4[[#This Row],[CustomerType]]=2,1,0)</f>
        <v>0</v>
      </c>
      <c r="C72">
        <f>IF(Table4[[#This Row],[IndustryType]]=1,1,0)</f>
        <v>0</v>
      </c>
      <c r="D72">
        <f>IF(Table4[[#This Row],[FirmSize]]=0,1,0)</f>
        <v>1</v>
      </c>
      <c r="E72">
        <f>IF(Table4[[#This Row],[Region]]=1,1,0)</f>
        <v>1</v>
      </c>
      <c r="F72" s="12">
        <v>4.5</v>
      </c>
      <c r="G72" s="13">
        <v>5.9</v>
      </c>
      <c r="H72" s="13">
        <v>6.3</v>
      </c>
      <c r="I72" s="13">
        <v>7.1</v>
      </c>
      <c r="J72" s="13">
        <v>8.4</v>
      </c>
      <c r="K72" s="13">
        <v>5.4</v>
      </c>
      <c r="L72" s="13">
        <v>4.4000000000000004</v>
      </c>
      <c r="M72" s="13">
        <v>7.5</v>
      </c>
      <c r="N72" s="15">
        <f>IF(Table4[[#This Row],[Partnership]]=1,1,0)</f>
        <v>0</v>
      </c>
      <c r="O72" s="15">
        <v>7.6</v>
      </c>
    </row>
    <row r="73" spans="1:15" x14ac:dyDescent="0.25">
      <c r="A73">
        <f>IF(Table4[[#This Row],[CustomerType]]=1,1,0)</f>
        <v>1</v>
      </c>
      <c r="B73">
        <f>IF(Table4[[#This Row],[CustomerType]]=2,1,0)</f>
        <v>0</v>
      </c>
      <c r="C73">
        <f>IF(Table4[[#This Row],[IndustryType]]=1,1,0)</f>
        <v>1</v>
      </c>
      <c r="D73">
        <f>IF(Table4[[#This Row],[FirmSize]]=0,1,0)</f>
        <v>1</v>
      </c>
      <c r="E73">
        <f>IF(Table4[[#This Row],[Region]]=1,1,0)</f>
        <v>0</v>
      </c>
      <c r="F73" s="14">
        <v>3.2</v>
      </c>
      <c r="G73" s="11">
        <v>3.7</v>
      </c>
      <c r="H73" s="11">
        <v>4.8</v>
      </c>
      <c r="I73" s="11">
        <v>4.5</v>
      </c>
      <c r="J73" s="11">
        <v>5</v>
      </c>
      <c r="K73" s="11">
        <v>2.9</v>
      </c>
      <c r="L73" s="11">
        <v>3.1</v>
      </c>
      <c r="M73" s="11">
        <v>6</v>
      </c>
      <c r="N73" s="16">
        <f>IF(Table4[[#This Row],[Partnership]]=1,1,0)</f>
        <v>0</v>
      </c>
      <c r="O73" s="16">
        <v>5.8</v>
      </c>
    </row>
    <row r="74" spans="1:15" x14ac:dyDescent="0.25">
      <c r="A74">
        <f>IF(Table4[[#This Row],[CustomerType]]=1,1,0)</f>
        <v>0</v>
      </c>
      <c r="B74">
        <f>IF(Table4[[#This Row],[CustomerType]]=2,1,0)</f>
        <v>1</v>
      </c>
      <c r="C74">
        <f>IF(Table4[[#This Row],[IndustryType]]=1,1,0)</f>
        <v>0</v>
      </c>
      <c r="D74">
        <f>IF(Table4[[#This Row],[FirmSize]]=0,1,0)</f>
        <v>0</v>
      </c>
      <c r="E74">
        <f>IF(Table4[[#This Row],[Region]]=1,1,0)</f>
        <v>1</v>
      </c>
      <c r="F74" s="12">
        <v>4.3</v>
      </c>
      <c r="G74" s="13">
        <v>6.6</v>
      </c>
      <c r="H74" s="13">
        <v>6.5</v>
      </c>
      <c r="I74" s="13">
        <v>6</v>
      </c>
      <c r="J74" s="13">
        <v>8.6999999999999993</v>
      </c>
      <c r="K74" s="13">
        <v>4.5999999999999996</v>
      </c>
      <c r="L74" s="13">
        <v>4.5999999999999996</v>
      </c>
      <c r="M74" s="13">
        <v>6.6</v>
      </c>
      <c r="N74" s="15">
        <f>IF(Table4[[#This Row],[Partnership]]=1,1,0)</f>
        <v>0</v>
      </c>
      <c r="O74" s="15">
        <v>7.9</v>
      </c>
    </row>
    <row r="75" spans="1:15" x14ac:dyDescent="0.25">
      <c r="A75">
        <f>IF(Table4[[#This Row],[CustomerType]]=1,1,0)</f>
        <v>0</v>
      </c>
      <c r="B75">
        <f>IF(Table4[[#This Row],[CustomerType]]=2,1,0)</f>
        <v>0</v>
      </c>
      <c r="C75">
        <f>IF(Table4[[#This Row],[IndustryType]]=1,1,0)</f>
        <v>0</v>
      </c>
      <c r="D75">
        <f>IF(Table4[[#This Row],[FirmSize]]=0,1,0)</f>
        <v>0</v>
      </c>
      <c r="E75">
        <f>IF(Table4[[#This Row],[Region]]=1,1,0)</f>
        <v>1</v>
      </c>
      <c r="F75" s="14">
        <v>3.7</v>
      </c>
      <c r="G75" s="11">
        <v>4.7</v>
      </c>
      <c r="H75" s="11">
        <v>5.6</v>
      </c>
      <c r="I75" s="11">
        <v>6.7</v>
      </c>
      <c r="J75" s="11">
        <v>6.8</v>
      </c>
      <c r="K75" s="11">
        <v>4.0999999999999996</v>
      </c>
      <c r="L75" s="11">
        <v>3.9</v>
      </c>
      <c r="M75" s="11">
        <v>8.8000000000000007</v>
      </c>
      <c r="N75" s="16">
        <f>IF(Table4[[#This Row],[Partnership]]=1,1,0)</f>
        <v>1</v>
      </c>
      <c r="O75" s="16">
        <v>8.6</v>
      </c>
    </row>
    <row r="76" spans="1:15" x14ac:dyDescent="0.25">
      <c r="A76">
        <f>IF(Table4[[#This Row],[CustomerType]]=1,1,0)</f>
        <v>0</v>
      </c>
      <c r="B76">
        <f>IF(Table4[[#This Row],[CustomerType]]=2,1,0)</f>
        <v>1</v>
      </c>
      <c r="C76">
        <f>IF(Table4[[#This Row],[IndustryType]]=1,1,0)</f>
        <v>0</v>
      </c>
      <c r="D76">
        <f>IF(Table4[[#This Row],[FirmSize]]=0,1,0)</f>
        <v>0</v>
      </c>
      <c r="E76">
        <f>IF(Table4[[#This Row],[Region]]=1,1,0)</f>
        <v>1</v>
      </c>
      <c r="F76" s="12">
        <v>3.9</v>
      </c>
      <c r="G76" s="13">
        <v>5.5</v>
      </c>
      <c r="H76" s="13">
        <v>5</v>
      </c>
      <c r="I76" s="13">
        <v>6</v>
      </c>
      <c r="J76" s="13">
        <v>6.8</v>
      </c>
      <c r="K76" s="13">
        <v>4.4000000000000004</v>
      </c>
      <c r="L76" s="13">
        <v>3.7</v>
      </c>
      <c r="M76" s="13">
        <v>7</v>
      </c>
      <c r="N76" s="15">
        <f>IF(Table4[[#This Row],[Partnership]]=1,1,0)</f>
        <v>1</v>
      </c>
      <c r="O76" s="15">
        <v>8.1999999999999993</v>
      </c>
    </row>
    <row r="77" spans="1:15" x14ac:dyDescent="0.25">
      <c r="A77">
        <f>IF(Table4[[#This Row],[CustomerType]]=1,1,0)</f>
        <v>0</v>
      </c>
      <c r="B77">
        <f>IF(Table4[[#This Row],[CustomerType]]=2,1,0)</f>
        <v>0</v>
      </c>
      <c r="C77">
        <f>IF(Table4[[#This Row],[IndustryType]]=1,1,0)</f>
        <v>0</v>
      </c>
      <c r="D77">
        <f>IF(Table4[[#This Row],[FirmSize]]=0,1,0)</f>
        <v>1</v>
      </c>
      <c r="E77">
        <f>IF(Table4[[#This Row],[Region]]=1,1,0)</f>
        <v>0</v>
      </c>
      <c r="F77" s="14">
        <v>3</v>
      </c>
      <c r="G77" s="11">
        <v>5</v>
      </c>
      <c r="H77" s="11">
        <v>5.4</v>
      </c>
      <c r="I77" s="11">
        <v>4.8</v>
      </c>
      <c r="J77" s="11">
        <v>4.9000000000000004</v>
      </c>
      <c r="K77" s="11">
        <v>3.1</v>
      </c>
      <c r="L77" s="11">
        <v>3.8</v>
      </c>
      <c r="M77" s="11">
        <v>6.6</v>
      </c>
      <c r="N77" s="16">
        <f>IF(Table4[[#This Row],[Partnership]]=1,1,0)</f>
        <v>1</v>
      </c>
      <c r="O77" s="16">
        <v>7.1</v>
      </c>
    </row>
    <row r="78" spans="1:15" x14ac:dyDescent="0.25">
      <c r="A78">
        <f>IF(Table4[[#This Row],[CustomerType]]=1,1,0)</f>
        <v>1</v>
      </c>
      <c r="B78">
        <f>IF(Table4[[#This Row],[CustomerType]]=2,1,0)</f>
        <v>0</v>
      </c>
      <c r="C78">
        <f>IF(Table4[[#This Row],[IndustryType]]=1,1,0)</f>
        <v>0</v>
      </c>
      <c r="D78">
        <f>IF(Table4[[#This Row],[FirmSize]]=0,1,0)</f>
        <v>1</v>
      </c>
      <c r="E78">
        <f>IF(Table4[[#This Row],[Region]]=1,1,0)</f>
        <v>1</v>
      </c>
      <c r="F78" s="12">
        <v>3.6</v>
      </c>
      <c r="G78" s="13">
        <v>4.5999999999999996</v>
      </c>
      <c r="H78" s="13">
        <v>4.7</v>
      </c>
      <c r="I78" s="13">
        <v>5</v>
      </c>
      <c r="J78" s="13">
        <v>7.4</v>
      </c>
      <c r="K78" s="13">
        <v>4.5</v>
      </c>
      <c r="L78" s="13">
        <v>3.9</v>
      </c>
      <c r="M78" s="13">
        <v>6.9</v>
      </c>
      <c r="N78" s="15">
        <f>IF(Table4[[#This Row],[Partnership]]=1,1,0)</f>
        <v>0</v>
      </c>
      <c r="O78" s="15">
        <v>6.4</v>
      </c>
    </row>
    <row r="79" spans="1:15" x14ac:dyDescent="0.25">
      <c r="A79">
        <f>IF(Table4[[#This Row],[CustomerType]]=1,1,0)</f>
        <v>0</v>
      </c>
      <c r="B79">
        <f>IF(Table4[[#This Row],[CustomerType]]=2,1,0)</f>
        <v>1</v>
      </c>
      <c r="C79">
        <f>IF(Table4[[#This Row],[IndustryType]]=1,1,0)</f>
        <v>1</v>
      </c>
      <c r="D79">
        <f>IF(Table4[[#This Row],[FirmSize]]=0,1,0)</f>
        <v>1</v>
      </c>
      <c r="E79">
        <f>IF(Table4[[#This Row],[Region]]=1,1,0)</f>
        <v>0</v>
      </c>
      <c r="F79" s="14">
        <v>3.8</v>
      </c>
      <c r="G79" s="11">
        <v>6.2</v>
      </c>
      <c r="H79" s="11">
        <v>4.7</v>
      </c>
      <c r="I79" s="11">
        <v>4.9000000000000004</v>
      </c>
      <c r="J79" s="11">
        <v>8.5</v>
      </c>
      <c r="K79" s="11">
        <v>4.3</v>
      </c>
      <c r="L79" s="11">
        <v>4.0999999999999996</v>
      </c>
      <c r="M79" s="11">
        <v>7.3</v>
      </c>
      <c r="N79" s="16">
        <f>IF(Table4[[#This Row],[Partnership]]=1,1,0)</f>
        <v>1</v>
      </c>
      <c r="O79" s="16">
        <v>7.6</v>
      </c>
    </row>
    <row r="80" spans="1:15" x14ac:dyDescent="0.25">
      <c r="A80">
        <f>IF(Table4[[#This Row],[CustomerType]]=1,1,0)</f>
        <v>0</v>
      </c>
      <c r="B80">
        <f>IF(Table4[[#This Row],[CustomerType]]=2,1,0)</f>
        <v>0</v>
      </c>
      <c r="C80">
        <f>IF(Table4[[#This Row],[IndustryType]]=1,1,0)</f>
        <v>0</v>
      </c>
      <c r="D80">
        <f>IF(Table4[[#This Row],[FirmSize]]=0,1,0)</f>
        <v>1</v>
      </c>
      <c r="E80">
        <f>IF(Table4[[#This Row],[Region]]=1,1,0)</f>
        <v>0</v>
      </c>
      <c r="F80" s="12">
        <v>3.5</v>
      </c>
      <c r="G80" s="13">
        <v>7.6</v>
      </c>
      <c r="H80" s="13">
        <v>5.5</v>
      </c>
      <c r="I80" s="13">
        <v>5.9</v>
      </c>
      <c r="J80" s="13">
        <v>4.5999999999999996</v>
      </c>
      <c r="K80" s="13">
        <v>5.2</v>
      </c>
      <c r="L80" s="13">
        <v>4.5999999999999996</v>
      </c>
      <c r="M80" s="13">
        <v>7.3</v>
      </c>
      <c r="N80" s="15">
        <f>IF(Table4[[#This Row],[Partnership]]=1,1,0)</f>
        <v>1</v>
      </c>
      <c r="O80" s="15">
        <v>8.9</v>
      </c>
    </row>
    <row r="81" spans="1:15" x14ac:dyDescent="0.25">
      <c r="A81">
        <f>IF(Table4[[#This Row],[CustomerType]]=1,1,0)</f>
        <v>1</v>
      </c>
      <c r="B81">
        <f>IF(Table4[[#This Row],[CustomerType]]=2,1,0)</f>
        <v>0</v>
      </c>
      <c r="C81">
        <f>IF(Table4[[#This Row],[IndustryType]]=1,1,0)</f>
        <v>1</v>
      </c>
      <c r="D81">
        <f>IF(Table4[[#This Row],[FirmSize]]=0,1,0)</f>
        <v>0</v>
      </c>
      <c r="E81">
        <f>IF(Table4[[#This Row],[Region]]=1,1,0)</f>
        <v>1</v>
      </c>
      <c r="F81" s="14">
        <v>3.4</v>
      </c>
      <c r="G81" s="11">
        <v>4.0999999999999996</v>
      </c>
      <c r="H81" s="11">
        <v>4</v>
      </c>
      <c r="I81" s="11">
        <v>5.9</v>
      </c>
      <c r="J81" s="11">
        <v>6</v>
      </c>
      <c r="K81" s="11">
        <v>2.6</v>
      </c>
      <c r="L81" s="11">
        <v>2.7</v>
      </c>
      <c r="M81" s="11">
        <v>5.8</v>
      </c>
      <c r="N81" s="16">
        <f>IF(Table4[[#This Row],[Partnership]]=1,1,0)</f>
        <v>0</v>
      </c>
      <c r="O81" s="16">
        <v>5.7</v>
      </c>
    </row>
    <row r="82" spans="1:15" x14ac:dyDescent="0.25">
      <c r="A82">
        <f>IF(Table4[[#This Row],[CustomerType]]=1,1,0)</f>
        <v>0</v>
      </c>
      <c r="B82">
        <f>IF(Table4[[#This Row],[CustomerType]]=2,1,0)</f>
        <v>0</v>
      </c>
      <c r="C82">
        <f>IF(Table4[[#This Row],[IndustryType]]=1,1,0)</f>
        <v>0</v>
      </c>
      <c r="D82">
        <f>IF(Table4[[#This Row],[FirmSize]]=0,1,0)</f>
        <v>0</v>
      </c>
      <c r="E82">
        <f>IF(Table4[[#This Row],[Region]]=1,1,0)</f>
        <v>0</v>
      </c>
      <c r="F82" s="12">
        <v>3</v>
      </c>
      <c r="G82" s="13">
        <v>4.8</v>
      </c>
      <c r="H82" s="13">
        <v>4</v>
      </c>
      <c r="I82" s="13">
        <v>4.8</v>
      </c>
      <c r="J82" s="13">
        <v>4.9000000000000004</v>
      </c>
      <c r="K82" s="13">
        <v>3.2</v>
      </c>
      <c r="L82" s="13">
        <v>3.8</v>
      </c>
      <c r="M82" s="13">
        <v>7.9</v>
      </c>
      <c r="N82" s="15">
        <f>IF(Table4[[#This Row],[Partnership]]=1,1,0)</f>
        <v>0</v>
      </c>
      <c r="O82" s="15">
        <v>7.1</v>
      </c>
    </row>
    <row r="83" spans="1:15" x14ac:dyDescent="0.25">
      <c r="A83">
        <f>IF(Table4[[#This Row],[CustomerType]]=1,1,0)</f>
        <v>0</v>
      </c>
      <c r="B83">
        <f>IF(Table4[[#This Row],[CustomerType]]=2,1,0)</f>
        <v>0</v>
      </c>
      <c r="C83">
        <f>IF(Table4[[#This Row],[IndustryType]]=1,1,0)</f>
        <v>0</v>
      </c>
      <c r="D83">
        <f>IF(Table4[[#This Row],[FirmSize]]=0,1,0)</f>
        <v>1</v>
      </c>
      <c r="E83">
        <f>IF(Table4[[#This Row],[Region]]=1,1,0)</f>
        <v>0</v>
      </c>
      <c r="F83" s="14">
        <v>3.2</v>
      </c>
      <c r="G83" s="11">
        <v>4.9000000000000004</v>
      </c>
      <c r="H83" s="11">
        <v>2.4</v>
      </c>
      <c r="I83" s="11">
        <v>4.5999999999999996</v>
      </c>
      <c r="J83" s="11">
        <v>6.8</v>
      </c>
      <c r="K83" s="11">
        <v>4.3</v>
      </c>
      <c r="L83" s="11">
        <v>4</v>
      </c>
      <c r="M83" s="11">
        <v>7.3</v>
      </c>
      <c r="N83" s="16">
        <f>IF(Table4[[#This Row],[Partnership]]=1,1,0)</f>
        <v>1</v>
      </c>
      <c r="O83" s="16">
        <v>7.4</v>
      </c>
    </row>
    <row r="84" spans="1:15" x14ac:dyDescent="0.25">
      <c r="A84">
        <f>IF(Table4[[#This Row],[CustomerType]]=1,1,0)</f>
        <v>0</v>
      </c>
      <c r="B84">
        <f>IF(Table4[[#This Row],[CustomerType]]=2,1,0)</f>
        <v>1</v>
      </c>
      <c r="C84">
        <f>IF(Table4[[#This Row],[IndustryType]]=1,1,0)</f>
        <v>0</v>
      </c>
      <c r="D84">
        <f>IF(Table4[[#This Row],[FirmSize]]=0,1,0)</f>
        <v>1</v>
      </c>
      <c r="E84">
        <f>IF(Table4[[#This Row],[Region]]=1,1,0)</f>
        <v>0</v>
      </c>
      <c r="F84" s="12">
        <v>2.9</v>
      </c>
      <c r="G84" s="13">
        <v>3.9</v>
      </c>
      <c r="H84" s="13">
        <v>2.9</v>
      </c>
      <c r="I84" s="13">
        <v>4</v>
      </c>
      <c r="J84" s="13">
        <v>6.3</v>
      </c>
      <c r="K84" s="13">
        <v>2.7</v>
      </c>
      <c r="L84" s="13">
        <v>3</v>
      </c>
      <c r="M84" s="13">
        <v>6.1</v>
      </c>
      <c r="N84" s="15">
        <f>IF(Table4[[#This Row],[Partnership]]=1,1,0)</f>
        <v>0</v>
      </c>
      <c r="O84" s="15">
        <v>6.6</v>
      </c>
    </row>
    <row r="85" spans="1:15" x14ac:dyDescent="0.25">
      <c r="A85">
        <f>IF(Table4[[#This Row],[CustomerType]]=1,1,0)</f>
        <v>1</v>
      </c>
      <c r="B85">
        <f>IF(Table4[[#This Row],[CustomerType]]=2,1,0)</f>
        <v>0</v>
      </c>
      <c r="C85">
        <f>IF(Table4[[#This Row],[IndustryType]]=1,1,0)</f>
        <v>1</v>
      </c>
      <c r="D85">
        <f>IF(Table4[[#This Row],[FirmSize]]=0,1,0)</f>
        <v>1</v>
      </c>
      <c r="E85">
        <f>IF(Table4[[#This Row],[Region]]=1,1,0)</f>
        <v>1</v>
      </c>
      <c r="F85" s="14">
        <v>3.2</v>
      </c>
      <c r="G85" s="11">
        <v>3.6</v>
      </c>
      <c r="H85" s="11">
        <v>2.2000000000000002</v>
      </c>
      <c r="I85" s="11">
        <v>5</v>
      </c>
      <c r="J85" s="11">
        <v>8.4</v>
      </c>
      <c r="K85" s="11">
        <v>2</v>
      </c>
      <c r="L85" s="11">
        <v>1.6</v>
      </c>
      <c r="M85" s="11">
        <v>5.0999999999999996</v>
      </c>
      <c r="N85" s="16">
        <f>IF(Table4[[#This Row],[Partnership]]=1,1,0)</f>
        <v>0</v>
      </c>
      <c r="O85" s="16">
        <v>5</v>
      </c>
    </row>
    <row r="86" spans="1:15" x14ac:dyDescent="0.25">
      <c r="A86">
        <f>IF(Table4[[#This Row],[CustomerType]]=1,1,0)</f>
        <v>0</v>
      </c>
      <c r="B86">
        <f>IF(Table4[[#This Row],[CustomerType]]=2,1,0)</f>
        <v>1</v>
      </c>
      <c r="C86">
        <f>IF(Table4[[#This Row],[IndustryType]]=1,1,0)</f>
        <v>0</v>
      </c>
      <c r="D86">
        <f>IF(Table4[[#This Row],[FirmSize]]=0,1,0)</f>
        <v>1</v>
      </c>
      <c r="E86">
        <f>IF(Table4[[#This Row],[Region]]=1,1,0)</f>
        <v>0</v>
      </c>
      <c r="F86" s="12">
        <v>2.6</v>
      </c>
      <c r="G86" s="13">
        <v>6.6</v>
      </c>
      <c r="H86" s="13">
        <v>1.9</v>
      </c>
      <c r="I86" s="13">
        <v>4.3</v>
      </c>
      <c r="J86" s="13">
        <v>5.9</v>
      </c>
      <c r="K86" s="13">
        <v>4.7</v>
      </c>
      <c r="L86" s="13">
        <v>4.3</v>
      </c>
      <c r="M86" s="13">
        <v>7.5</v>
      </c>
      <c r="N86" s="15">
        <f>IF(Table4[[#This Row],[Partnership]]=1,1,0)</f>
        <v>1</v>
      </c>
      <c r="O86" s="15">
        <v>8.1999999999999993</v>
      </c>
    </row>
    <row r="87" spans="1:15" x14ac:dyDescent="0.25">
      <c r="A87">
        <f>IF(Table4[[#This Row],[CustomerType]]=1,1,0)</f>
        <v>1</v>
      </c>
      <c r="B87">
        <f>IF(Table4[[#This Row],[CustomerType]]=2,1,0)</f>
        <v>0</v>
      </c>
      <c r="C87">
        <f>IF(Table4[[#This Row],[IndustryType]]=1,1,0)</f>
        <v>1</v>
      </c>
      <c r="D87">
        <f>IF(Table4[[#This Row],[FirmSize]]=0,1,0)</f>
        <v>0</v>
      </c>
      <c r="E87">
        <f>IF(Table4[[#This Row],[Region]]=1,1,0)</f>
        <v>1</v>
      </c>
      <c r="F87" s="14">
        <v>3.5</v>
      </c>
      <c r="G87" s="11">
        <v>4.5</v>
      </c>
      <c r="H87" s="11">
        <v>3.5</v>
      </c>
      <c r="I87" s="11">
        <v>4.5</v>
      </c>
      <c r="J87" s="11">
        <v>7.6</v>
      </c>
      <c r="K87" s="11">
        <v>3.4</v>
      </c>
      <c r="L87" s="11">
        <v>3.4</v>
      </c>
      <c r="M87" s="11">
        <v>6</v>
      </c>
      <c r="N87" s="16">
        <f>IF(Table4[[#This Row],[Partnership]]=1,1,0)</f>
        <v>0</v>
      </c>
      <c r="O87" s="16">
        <v>5.2</v>
      </c>
    </row>
    <row r="88" spans="1:15" x14ac:dyDescent="0.25">
      <c r="A88">
        <f>IF(Table4[[#This Row],[CustomerType]]=1,1,0)</f>
        <v>1</v>
      </c>
      <c r="B88">
        <f>IF(Table4[[#This Row],[CustomerType]]=2,1,0)</f>
        <v>0</v>
      </c>
      <c r="C88">
        <f>IF(Table4[[#This Row],[IndustryType]]=1,1,0)</f>
        <v>0</v>
      </c>
      <c r="D88">
        <f>IF(Table4[[#This Row],[FirmSize]]=0,1,0)</f>
        <v>1</v>
      </c>
      <c r="E88">
        <f>IF(Table4[[#This Row],[Region]]=1,1,0)</f>
        <v>1</v>
      </c>
      <c r="F88" s="12">
        <v>3.6</v>
      </c>
      <c r="G88" s="13">
        <v>3</v>
      </c>
      <c r="H88" s="13">
        <v>3.5</v>
      </c>
      <c r="I88" s="13">
        <v>4.9000000000000004</v>
      </c>
      <c r="J88" s="13">
        <v>8.1999999999999993</v>
      </c>
      <c r="K88" s="13">
        <v>2.4</v>
      </c>
      <c r="L88" s="13">
        <v>3.1</v>
      </c>
      <c r="M88" s="13">
        <v>5.5</v>
      </c>
      <c r="N88" s="15">
        <f>IF(Table4[[#This Row],[Partnership]]=1,1,0)</f>
        <v>0</v>
      </c>
      <c r="O88" s="15">
        <v>5.2</v>
      </c>
    </row>
    <row r="89" spans="1:15" x14ac:dyDescent="0.25">
      <c r="A89">
        <f>IF(Table4[[#This Row],[CustomerType]]=1,1,0)</f>
        <v>0</v>
      </c>
      <c r="B89">
        <f>IF(Table4[[#This Row],[CustomerType]]=2,1,0)</f>
        <v>1</v>
      </c>
      <c r="C89">
        <f>IF(Table4[[#This Row],[IndustryType]]=1,1,0)</f>
        <v>0</v>
      </c>
      <c r="D89">
        <f>IF(Table4[[#This Row],[FirmSize]]=0,1,0)</f>
        <v>1</v>
      </c>
      <c r="E89">
        <f>IF(Table4[[#This Row],[Region]]=1,1,0)</f>
        <v>0</v>
      </c>
      <c r="F89" s="14">
        <v>2.6</v>
      </c>
      <c r="G89" s="11">
        <v>6.7</v>
      </c>
      <c r="H89" s="11">
        <v>3.5</v>
      </c>
      <c r="I89" s="11">
        <v>4.3</v>
      </c>
      <c r="J89" s="11">
        <v>5.9</v>
      </c>
      <c r="K89" s="11">
        <v>5.0999999999999996</v>
      </c>
      <c r="L89" s="11">
        <v>4.3</v>
      </c>
      <c r="M89" s="11">
        <v>7.6</v>
      </c>
      <c r="N89" s="16">
        <f>IF(Table4[[#This Row],[Partnership]]=1,1,0)</f>
        <v>0</v>
      </c>
      <c r="O89" s="16">
        <v>8.1999999999999993</v>
      </c>
    </row>
    <row r="90" spans="1:15" x14ac:dyDescent="0.25">
      <c r="A90">
        <f>IF(Table4[[#This Row],[CustomerType]]=1,1,0)</f>
        <v>0</v>
      </c>
      <c r="B90">
        <f>IF(Table4[[#This Row],[CustomerType]]=2,1,0)</f>
        <v>1</v>
      </c>
      <c r="C90">
        <f>IF(Table4[[#This Row],[IndustryType]]=1,1,0)</f>
        <v>1</v>
      </c>
      <c r="D90">
        <f>IF(Table4[[#This Row],[FirmSize]]=0,1,0)</f>
        <v>1</v>
      </c>
      <c r="E90">
        <f>IF(Table4[[#This Row],[Region]]=1,1,0)</f>
        <v>0</v>
      </c>
      <c r="F90" s="12">
        <v>3.6</v>
      </c>
      <c r="G90" s="13">
        <v>5.4</v>
      </c>
      <c r="H90" s="13">
        <v>4.2</v>
      </c>
      <c r="I90" s="13">
        <v>4.5999999999999996</v>
      </c>
      <c r="J90" s="13">
        <v>8.3000000000000007</v>
      </c>
      <c r="K90" s="13">
        <v>4.5999999999999996</v>
      </c>
      <c r="L90" s="13">
        <v>3.9</v>
      </c>
      <c r="M90" s="13">
        <v>6.5</v>
      </c>
      <c r="N90" s="15">
        <f>IF(Table4[[#This Row],[Partnership]]=1,1,0)</f>
        <v>0</v>
      </c>
      <c r="O90" s="15">
        <v>7.3</v>
      </c>
    </row>
    <row r="91" spans="1:15" x14ac:dyDescent="0.25">
      <c r="A91">
        <f>IF(Table4[[#This Row],[CustomerType]]=1,1,0)</f>
        <v>0</v>
      </c>
      <c r="B91">
        <f>IF(Table4[[#This Row],[CustomerType]]=2,1,0)</f>
        <v>1</v>
      </c>
      <c r="C91">
        <f>IF(Table4[[#This Row],[IndustryType]]=1,1,0)</f>
        <v>1</v>
      </c>
      <c r="D91">
        <f>IF(Table4[[#This Row],[FirmSize]]=0,1,0)</f>
        <v>1</v>
      </c>
      <c r="E91">
        <f>IF(Table4[[#This Row],[Region]]=1,1,0)</f>
        <v>1</v>
      </c>
      <c r="F91" s="14">
        <v>5.5</v>
      </c>
      <c r="G91" s="11">
        <v>7</v>
      </c>
      <c r="H91" s="11">
        <v>5.6</v>
      </c>
      <c r="I91" s="11">
        <v>8.1999999999999993</v>
      </c>
      <c r="J91" s="11">
        <v>6.3</v>
      </c>
      <c r="K91" s="11">
        <v>5.5</v>
      </c>
      <c r="L91" s="11">
        <v>4.9000000000000004</v>
      </c>
      <c r="M91" s="11">
        <v>7.6</v>
      </c>
      <c r="N91" s="16">
        <f>IF(Table4[[#This Row],[Partnership]]=1,1,0)</f>
        <v>1</v>
      </c>
      <c r="O91" s="16">
        <v>8.1999999999999993</v>
      </c>
    </row>
    <row r="92" spans="1:15" x14ac:dyDescent="0.25">
      <c r="A92">
        <f>IF(Table4[[#This Row],[CustomerType]]=1,1,0)</f>
        <v>0</v>
      </c>
      <c r="B92">
        <f>IF(Table4[[#This Row],[CustomerType]]=2,1,0)</f>
        <v>0</v>
      </c>
      <c r="C92">
        <f>IF(Table4[[#This Row],[IndustryType]]=1,1,0)</f>
        <v>1</v>
      </c>
      <c r="D92">
        <f>IF(Table4[[#This Row],[FirmSize]]=0,1,0)</f>
        <v>1</v>
      </c>
      <c r="E92">
        <f>IF(Table4[[#This Row],[Region]]=1,1,0)</f>
        <v>0</v>
      </c>
      <c r="F92" s="12">
        <v>3.7</v>
      </c>
      <c r="G92" s="13">
        <v>4.0999999999999996</v>
      </c>
      <c r="H92" s="13">
        <v>4.4000000000000004</v>
      </c>
      <c r="I92" s="13">
        <v>5.4</v>
      </c>
      <c r="J92" s="13">
        <v>7.3</v>
      </c>
      <c r="K92" s="13">
        <v>4.4000000000000004</v>
      </c>
      <c r="L92" s="13">
        <v>3.3</v>
      </c>
      <c r="M92" s="13">
        <v>7.9</v>
      </c>
      <c r="N92" s="15">
        <f>IF(Table4[[#This Row],[Partnership]]=1,1,0)</f>
        <v>1</v>
      </c>
      <c r="O92" s="15">
        <v>7.4</v>
      </c>
    </row>
    <row r="93" spans="1:15" x14ac:dyDescent="0.25">
      <c r="A93">
        <f>IF(Table4[[#This Row],[CustomerType]]=1,1,0)</f>
        <v>1</v>
      </c>
      <c r="B93">
        <f>IF(Table4[[#This Row],[CustomerType]]=2,1,0)</f>
        <v>0</v>
      </c>
      <c r="C93">
        <f>IF(Table4[[#This Row],[IndustryType]]=1,1,0)</f>
        <v>1</v>
      </c>
      <c r="D93">
        <f>IF(Table4[[#This Row],[FirmSize]]=0,1,0)</f>
        <v>1</v>
      </c>
      <c r="E93">
        <f>IF(Table4[[#This Row],[Region]]=1,1,0)</f>
        <v>1</v>
      </c>
      <c r="F93" s="14">
        <v>4.2</v>
      </c>
      <c r="G93" s="11">
        <v>2.6</v>
      </c>
      <c r="H93" s="11">
        <v>2.1</v>
      </c>
      <c r="I93" s="11">
        <v>4.5</v>
      </c>
      <c r="J93" s="11">
        <v>9.9</v>
      </c>
      <c r="K93" s="11">
        <v>2</v>
      </c>
      <c r="L93" s="11">
        <v>2.4</v>
      </c>
      <c r="M93" s="11">
        <v>5</v>
      </c>
      <c r="N93" s="16">
        <f>IF(Table4[[#This Row],[Partnership]]=1,1,0)</f>
        <v>0</v>
      </c>
      <c r="O93" s="16">
        <v>4.8</v>
      </c>
    </row>
    <row r="94" spans="1:15" x14ac:dyDescent="0.25">
      <c r="A94">
        <f>IF(Table4[[#This Row],[CustomerType]]=1,1,0)</f>
        <v>0</v>
      </c>
      <c r="B94">
        <f>IF(Table4[[#This Row],[CustomerType]]=2,1,0)</f>
        <v>0</v>
      </c>
      <c r="C94">
        <f>IF(Table4[[#This Row],[IndustryType]]=1,1,0)</f>
        <v>1</v>
      </c>
      <c r="D94">
        <f>IF(Table4[[#This Row],[FirmSize]]=0,1,0)</f>
        <v>0</v>
      </c>
      <c r="E94">
        <f>IF(Table4[[#This Row],[Region]]=1,1,0)</f>
        <v>0</v>
      </c>
      <c r="F94" s="12">
        <v>3.9</v>
      </c>
      <c r="G94" s="13">
        <v>5.3</v>
      </c>
      <c r="H94" s="13">
        <v>4.2</v>
      </c>
      <c r="I94" s="13">
        <v>4.8</v>
      </c>
      <c r="J94" s="13">
        <v>7.1</v>
      </c>
      <c r="K94" s="13">
        <v>4.4000000000000004</v>
      </c>
      <c r="L94" s="13">
        <v>4.2</v>
      </c>
      <c r="M94" s="13">
        <v>7.5</v>
      </c>
      <c r="N94" s="15">
        <f>IF(Table4[[#This Row],[Partnership]]=1,1,0)</f>
        <v>0</v>
      </c>
      <c r="O94" s="15">
        <v>7.6</v>
      </c>
    </row>
    <row r="95" spans="1:15" x14ac:dyDescent="0.25">
      <c r="A95">
        <f>IF(Table4[[#This Row],[CustomerType]]=1,1,0)</f>
        <v>0</v>
      </c>
      <c r="B95">
        <f>IF(Table4[[#This Row],[CustomerType]]=2,1,0)</f>
        <v>0</v>
      </c>
      <c r="C95">
        <f>IF(Table4[[#This Row],[IndustryType]]=1,1,0)</f>
        <v>0</v>
      </c>
      <c r="D95">
        <f>IF(Table4[[#This Row],[FirmSize]]=0,1,0)</f>
        <v>0</v>
      </c>
      <c r="E95">
        <f>IF(Table4[[#This Row],[Region]]=1,1,0)</f>
        <v>1</v>
      </c>
      <c r="F95" s="14">
        <v>3.5</v>
      </c>
      <c r="G95" s="11">
        <v>7.8</v>
      </c>
      <c r="H95" s="11">
        <v>4.5999999999999996</v>
      </c>
      <c r="I95" s="11">
        <v>5.9</v>
      </c>
      <c r="J95" s="11">
        <v>4.5999999999999996</v>
      </c>
      <c r="K95" s="11">
        <v>4.8</v>
      </c>
      <c r="L95" s="11">
        <v>4.5999999999999996</v>
      </c>
      <c r="M95" s="11">
        <v>7.6</v>
      </c>
      <c r="N95" s="16">
        <f>IF(Table4[[#This Row],[Partnership]]=1,1,0)</f>
        <v>1</v>
      </c>
      <c r="O95" s="16">
        <v>8.9</v>
      </c>
    </row>
    <row r="96" spans="1:15" x14ac:dyDescent="0.25">
      <c r="A96">
        <f>IF(Table4[[#This Row],[CustomerType]]=1,1,0)</f>
        <v>0</v>
      </c>
      <c r="B96">
        <f>IF(Table4[[#This Row],[CustomerType]]=2,1,0)</f>
        <v>0</v>
      </c>
      <c r="C96">
        <f>IF(Table4[[#This Row],[IndustryType]]=1,1,0)</f>
        <v>1</v>
      </c>
      <c r="D96">
        <f>IF(Table4[[#This Row],[FirmSize]]=0,1,0)</f>
        <v>0</v>
      </c>
      <c r="E96">
        <f>IF(Table4[[#This Row],[Region]]=1,1,0)</f>
        <v>0</v>
      </c>
      <c r="F96" s="12">
        <v>3.8</v>
      </c>
      <c r="G96" s="13">
        <v>4.5999999999999996</v>
      </c>
      <c r="H96" s="13">
        <v>4.7</v>
      </c>
      <c r="I96" s="13">
        <v>5.5</v>
      </c>
      <c r="J96" s="13">
        <v>7.4</v>
      </c>
      <c r="K96" s="13">
        <v>3.6</v>
      </c>
      <c r="L96" s="13">
        <v>3.4</v>
      </c>
      <c r="M96" s="13">
        <v>7.3</v>
      </c>
      <c r="N96" s="15">
        <f>IF(Table4[[#This Row],[Partnership]]=1,1,0)</f>
        <v>1</v>
      </c>
      <c r="O96" s="15">
        <v>7.7</v>
      </c>
    </row>
    <row r="97" spans="1:15" x14ac:dyDescent="0.25">
      <c r="A97">
        <f>IF(Table4[[#This Row],[CustomerType]]=1,1,0)</f>
        <v>1</v>
      </c>
      <c r="B97">
        <f>IF(Table4[[#This Row],[CustomerType]]=2,1,0)</f>
        <v>0</v>
      </c>
      <c r="C97">
        <f>IF(Table4[[#This Row],[IndustryType]]=1,1,0)</f>
        <v>1</v>
      </c>
      <c r="D97">
        <f>IF(Table4[[#This Row],[FirmSize]]=0,1,0)</f>
        <v>1</v>
      </c>
      <c r="E97">
        <f>IF(Table4[[#This Row],[Region]]=1,1,0)</f>
        <v>0</v>
      </c>
      <c r="F97" s="14">
        <v>4.8</v>
      </c>
      <c r="G97" s="11">
        <v>5.3</v>
      </c>
      <c r="H97" s="11">
        <v>2.2999999999999998</v>
      </c>
      <c r="I97" s="11">
        <v>5.7</v>
      </c>
      <c r="J97" s="11">
        <v>6.7</v>
      </c>
      <c r="K97" s="11">
        <v>4.9000000000000004</v>
      </c>
      <c r="L97" s="11">
        <v>3.6</v>
      </c>
      <c r="M97" s="11">
        <v>8.1</v>
      </c>
      <c r="N97" s="16">
        <f>IF(Table4[[#This Row],[Partnership]]=1,1,0)</f>
        <v>1</v>
      </c>
      <c r="O97" s="16">
        <v>7.3</v>
      </c>
    </row>
    <row r="98" spans="1:15" x14ac:dyDescent="0.25">
      <c r="A98">
        <f>IF(Table4[[#This Row],[CustomerType]]=1,1,0)</f>
        <v>1</v>
      </c>
      <c r="B98">
        <f>IF(Table4[[#This Row],[CustomerType]]=2,1,0)</f>
        <v>0</v>
      </c>
      <c r="C98">
        <f>IF(Table4[[#This Row],[IndustryType]]=1,1,0)</f>
        <v>0</v>
      </c>
      <c r="D98">
        <f>IF(Table4[[#This Row],[FirmSize]]=0,1,0)</f>
        <v>1</v>
      </c>
      <c r="E98">
        <f>IF(Table4[[#This Row],[Region]]=1,1,0)</f>
        <v>1</v>
      </c>
      <c r="F98" s="12">
        <v>3.4</v>
      </c>
      <c r="G98" s="13">
        <v>5</v>
      </c>
      <c r="H98" s="13">
        <v>4.0999999999999996</v>
      </c>
      <c r="I98" s="13">
        <v>4.8</v>
      </c>
      <c r="J98" s="13">
        <v>7.2</v>
      </c>
      <c r="K98" s="13">
        <v>4.2</v>
      </c>
      <c r="L98" s="13">
        <v>3.7</v>
      </c>
      <c r="M98" s="13">
        <v>5.5</v>
      </c>
      <c r="N98" s="15">
        <f>IF(Table4[[#This Row],[Partnership]]=1,1,0)</f>
        <v>0</v>
      </c>
      <c r="O98" s="15">
        <v>6.3</v>
      </c>
    </row>
    <row r="99" spans="1:15" x14ac:dyDescent="0.25">
      <c r="A99">
        <f>IF(Table4[[#This Row],[CustomerType]]=1,1,0)</f>
        <v>1</v>
      </c>
      <c r="B99">
        <f>IF(Table4[[#This Row],[CustomerType]]=2,1,0)</f>
        <v>0</v>
      </c>
      <c r="C99">
        <f>IF(Table4[[#This Row],[IndustryType]]=1,1,0)</f>
        <v>0</v>
      </c>
      <c r="D99">
        <f>IF(Table4[[#This Row],[FirmSize]]=0,1,0)</f>
        <v>1</v>
      </c>
      <c r="E99">
        <f>IF(Table4[[#This Row],[Region]]=1,1,0)</f>
        <v>0</v>
      </c>
      <c r="F99" s="14">
        <v>3.2</v>
      </c>
      <c r="G99" s="11">
        <v>3.2</v>
      </c>
      <c r="H99" s="11">
        <v>3.1</v>
      </c>
      <c r="I99" s="11">
        <v>2.9</v>
      </c>
      <c r="J99" s="11">
        <v>5.6</v>
      </c>
      <c r="K99" s="11">
        <v>3.1</v>
      </c>
      <c r="L99" s="11">
        <v>2.5</v>
      </c>
      <c r="M99" s="11">
        <v>7</v>
      </c>
      <c r="N99" s="16">
        <f>IF(Table4[[#This Row],[Partnership]]=1,1,0)</f>
        <v>0</v>
      </c>
      <c r="O99" s="16">
        <v>5.4</v>
      </c>
    </row>
    <row r="100" spans="1:15" x14ac:dyDescent="0.25">
      <c r="A100">
        <f>IF(Table4[[#This Row],[CustomerType]]=1,1,0)</f>
        <v>0</v>
      </c>
      <c r="B100">
        <f>IF(Table4[[#This Row],[CustomerType]]=2,1,0)</f>
        <v>1</v>
      </c>
      <c r="C100">
        <f>IF(Table4[[#This Row],[IndustryType]]=1,1,0)</f>
        <v>1</v>
      </c>
      <c r="D100">
        <f>IF(Table4[[#This Row],[FirmSize]]=0,1,0)</f>
        <v>1</v>
      </c>
      <c r="E100">
        <f>IF(Table4[[#This Row],[Region]]=1,1,0)</f>
        <v>1</v>
      </c>
      <c r="F100" s="12">
        <v>4.9000000000000004</v>
      </c>
      <c r="G100" s="13">
        <v>5.3</v>
      </c>
      <c r="H100" s="13">
        <v>5.2</v>
      </c>
      <c r="I100" s="13">
        <v>7.1</v>
      </c>
      <c r="J100" s="13">
        <v>7.9</v>
      </c>
      <c r="K100" s="13">
        <v>4.3</v>
      </c>
      <c r="L100" s="13">
        <v>3.9</v>
      </c>
      <c r="M100" s="13">
        <v>7.1</v>
      </c>
      <c r="N100" s="15">
        <f>IF(Table4[[#This Row],[Partnership]]=1,1,0)</f>
        <v>0</v>
      </c>
      <c r="O100" s="15">
        <v>6.4</v>
      </c>
    </row>
    <row r="101" spans="1:15" x14ac:dyDescent="0.25">
      <c r="A101">
        <f>IF(Table4[[#This Row],[CustomerType]]=1,1,0)</f>
        <v>0</v>
      </c>
      <c r="B101">
        <f>IF(Table4[[#This Row],[CustomerType]]=2,1,0)</f>
        <v>1</v>
      </c>
      <c r="C101">
        <f>IF(Table4[[#This Row],[IndustryType]]=1,1,0)</f>
        <v>1</v>
      </c>
      <c r="D101">
        <f>IF(Table4[[#This Row],[FirmSize]]=0,1,0)</f>
        <v>0</v>
      </c>
      <c r="E101">
        <f>IF(Table4[[#This Row],[Region]]=1,1,0)</f>
        <v>1</v>
      </c>
      <c r="F101" s="14">
        <v>3</v>
      </c>
      <c r="G101" s="11">
        <v>5.0999999999999996</v>
      </c>
      <c r="H101" s="11">
        <v>5.9</v>
      </c>
      <c r="I101" s="11">
        <v>4.8</v>
      </c>
      <c r="J101" s="11">
        <v>9.6999999999999993</v>
      </c>
      <c r="K101" s="11">
        <v>3.4</v>
      </c>
      <c r="L101" s="11">
        <v>3.5</v>
      </c>
      <c r="M101" s="11">
        <v>7.3</v>
      </c>
      <c r="N101" s="16">
        <f>IF(Table4[[#This Row],[Partnership]]=1,1,0)</f>
        <v>0</v>
      </c>
      <c r="O101" s="16">
        <v>6.4</v>
      </c>
    </row>
    <row r="102" spans="1:15" x14ac:dyDescent="0.25">
      <c r="A102">
        <f>IF(Table4[[#This Row],[CustomerType]]=1,1,0)</f>
        <v>1</v>
      </c>
      <c r="B102">
        <f>IF(Table4[[#This Row],[CustomerType]]=2,1,0)</f>
        <v>0</v>
      </c>
      <c r="C102">
        <f>IF(Table4[[#This Row],[IndustryType]]=1,1,0)</f>
        <v>1</v>
      </c>
      <c r="D102">
        <f>IF(Table4[[#This Row],[FirmSize]]=0,1,0)</f>
        <v>0</v>
      </c>
      <c r="E102">
        <f>IF(Table4[[#This Row],[Region]]=1,1,0)</f>
        <v>1</v>
      </c>
      <c r="F102" s="12">
        <v>3.6</v>
      </c>
      <c r="G102" s="13">
        <v>4.9000000000000004</v>
      </c>
      <c r="H102" s="13">
        <v>3.4</v>
      </c>
      <c r="I102" s="13">
        <v>4.5999999999999996</v>
      </c>
      <c r="J102" s="13">
        <v>7.7</v>
      </c>
      <c r="K102" s="13">
        <v>3.1</v>
      </c>
      <c r="L102" s="13">
        <v>3.5</v>
      </c>
      <c r="M102" s="13">
        <v>5.5</v>
      </c>
      <c r="N102" s="15">
        <f>IF(Table4[[#This Row],[Partnership]]=1,1,0)</f>
        <v>0</v>
      </c>
      <c r="O102" s="15">
        <v>5.4</v>
      </c>
    </row>
    <row r="103" spans="1:15" x14ac:dyDescent="0.25">
      <c r="A103">
        <f>IF(Table4[[#This Row],[CustomerType]]=1,1,0)</f>
        <v>0</v>
      </c>
      <c r="B103">
        <f>IF(Table4[[#This Row],[CustomerType]]=2,1,0)</f>
        <v>0</v>
      </c>
      <c r="C103">
        <f>IF(Table4[[#This Row],[IndustryType]]=1,1,0)</f>
        <v>0</v>
      </c>
      <c r="D103">
        <f>IF(Table4[[#This Row],[FirmSize]]=0,1,0)</f>
        <v>1</v>
      </c>
      <c r="E103">
        <f>IF(Table4[[#This Row],[Region]]=1,1,0)</f>
        <v>1</v>
      </c>
      <c r="F103" s="14">
        <v>5</v>
      </c>
      <c r="G103" s="11">
        <v>5.2</v>
      </c>
      <c r="H103" s="11">
        <v>5.2</v>
      </c>
      <c r="I103" s="11">
        <v>6.2</v>
      </c>
      <c r="J103" s="11">
        <v>7.3</v>
      </c>
      <c r="K103" s="11">
        <v>5.0999999999999996</v>
      </c>
      <c r="L103" s="11">
        <v>4.2</v>
      </c>
      <c r="M103" s="11">
        <v>9.1</v>
      </c>
      <c r="N103" s="16">
        <f>IF(Table4[[#This Row],[Partnership]]=1,1,0)</f>
        <v>1</v>
      </c>
      <c r="O103" s="16">
        <v>8.6999999999999993</v>
      </c>
    </row>
    <row r="104" spans="1:15" x14ac:dyDescent="0.25">
      <c r="A104">
        <f>IF(Table4[[#This Row],[CustomerType]]=1,1,0)</f>
        <v>0</v>
      </c>
      <c r="B104">
        <f>IF(Table4[[#This Row],[CustomerType]]=2,1,0)</f>
        <v>1</v>
      </c>
      <c r="C104">
        <f>IF(Table4[[#This Row],[IndustryType]]=1,1,0)</f>
        <v>1</v>
      </c>
      <c r="D104">
        <f>IF(Table4[[#This Row],[FirmSize]]=0,1,0)</f>
        <v>1</v>
      </c>
      <c r="E104">
        <f>IF(Table4[[#This Row],[Region]]=1,1,0)</f>
        <v>1</v>
      </c>
      <c r="F104" s="12">
        <v>4.7</v>
      </c>
      <c r="G104" s="13">
        <v>4.7</v>
      </c>
      <c r="H104" s="13">
        <v>5.2</v>
      </c>
      <c r="I104" s="13">
        <v>7</v>
      </c>
      <c r="J104" s="13">
        <v>7.7</v>
      </c>
      <c r="K104" s="13">
        <v>4</v>
      </c>
      <c r="L104" s="13">
        <v>3.7</v>
      </c>
      <c r="M104" s="13">
        <v>7</v>
      </c>
      <c r="N104" s="15">
        <f>IF(Table4[[#This Row],[Partnership]]=1,1,0)</f>
        <v>1</v>
      </c>
      <c r="O104" s="15">
        <v>6.1</v>
      </c>
    </row>
    <row r="105" spans="1:15" x14ac:dyDescent="0.25">
      <c r="A105">
        <f>IF(Table4[[#This Row],[CustomerType]]=1,1,0)</f>
        <v>1</v>
      </c>
      <c r="B105">
        <f>IF(Table4[[#This Row],[CustomerType]]=2,1,0)</f>
        <v>0</v>
      </c>
      <c r="C105">
        <f>IF(Table4[[#This Row],[IndustryType]]=1,1,0)</f>
        <v>1</v>
      </c>
      <c r="D105">
        <f>IF(Table4[[#This Row],[FirmSize]]=0,1,0)</f>
        <v>0</v>
      </c>
      <c r="E105">
        <f>IF(Table4[[#This Row],[Region]]=1,1,0)</f>
        <v>0</v>
      </c>
      <c r="F105" s="14">
        <v>5.6</v>
      </c>
      <c r="G105" s="11">
        <v>5.5</v>
      </c>
      <c r="H105" s="11">
        <v>5.6</v>
      </c>
      <c r="I105" s="11">
        <v>6.6</v>
      </c>
      <c r="J105" s="11">
        <v>7.6</v>
      </c>
      <c r="K105" s="11">
        <v>5.6</v>
      </c>
      <c r="L105" s="11">
        <v>4.4000000000000004</v>
      </c>
      <c r="M105" s="11">
        <v>9.4</v>
      </c>
      <c r="N105" s="16">
        <f>IF(Table4[[#This Row],[Partnership]]=1,1,0)</f>
        <v>1</v>
      </c>
      <c r="O105" s="16">
        <v>8.4</v>
      </c>
    </row>
    <row r="106" spans="1:15" x14ac:dyDescent="0.25">
      <c r="A106">
        <f>IF(Table4[[#This Row],[CustomerType]]=1,1,0)</f>
        <v>0</v>
      </c>
      <c r="B106">
        <f>IF(Table4[[#This Row],[CustomerType]]=2,1,0)</f>
        <v>1</v>
      </c>
      <c r="C106">
        <f>IF(Table4[[#This Row],[IndustryType]]=1,1,0)</f>
        <v>0</v>
      </c>
      <c r="D106">
        <f>IF(Table4[[#This Row],[FirmSize]]=0,1,0)</f>
        <v>0</v>
      </c>
      <c r="E106">
        <f>IF(Table4[[#This Row],[Region]]=1,1,0)</f>
        <v>1</v>
      </c>
      <c r="F106" s="12">
        <v>4.3</v>
      </c>
      <c r="G106" s="13">
        <v>6.8</v>
      </c>
      <c r="H106" s="13">
        <v>4.7</v>
      </c>
      <c r="I106" s="13">
        <v>6</v>
      </c>
      <c r="J106" s="13">
        <v>8.6999999999999993</v>
      </c>
      <c r="K106" s="13">
        <v>5</v>
      </c>
      <c r="L106" s="13">
        <v>4.5999999999999996</v>
      </c>
      <c r="M106" s="13">
        <v>8.4</v>
      </c>
      <c r="N106" s="15">
        <f>IF(Table4[[#This Row],[Partnership]]=1,1,0)</f>
        <v>1</v>
      </c>
      <c r="O106" s="15">
        <v>7.9</v>
      </c>
    </row>
    <row r="107" spans="1:15" x14ac:dyDescent="0.25">
      <c r="A107">
        <f>IF(Table4[[#This Row],[CustomerType]]=1,1,0)</f>
        <v>0</v>
      </c>
      <c r="B107">
        <f>IF(Table4[[#This Row],[CustomerType]]=2,1,0)</f>
        <v>1</v>
      </c>
      <c r="C107">
        <f>IF(Table4[[#This Row],[IndustryType]]=1,1,0)</f>
        <v>1</v>
      </c>
      <c r="D107">
        <f>IF(Table4[[#This Row],[FirmSize]]=0,1,0)</f>
        <v>0</v>
      </c>
      <c r="E107">
        <f>IF(Table4[[#This Row],[Region]]=1,1,0)</f>
        <v>1</v>
      </c>
      <c r="F107" s="14">
        <v>3.4</v>
      </c>
      <c r="G107" s="11">
        <v>5.9</v>
      </c>
      <c r="H107" s="11">
        <v>3.4</v>
      </c>
      <c r="I107" s="11">
        <v>5.2</v>
      </c>
      <c r="J107" s="11">
        <v>9.1</v>
      </c>
      <c r="K107" s="11">
        <v>4.2</v>
      </c>
      <c r="L107" s="11">
        <v>3.9</v>
      </c>
      <c r="M107" s="11">
        <v>7</v>
      </c>
      <c r="N107" s="16">
        <f>IF(Table4[[#This Row],[Partnership]]=1,1,0)</f>
        <v>0</v>
      </c>
      <c r="O107" s="16">
        <v>7</v>
      </c>
    </row>
    <row r="108" spans="1:15" x14ac:dyDescent="0.25">
      <c r="A108">
        <f>IF(Table4[[#This Row],[CustomerType]]=1,1,0)</f>
        <v>0</v>
      </c>
      <c r="B108">
        <f>IF(Table4[[#This Row],[CustomerType]]=2,1,0)</f>
        <v>0</v>
      </c>
      <c r="C108">
        <f>IF(Table4[[#This Row],[IndustryType]]=1,1,0)</f>
        <v>0</v>
      </c>
      <c r="D108">
        <f>IF(Table4[[#This Row],[FirmSize]]=0,1,0)</f>
        <v>0</v>
      </c>
      <c r="E108">
        <f>IF(Table4[[#This Row],[Region]]=1,1,0)</f>
        <v>0</v>
      </c>
      <c r="F108" s="12">
        <v>4.0999999999999996</v>
      </c>
      <c r="G108" s="13">
        <v>6.5</v>
      </c>
      <c r="H108" s="13">
        <v>4.8</v>
      </c>
      <c r="I108" s="13">
        <v>5.5</v>
      </c>
      <c r="J108" s="13">
        <v>7.7</v>
      </c>
      <c r="K108" s="13">
        <v>4.4000000000000004</v>
      </c>
      <c r="L108" s="13">
        <v>4.9000000000000004</v>
      </c>
      <c r="M108" s="13">
        <v>7.6</v>
      </c>
      <c r="N108" s="15">
        <f>IF(Table4[[#This Row],[Partnership]]=1,1,0)</f>
        <v>1</v>
      </c>
      <c r="O108" s="15">
        <v>8.6999999999999993</v>
      </c>
    </row>
    <row r="109" spans="1:15" x14ac:dyDescent="0.25">
      <c r="A109">
        <f>IF(Table4[[#This Row],[CustomerType]]=1,1,0)</f>
        <v>0</v>
      </c>
      <c r="B109">
        <f>IF(Table4[[#This Row],[CustomerType]]=2,1,0)</f>
        <v>1</v>
      </c>
      <c r="C109">
        <f>IF(Table4[[#This Row],[IndustryType]]=1,1,0)</f>
        <v>1</v>
      </c>
      <c r="D109">
        <f>IF(Table4[[#This Row],[FirmSize]]=0,1,0)</f>
        <v>0</v>
      </c>
      <c r="E109">
        <f>IF(Table4[[#This Row],[Region]]=1,1,0)</f>
        <v>1</v>
      </c>
      <c r="F109" s="14">
        <v>4</v>
      </c>
      <c r="G109" s="11">
        <v>8.6999999999999993</v>
      </c>
      <c r="H109" s="11">
        <v>6</v>
      </c>
      <c r="I109" s="11">
        <v>6.2</v>
      </c>
      <c r="J109" s="11">
        <v>7</v>
      </c>
      <c r="K109" s="11">
        <v>5.8</v>
      </c>
      <c r="L109" s="11">
        <v>5.4</v>
      </c>
      <c r="M109" s="11">
        <v>7.9</v>
      </c>
      <c r="N109" s="16">
        <f>IF(Table4[[#This Row],[Partnership]]=1,1,0)</f>
        <v>0</v>
      </c>
      <c r="O109" s="16">
        <v>7.9</v>
      </c>
    </row>
    <row r="110" spans="1:15" x14ac:dyDescent="0.25">
      <c r="A110">
        <f>IF(Table4[[#This Row],[CustomerType]]=1,1,0)</f>
        <v>0</v>
      </c>
      <c r="B110">
        <f>IF(Table4[[#This Row],[CustomerType]]=2,1,0)</f>
        <v>1</v>
      </c>
      <c r="C110">
        <f>IF(Table4[[#This Row],[IndustryType]]=1,1,0)</f>
        <v>0</v>
      </c>
      <c r="D110">
        <f>IF(Table4[[#This Row],[FirmSize]]=0,1,0)</f>
        <v>1</v>
      </c>
      <c r="E110">
        <f>IF(Table4[[#This Row],[Region]]=1,1,0)</f>
        <v>0</v>
      </c>
      <c r="F110" s="12">
        <v>3.7</v>
      </c>
      <c r="G110" s="13">
        <v>5.5</v>
      </c>
      <c r="H110" s="13">
        <v>4.5999999999999996</v>
      </c>
      <c r="I110" s="13">
        <v>4.8</v>
      </c>
      <c r="J110" s="13">
        <v>3.8</v>
      </c>
      <c r="K110" s="13">
        <v>4.5999999999999996</v>
      </c>
      <c r="L110" s="13">
        <v>4.2</v>
      </c>
      <c r="M110" s="13">
        <v>7.3</v>
      </c>
      <c r="N110" s="15">
        <f>IF(Table4[[#This Row],[Partnership]]=1,1,0)</f>
        <v>0</v>
      </c>
      <c r="O110" s="15">
        <v>7.1</v>
      </c>
    </row>
    <row r="111" spans="1:15" x14ac:dyDescent="0.25">
      <c r="A111">
        <f>IF(Table4[[#This Row],[CustomerType]]=1,1,0)</f>
        <v>1</v>
      </c>
      <c r="B111">
        <f>IF(Table4[[#This Row],[CustomerType]]=2,1,0)</f>
        <v>0</v>
      </c>
      <c r="C111">
        <f>IF(Table4[[#This Row],[IndustryType]]=1,1,0)</f>
        <v>1</v>
      </c>
      <c r="D111">
        <f>IF(Table4[[#This Row],[FirmSize]]=0,1,0)</f>
        <v>1</v>
      </c>
      <c r="E111">
        <f>IF(Table4[[#This Row],[Region]]=1,1,0)</f>
        <v>0</v>
      </c>
      <c r="F111" s="14">
        <v>3.2</v>
      </c>
      <c r="G111" s="11">
        <v>5.5</v>
      </c>
      <c r="H111" s="11">
        <v>2.2999999999999998</v>
      </c>
      <c r="I111" s="11">
        <v>4.5</v>
      </c>
      <c r="J111" s="11">
        <v>5</v>
      </c>
      <c r="K111" s="11">
        <v>3.8</v>
      </c>
      <c r="L111" s="11">
        <v>3.1</v>
      </c>
      <c r="M111" s="11">
        <v>5.3</v>
      </c>
      <c r="N111" s="16">
        <f>IF(Table4[[#This Row],[Partnership]]=1,1,0)</f>
        <v>0</v>
      </c>
      <c r="O111" s="16">
        <v>5.8</v>
      </c>
    </row>
    <row r="112" spans="1:15" x14ac:dyDescent="0.25">
      <c r="A112">
        <f>IF(Table4[[#This Row],[CustomerType]]=1,1,0)</f>
        <v>0</v>
      </c>
      <c r="B112">
        <f>IF(Table4[[#This Row],[CustomerType]]=2,1,0)</f>
        <v>0</v>
      </c>
      <c r="C112">
        <f>IF(Table4[[#This Row],[IndustryType]]=1,1,0)</f>
        <v>1</v>
      </c>
      <c r="D112">
        <f>IF(Table4[[#This Row],[FirmSize]]=0,1,0)</f>
        <v>1</v>
      </c>
      <c r="E112">
        <f>IF(Table4[[#This Row],[Region]]=1,1,0)</f>
        <v>0</v>
      </c>
      <c r="F112" s="12">
        <v>5</v>
      </c>
      <c r="G112" s="13">
        <v>7.1</v>
      </c>
      <c r="H112" s="13">
        <v>3.4</v>
      </c>
      <c r="I112" s="13">
        <v>6.1</v>
      </c>
      <c r="J112" s="13">
        <v>6.7</v>
      </c>
      <c r="K112" s="13">
        <v>3.7</v>
      </c>
      <c r="L112" s="13">
        <v>4.0999999999999996</v>
      </c>
      <c r="M112" s="13">
        <v>7.1</v>
      </c>
      <c r="N112" s="15">
        <f>IF(Table4[[#This Row],[Partnership]]=1,1,0)</f>
        <v>0</v>
      </c>
      <c r="O112" s="15">
        <v>8.4</v>
      </c>
    </row>
    <row r="113" spans="1:15" x14ac:dyDescent="0.25">
      <c r="A113">
        <f>IF(Table4[[#This Row],[CustomerType]]=1,1,0)</f>
        <v>0</v>
      </c>
      <c r="B113">
        <f>IF(Table4[[#This Row],[CustomerType]]=2,1,0)</f>
        <v>0</v>
      </c>
      <c r="C113">
        <f>IF(Table4[[#This Row],[IndustryType]]=1,1,0)</f>
        <v>1</v>
      </c>
      <c r="D113">
        <f>IF(Table4[[#This Row],[FirmSize]]=0,1,0)</f>
        <v>1</v>
      </c>
      <c r="E113">
        <f>IF(Table4[[#This Row],[Region]]=1,1,0)</f>
        <v>0</v>
      </c>
      <c r="F113" s="14">
        <v>3.5</v>
      </c>
      <c r="G113" s="11">
        <v>6.6</v>
      </c>
      <c r="H113" s="11">
        <v>3.3</v>
      </c>
      <c r="I113" s="11">
        <v>4.5</v>
      </c>
      <c r="J113" s="11">
        <v>6.7</v>
      </c>
      <c r="K113" s="11">
        <v>4</v>
      </c>
      <c r="L113" s="11">
        <v>3.9</v>
      </c>
      <c r="M113" s="11">
        <v>6.3</v>
      </c>
      <c r="N113" s="16">
        <f>IF(Table4[[#This Row],[Partnership]]=1,1,0)</f>
        <v>0</v>
      </c>
      <c r="O113" s="16">
        <v>7.1</v>
      </c>
    </row>
    <row r="114" spans="1:15" x14ac:dyDescent="0.25">
      <c r="A114">
        <f>IF(Table4[[#This Row],[CustomerType]]=1,1,0)</f>
        <v>0</v>
      </c>
      <c r="B114">
        <f>IF(Table4[[#This Row],[CustomerType]]=2,1,0)</f>
        <v>1</v>
      </c>
      <c r="C114">
        <f>IF(Table4[[#This Row],[IndustryType]]=1,1,0)</f>
        <v>1</v>
      </c>
      <c r="D114">
        <f>IF(Table4[[#This Row],[FirmSize]]=0,1,0)</f>
        <v>0</v>
      </c>
      <c r="E114">
        <f>IF(Table4[[#This Row],[Region]]=1,1,0)</f>
        <v>1</v>
      </c>
      <c r="F114" s="12">
        <v>3.6</v>
      </c>
      <c r="G114" s="13">
        <v>5.2</v>
      </c>
      <c r="H114" s="13">
        <v>4.5</v>
      </c>
      <c r="I114" s="13">
        <v>5</v>
      </c>
      <c r="J114" s="13">
        <v>9</v>
      </c>
      <c r="K114" s="13">
        <v>4.5</v>
      </c>
      <c r="L114" s="13">
        <v>4.5</v>
      </c>
      <c r="M114" s="13">
        <v>8.3000000000000007</v>
      </c>
      <c r="N114" s="15">
        <f>IF(Table4[[#This Row],[Partnership]]=1,1,0)</f>
        <v>1</v>
      </c>
      <c r="O114" s="15">
        <v>7.6</v>
      </c>
    </row>
    <row r="115" spans="1:15" x14ac:dyDescent="0.25">
      <c r="A115">
        <f>IF(Table4[[#This Row],[CustomerType]]=1,1,0)</f>
        <v>0</v>
      </c>
      <c r="B115">
        <f>IF(Table4[[#This Row],[CustomerType]]=2,1,0)</f>
        <v>0</v>
      </c>
      <c r="C115">
        <f>IF(Table4[[#This Row],[IndustryType]]=1,1,0)</f>
        <v>0</v>
      </c>
      <c r="D115">
        <f>IF(Table4[[#This Row],[FirmSize]]=0,1,0)</f>
        <v>0</v>
      </c>
      <c r="E115">
        <f>IF(Table4[[#This Row],[Region]]=1,1,0)</f>
        <v>1</v>
      </c>
      <c r="F115" s="14">
        <v>4.3</v>
      </c>
      <c r="G115" s="11">
        <v>5.6</v>
      </c>
      <c r="H115" s="11">
        <v>6.3</v>
      </c>
      <c r="I115" s="11">
        <v>6.9</v>
      </c>
      <c r="J115" s="11">
        <v>8.1999999999999993</v>
      </c>
      <c r="K115" s="11">
        <v>4.2</v>
      </c>
      <c r="L115" s="11">
        <v>4.2</v>
      </c>
      <c r="M115" s="11">
        <v>7</v>
      </c>
      <c r="N115" s="16">
        <f>IF(Table4[[#This Row],[Partnership]]=1,1,0)</f>
        <v>0</v>
      </c>
      <c r="O115" s="16">
        <v>7.3</v>
      </c>
    </row>
    <row r="116" spans="1:15" x14ac:dyDescent="0.25">
      <c r="A116">
        <f>IF(Table4[[#This Row],[CustomerType]]=1,1,0)</f>
        <v>0</v>
      </c>
      <c r="B116">
        <f>IF(Table4[[#This Row],[CustomerType]]=2,1,0)</f>
        <v>1</v>
      </c>
      <c r="C116">
        <f>IF(Table4[[#This Row],[IndustryType]]=1,1,0)</f>
        <v>0</v>
      </c>
      <c r="D116">
        <f>IF(Table4[[#This Row],[FirmSize]]=0,1,0)</f>
        <v>0</v>
      </c>
      <c r="E116">
        <f>IF(Table4[[#This Row],[Region]]=1,1,0)</f>
        <v>1</v>
      </c>
      <c r="F116" s="12">
        <v>3.8</v>
      </c>
      <c r="G116" s="13">
        <v>4.9000000000000004</v>
      </c>
      <c r="H116" s="13">
        <v>3.2</v>
      </c>
      <c r="I116" s="13">
        <v>5.9</v>
      </c>
      <c r="J116" s="13">
        <v>6.7</v>
      </c>
      <c r="K116" s="13">
        <v>4</v>
      </c>
      <c r="L116" s="13">
        <v>3.6</v>
      </c>
      <c r="M116" s="13">
        <v>8.8000000000000007</v>
      </c>
      <c r="N116" s="15">
        <f>IF(Table4[[#This Row],[Partnership]]=1,1,0)</f>
        <v>1</v>
      </c>
      <c r="O116" s="15">
        <v>8</v>
      </c>
    </row>
    <row r="117" spans="1:15" x14ac:dyDescent="0.25">
      <c r="A117">
        <f>IF(Table4[[#This Row],[CustomerType]]=1,1,0)</f>
        <v>0</v>
      </c>
      <c r="B117">
        <f>IF(Table4[[#This Row],[CustomerType]]=2,1,0)</f>
        <v>1</v>
      </c>
      <c r="C117">
        <f>IF(Table4[[#This Row],[IndustryType]]=1,1,0)</f>
        <v>1</v>
      </c>
      <c r="D117">
        <f>IF(Table4[[#This Row],[FirmSize]]=0,1,0)</f>
        <v>1</v>
      </c>
      <c r="E117">
        <f>IF(Table4[[#This Row],[Region]]=1,1,0)</f>
        <v>1</v>
      </c>
      <c r="F117" s="14">
        <v>4.7</v>
      </c>
      <c r="G117" s="11">
        <v>5.4</v>
      </c>
      <c r="H117" s="11">
        <v>4.3</v>
      </c>
      <c r="I117" s="11">
        <v>7</v>
      </c>
      <c r="J117" s="11">
        <v>7.7</v>
      </c>
      <c r="K117" s="11">
        <v>5.0999999999999996</v>
      </c>
      <c r="L117" s="11">
        <v>3.7</v>
      </c>
      <c r="M117" s="11">
        <v>6.9</v>
      </c>
      <c r="N117" s="16">
        <f>IF(Table4[[#This Row],[Partnership]]=1,1,0)</f>
        <v>0</v>
      </c>
      <c r="O117" s="16">
        <v>6.1</v>
      </c>
    </row>
    <row r="118" spans="1:15" x14ac:dyDescent="0.25">
      <c r="A118">
        <f>IF(Table4[[#This Row],[CustomerType]]=1,1,0)</f>
        <v>0</v>
      </c>
      <c r="B118">
        <f>IF(Table4[[#This Row],[CustomerType]]=2,1,0)</f>
        <v>0</v>
      </c>
      <c r="C118">
        <f>IF(Table4[[#This Row],[IndustryType]]=1,1,0)</f>
        <v>0</v>
      </c>
      <c r="D118">
        <f>IF(Table4[[#This Row],[FirmSize]]=0,1,0)</f>
        <v>0</v>
      </c>
      <c r="E118">
        <f>IF(Table4[[#This Row],[Region]]=1,1,0)</f>
        <v>1</v>
      </c>
      <c r="F118" s="12">
        <v>5</v>
      </c>
      <c r="G118" s="13">
        <v>6.4</v>
      </c>
      <c r="H118" s="13">
        <v>4.9000000000000004</v>
      </c>
      <c r="I118" s="13">
        <v>6.2</v>
      </c>
      <c r="J118" s="13">
        <v>7.3</v>
      </c>
      <c r="K118" s="13">
        <v>4.2</v>
      </c>
      <c r="L118" s="13">
        <v>4.2</v>
      </c>
      <c r="M118" s="13">
        <v>8</v>
      </c>
      <c r="N118" s="15">
        <f>IF(Table4[[#This Row],[Partnership]]=1,1,0)</f>
        <v>1</v>
      </c>
      <c r="O118" s="15">
        <v>8.6999999999999993</v>
      </c>
    </row>
    <row r="119" spans="1:15" x14ac:dyDescent="0.25">
      <c r="A119">
        <f>IF(Table4[[#This Row],[CustomerType]]=1,1,0)</f>
        <v>1</v>
      </c>
      <c r="B119">
        <f>IF(Table4[[#This Row],[CustomerType]]=2,1,0)</f>
        <v>0</v>
      </c>
      <c r="C119">
        <f>IF(Table4[[#This Row],[IndustryType]]=1,1,0)</f>
        <v>1</v>
      </c>
      <c r="D119">
        <f>IF(Table4[[#This Row],[FirmSize]]=0,1,0)</f>
        <v>0</v>
      </c>
      <c r="E119">
        <f>IF(Table4[[#This Row],[Region]]=1,1,0)</f>
        <v>1</v>
      </c>
      <c r="F119" s="14">
        <v>3.6</v>
      </c>
      <c r="G119" s="11">
        <v>4.0999999999999996</v>
      </c>
      <c r="H119" s="11">
        <v>5.4</v>
      </c>
      <c r="I119" s="11">
        <v>6.1</v>
      </c>
      <c r="J119" s="11">
        <v>8</v>
      </c>
      <c r="K119" s="11">
        <v>2.8</v>
      </c>
      <c r="L119" s="11">
        <v>2.9</v>
      </c>
      <c r="M119" s="11">
        <v>6.4</v>
      </c>
      <c r="N119" s="16">
        <f>IF(Table4[[#This Row],[Partnership]]=1,1,0)</f>
        <v>0</v>
      </c>
      <c r="O119" s="16">
        <v>5.8</v>
      </c>
    </row>
    <row r="120" spans="1:15" x14ac:dyDescent="0.25">
      <c r="A120">
        <f>IF(Table4[[#This Row],[CustomerType]]=1,1,0)</f>
        <v>1</v>
      </c>
      <c r="B120">
        <f>IF(Table4[[#This Row],[CustomerType]]=2,1,0)</f>
        <v>0</v>
      </c>
      <c r="C120">
        <f>IF(Table4[[#This Row],[IndustryType]]=1,1,0)</f>
        <v>0</v>
      </c>
      <c r="D120">
        <f>IF(Table4[[#This Row],[FirmSize]]=0,1,0)</f>
        <v>0</v>
      </c>
      <c r="E120">
        <f>IF(Table4[[#This Row],[Region]]=1,1,0)</f>
        <v>0</v>
      </c>
      <c r="F120" s="12">
        <v>4.0999999999999996</v>
      </c>
      <c r="G120" s="13">
        <v>4.2</v>
      </c>
      <c r="H120" s="13">
        <v>3</v>
      </c>
      <c r="I120" s="13">
        <v>5</v>
      </c>
      <c r="J120" s="13">
        <v>6</v>
      </c>
      <c r="K120" s="13">
        <v>3.3</v>
      </c>
      <c r="L120" s="13">
        <v>3.1</v>
      </c>
      <c r="M120" s="13">
        <v>8.5</v>
      </c>
      <c r="N120" s="15">
        <f>IF(Table4[[#This Row],[Partnership]]=1,1,0)</f>
        <v>1</v>
      </c>
      <c r="O120" s="15">
        <v>6.4</v>
      </c>
    </row>
    <row r="121" spans="1:15" x14ac:dyDescent="0.25">
      <c r="A121">
        <f>IF(Table4[[#This Row],[CustomerType]]=1,1,0)</f>
        <v>1</v>
      </c>
      <c r="B121">
        <f>IF(Table4[[#This Row],[CustomerType]]=2,1,0)</f>
        <v>0</v>
      </c>
      <c r="C121">
        <f>IF(Table4[[#This Row],[IndustryType]]=1,1,0)</f>
        <v>0</v>
      </c>
      <c r="D121">
        <f>IF(Table4[[#This Row],[FirmSize]]=0,1,0)</f>
        <v>0</v>
      </c>
      <c r="E121">
        <f>IF(Table4[[#This Row],[Region]]=1,1,0)</f>
        <v>1</v>
      </c>
      <c r="F121" s="14">
        <v>2.5</v>
      </c>
      <c r="G121" s="11">
        <v>3.9</v>
      </c>
      <c r="H121" s="11">
        <v>4.0999999999999996</v>
      </c>
      <c r="I121" s="11">
        <v>3.8</v>
      </c>
      <c r="J121" s="11">
        <v>6.6</v>
      </c>
      <c r="K121" s="11">
        <v>2.6</v>
      </c>
      <c r="L121" s="11">
        <v>3</v>
      </c>
      <c r="M121" s="11">
        <v>5.9</v>
      </c>
      <c r="N121" s="16">
        <f>IF(Table4[[#This Row],[Partnership]]=1,1,0)</f>
        <v>0</v>
      </c>
      <c r="O121" s="16">
        <v>6.4</v>
      </c>
    </row>
    <row r="122" spans="1:15" x14ac:dyDescent="0.25">
      <c r="A122">
        <f>IF(Table4[[#This Row],[CustomerType]]=1,1,0)</f>
        <v>0</v>
      </c>
      <c r="B122">
        <f>IF(Table4[[#This Row],[CustomerType]]=2,1,0)</f>
        <v>1</v>
      </c>
      <c r="C122">
        <f>IF(Table4[[#This Row],[IndustryType]]=1,1,0)</f>
        <v>0</v>
      </c>
      <c r="D122">
        <f>IF(Table4[[#This Row],[FirmSize]]=0,1,0)</f>
        <v>0</v>
      </c>
      <c r="E122">
        <f>IF(Table4[[#This Row],[Region]]=1,1,0)</f>
        <v>1</v>
      </c>
      <c r="F122" s="12">
        <v>5.0999999999999996</v>
      </c>
      <c r="G122" s="13">
        <v>8.3000000000000007</v>
      </c>
      <c r="H122" s="13">
        <v>5</v>
      </c>
      <c r="I122" s="13">
        <v>6.9</v>
      </c>
      <c r="J122" s="13">
        <v>9.6</v>
      </c>
      <c r="K122" s="13">
        <v>5.7</v>
      </c>
      <c r="L122" s="13">
        <v>5.5</v>
      </c>
      <c r="M122" s="13">
        <v>7.5</v>
      </c>
      <c r="N122" s="15">
        <f>IF(Table4[[#This Row],[Partnership]]=1,1,0)</f>
        <v>1</v>
      </c>
      <c r="O122" s="15">
        <v>9</v>
      </c>
    </row>
    <row r="123" spans="1:15" x14ac:dyDescent="0.25">
      <c r="A123">
        <f>IF(Table4[[#This Row],[CustomerType]]=1,1,0)</f>
        <v>0</v>
      </c>
      <c r="B123">
        <f>IF(Table4[[#This Row],[CustomerType]]=2,1,0)</f>
        <v>1</v>
      </c>
      <c r="C123">
        <f>IF(Table4[[#This Row],[IndustryType]]=1,1,0)</f>
        <v>1</v>
      </c>
      <c r="D123">
        <f>IF(Table4[[#This Row],[FirmSize]]=0,1,0)</f>
        <v>0</v>
      </c>
      <c r="E123">
        <f>IF(Table4[[#This Row],[Region]]=1,1,0)</f>
        <v>1</v>
      </c>
      <c r="F123" s="14">
        <v>3</v>
      </c>
      <c r="G123" s="11">
        <v>6.2</v>
      </c>
      <c r="H123" s="11">
        <v>4.3</v>
      </c>
      <c r="I123" s="11">
        <v>4.8</v>
      </c>
      <c r="J123" s="11">
        <v>9.6999999999999993</v>
      </c>
      <c r="K123" s="11">
        <v>4.8</v>
      </c>
      <c r="L123" s="11">
        <v>3.5</v>
      </c>
      <c r="M123" s="11">
        <v>6.5</v>
      </c>
      <c r="N123" s="16">
        <f>IF(Table4[[#This Row],[Partnership]]=1,1,0)</f>
        <v>0</v>
      </c>
      <c r="O123" s="16">
        <v>6.4</v>
      </c>
    </row>
    <row r="124" spans="1:15" x14ac:dyDescent="0.25">
      <c r="A124">
        <f>IF(Table4[[#This Row],[CustomerType]]=1,1,0)</f>
        <v>1</v>
      </c>
      <c r="B124">
        <f>IF(Table4[[#This Row],[CustomerType]]=2,1,0)</f>
        <v>0</v>
      </c>
      <c r="C124">
        <f>IF(Table4[[#This Row],[IndustryType]]=1,1,0)</f>
        <v>0</v>
      </c>
      <c r="D124">
        <f>IF(Table4[[#This Row],[FirmSize]]=0,1,0)</f>
        <v>0</v>
      </c>
      <c r="E124">
        <f>IF(Table4[[#This Row],[Region]]=1,1,0)</f>
        <v>1</v>
      </c>
      <c r="F124" s="12">
        <v>2.2000000000000002</v>
      </c>
      <c r="G124" s="13">
        <v>3.4</v>
      </c>
      <c r="H124" s="13">
        <v>2.4</v>
      </c>
      <c r="I124" s="13">
        <v>3.4</v>
      </c>
      <c r="J124" s="13">
        <v>6.2</v>
      </c>
      <c r="K124" s="13">
        <v>3.2</v>
      </c>
      <c r="L124" s="13">
        <v>2.6</v>
      </c>
      <c r="M124" s="13">
        <v>6.4</v>
      </c>
      <c r="N124" s="15">
        <f>IF(Table4[[#This Row],[Partnership]]=1,1,0)</f>
        <v>0</v>
      </c>
      <c r="O124" s="15">
        <v>6</v>
      </c>
    </row>
    <row r="125" spans="1:15" x14ac:dyDescent="0.25">
      <c r="A125">
        <f>IF(Table4[[#This Row],[CustomerType]]=1,1,0)</f>
        <v>0</v>
      </c>
      <c r="B125">
        <f>IF(Table4[[#This Row],[CustomerType]]=2,1,0)</f>
        <v>0</v>
      </c>
      <c r="C125">
        <f>IF(Table4[[#This Row],[IndustryType]]=1,1,0)</f>
        <v>0</v>
      </c>
      <c r="D125">
        <f>IF(Table4[[#This Row],[FirmSize]]=0,1,0)</f>
        <v>0</v>
      </c>
      <c r="E125">
        <f>IF(Table4[[#This Row],[Region]]=1,1,0)</f>
        <v>1</v>
      </c>
      <c r="F125" s="14">
        <v>2.5</v>
      </c>
      <c r="G125" s="11">
        <v>7</v>
      </c>
      <c r="H125" s="11">
        <v>3.2</v>
      </c>
      <c r="I125" s="11">
        <v>4.5999999999999996</v>
      </c>
      <c r="J125" s="11">
        <v>6.3</v>
      </c>
      <c r="K125" s="11">
        <v>5.8</v>
      </c>
      <c r="L125" s="11">
        <v>4.5999999999999996</v>
      </c>
      <c r="M125" s="11">
        <v>7.9</v>
      </c>
      <c r="N125" s="16">
        <f>IF(Table4[[#This Row],[Partnership]]=1,1,0)</f>
        <v>1</v>
      </c>
      <c r="O125" s="16">
        <v>8.6999999999999993</v>
      </c>
    </row>
    <row r="126" spans="1:15" x14ac:dyDescent="0.25">
      <c r="A126">
        <f>IF(Table4[[#This Row],[CustomerType]]=1,1,0)</f>
        <v>1</v>
      </c>
      <c r="B126">
        <f>IF(Table4[[#This Row],[CustomerType]]=2,1,0)</f>
        <v>0</v>
      </c>
      <c r="C126">
        <f>IF(Table4[[#This Row],[IndustryType]]=1,1,0)</f>
        <v>1</v>
      </c>
      <c r="D126">
        <f>IF(Table4[[#This Row],[FirmSize]]=0,1,0)</f>
        <v>0</v>
      </c>
      <c r="E126">
        <f>IF(Table4[[#This Row],[Region]]=1,1,0)</f>
        <v>1</v>
      </c>
      <c r="F126" s="12">
        <v>4.3</v>
      </c>
      <c r="G126" s="13">
        <v>4.2</v>
      </c>
      <c r="H126" s="13">
        <v>3.9</v>
      </c>
      <c r="I126" s="13">
        <v>4.7</v>
      </c>
      <c r="J126" s="13">
        <v>10</v>
      </c>
      <c r="K126" s="13">
        <v>3.2</v>
      </c>
      <c r="L126" s="13">
        <v>2.5</v>
      </c>
      <c r="M126" s="13">
        <v>6.1</v>
      </c>
      <c r="N126" s="15">
        <f>IF(Table4[[#This Row],[Partnership]]=1,1,0)</f>
        <v>0</v>
      </c>
      <c r="O126" s="15">
        <v>5</v>
      </c>
    </row>
    <row r="127" spans="1:15" x14ac:dyDescent="0.25">
      <c r="A127">
        <f>IF(Table4[[#This Row],[CustomerType]]=1,1,0)</f>
        <v>0</v>
      </c>
      <c r="B127">
        <f>IF(Table4[[#This Row],[CustomerType]]=2,1,0)</f>
        <v>1</v>
      </c>
      <c r="C127">
        <f>IF(Table4[[#This Row],[IndustryType]]=1,1,0)</f>
        <v>0</v>
      </c>
      <c r="D127">
        <f>IF(Table4[[#This Row],[FirmSize]]=0,1,0)</f>
        <v>1</v>
      </c>
      <c r="E127">
        <f>IF(Table4[[#This Row],[Region]]=1,1,0)</f>
        <v>0</v>
      </c>
      <c r="F127" s="14">
        <v>3.7</v>
      </c>
      <c r="G127" s="11">
        <v>4</v>
      </c>
      <c r="H127" s="11">
        <v>5.3</v>
      </c>
      <c r="I127" s="11">
        <v>6.1</v>
      </c>
      <c r="J127" s="11">
        <v>5.3</v>
      </c>
      <c r="K127" s="11">
        <v>4.0999999999999996</v>
      </c>
      <c r="L127" s="11">
        <v>3.1</v>
      </c>
      <c r="M127" s="11">
        <v>8</v>
      </c>
      <c r="N127" s="16">
        <f>IF(Table4[[#This Row],[Partnership]]=1,1,0)</f>
        <v>1</v>
      </c>
      <c r="O127" s="16">
        <v>7.4</v>
      </c>
    </row>
    <row r="128" spans="1:15" x14ac:dyDescent="0.25">
      <c r="A128">
        <f>IF(Table4[[#This Row],[CustomerType]]=1,1,0)</f>
        <v>0</v>
      </c>
      <c r="B128">
        <f>IF(Table4[[#This Row],[CustomerType]]=2,1,0)</f>
        <v>0</v>
      </c>
      <c r="C128">
        <f>IF(Table4[[#This Row],[IndustryType]]=1,1,0)</f>
        <v>1</v>
      </c>
      <c r="D128">
        <f>IF(Table4[[#This Row],[FirmSize]]=0,1,0)</f>
        <v>1</v>
      </c>
      <c r="E128">
        <f>IF(Table4[[#This Row],[Region]]=1,1,0)</f>
        <v>0</v>
      </c>
      <c r="F128" s="12">
        <v>3.9</v>
      </c>
      <c r="G128" s="13">
        <v>6.6</v>
      </c>
      <c r="H128" s="13">
        <v>4.9000000000000004</v>
      </c>
      <c r="I128" s="13">
        <v>5.8</v>
      </c>
      <c r="J128" s="13">
        <v>4.7</v>
      </c>
      <c r="K128" s="13">
        <v>4.5999999999999996</v>
      </c>
      <c r="L128" s="13">
        <v>4.3</v>
      </c>
      <c r="M128" s="13">
        <v>6.5</v>
      </c>
      <c r="N128" s="15">
        <f>IF(Table4[[#This Row],[Partnership]]=1,1,0)</f>
        <v>1</v>
      </c>
      <c r="O128" s="15">
        <v>8.6</v>
      </c>
    </row>
    <row r="129" spans="1:15" x14ac:dyDescent="0.25">
      <c r="A129">
        <f>IF(Table4[[#This Row],[CustomerType]]=1,1,0)</f>
        <v>1</v>
      </c>
      <c r="B129">
        <f>IF(Table4[[#This Row],[CustomerType]]=2,1,0)</f>
        <v>0</v>
      </c>
      <c r="C129">
        <f>IF(Table4[[#This Row],[IndustryType]]=1,1,0)</f>
        <v>1</v>
      </c>
      <c r="D129">
        <f>IF(Table4[[#This Row],[FirmSize]]=0,1,0)</f>
        <v>0</v>
      </c>
      <c r="E129">
        <f>IF(Table4[[#This Row],[Region]]=1,1,0)</f>
        <v>1</v>
      </c>
      <c r="F129" s="14">
        <v>3.6</v>
      </c>
      <c r="G129" s="11">
        <v>4</v>
      </c>
      <c r="H129" s="11">
        <v>3.6</v>
      </c>
      <c r="I129" s="11">
        <v>6.1</v>
      </c>
      <c r="J129" s="11">
        <v>8</v>
      </c>
      <c r="K129" s="11">
        <v>3.3</v>
      </c>
      <c r="L129" s="11">
        <v>2.9</v>
      </c>
      <c r="M129" s="11">
        <v>6</v>
      </c>
      <c r="N129" s="16">
        <f>IF(Table4[[#This Row],[Partnership]]=1,1,0)</f>
        <v>0</v>
      </c>
      <c r="O129" s="16">
        <v>5.8</v>
      </c>
    </row>
    <row r="130" spans="1:15" x14ac:dyDescent="0.25">
      <c r="A130">
        <f>IF(Table4[[#This Row],[CustomerType]]=1,1,0)</f>
        <v>0</v>
      </c>
      <c r="B130">
        <f>IF(Table4[[#This Row],[CustomerType]]=2,1,0)</f>
        <v>0</v>
      </c>
      <c r="C130">
        <f>IF(Table4[[#This Row],[IndustryType]]=1,1,0)</f>
        <v>1</v>
      </c>
      <c r="D130">
        <f>IF(Table4[[#This Row],[FirmSize]]=0,1,0)</f>
        <v>0</v>
      </c>
      <c r="E130">
        <f>IF(Table4[[#This Row],[Region]]=1,1,0)</f>
        <v>1</v>
      </c>
      <c r="F130" s="12">
        <v>5.7</v>
      </c>
      <c r="G130" s="13">
        <v>6.2</v>
      </c>
      <c r="H130" s="13">
        <v>5.6</v>
      </c>
      <c r="I130" s="13">
        <v>7.8</v>
      </c>
      <c r="J130" s="13">
        <v>4.5</v>
      </c>
      <c r="K130" s="13">
        <v>4.4000000000000004</v>
      </c>
      <c r="L130" s="13">
        <v>4.3</v>
      </c>
      <c r="M130" s="13">
        <v>8.1</v>
      </c>
      <c r="N130" s="15">
        <f>IF(Table4[[#This Row],[Partnership]]=1,1,0)</f>
        <v>1</v>
      </c>
      <c r="O130" s="15">
        <v>9.8000000000000007</v>
      </c>
    </row>
    <row r="131" spans="1:15" x14ac:dyDescent="0.25">
      <c r="A131">
        <f>IF(Table4[[#This Row],[CustomerType]]=1,1,0)</f>
        <v>1</v>
      </c>
      <c r="B131">
        <f>IF(Table4[[#This Row],[CustomerType]]=2,1,0)</f>
        <v>0</v>
      </c>
      <c r="C131">
        <f>IF(Table4[[#This Row],[IndustryType]]=1,1,0)</f>
        <v>0</v>
      </c>
      <c r="D131">
        <f>IF(Table4[[#This Row],[FirmSize]]=0,1,0)</f>
        <v>1</v>
      </c>
      <c r="E131">
        <f>IF(Table4[[#This Row],[Region]]=1,1,0)</f>
        <v>0</v>
      </c>
      <c r="F131" s="14">
        <v>2.8</v>
      </c>
      <c r="G131" s="11">
        <v>2.6</v>
      </c>
      <c r="H131" s="11">
        <v>3</v>
      </c>
      <c r="I131" s="11">
        <v>2.5</v>
      </c>
      <c r="J131" s="11">
        <v>5.2</v>
      </c>
      <c r="K131" s="11">
        <v>1.2</v>
      </c>
      <c r="L131" s="11">
        <v>2.1</v>
      </c>
      <c r="M131" s="11">
        <v>5</v>
      </c>
      <c r="N131" s="16">
        <f>IF(Table4[[#This Row],[Partnership]]=1,1,0)</f>
        <v>0</v>
      </c>
      <c r="O131" s="16">
        <v>4.8</v>
      </c>
    </row>
    <row r="132" spans="1:15" x14ac:dyDescent="0.25">
      <c r="A132">
        <f>IF(Table4[[#This Row],[CustomerType]]=1,1,0)</f>
        <v>0</v>
      </c>
      <c r="B132">
        <f>IF(Table4[[#This Row],[CustomerType]]=2,1,0)</f>
        <v>1</v>
      </c>
      <c r="C132">
        <f>IF(Table4[[#This Row],[IndustryType]]=1,1,0)</f>
        <v>0</v>
      </c>
      <c r="D132">
        <f>IF(Table4[[#This Row],[FirmSize]]=0,1,0)</f>
        <v>1</v>
      </c>
      <c r="E132">
        <f>IF(Table4[[#This Row],[Region]]=1,1,0)</f>
        <v>0</v>
      </c>
      <c r="F132" s="12">
        <v>3.6</v>
      </c>
      <c r="G132" s="13">
        <v>6.1</v>
      </c>
      <c r="H132" s="13">
        <v>2.9</v>
      </c>
      <c r="I132" s="13">
        <v>4.7</v>
      </c>
      <c r="J132" s="13">
        <v>3.7</v>
      </c>
      <c r="K132" s="13">
        <v>5</v>
      </c>
      <c r="L132" s="13">
        <v>4</v>
      </c>
      <c r="M132" s="13">
        <v>6.9</v>
      </c>
      <c r="N132" s="15">
        <f>IF(Table4[[#This Row],[Partnership]]=1,1,0)</f>
        <v>1</v>
      </c>
      <c r="O132" s="15">
        <v>7</v>
      </c>
    </row>
    <row r="133" spans="1:15" x14ac:dyDescent="0.25">
      <c r="A133">
        <f>IF(Table4[[#This Row],[CustomerType]]=1,1,0)</f>
        <v>0</v>
      </c>
      <c r="B133">
        <f>IF(Table4[[#This Row],[CustomerType]]=2,1,0)</f>
        <v>0</v>
      </c>
      <c r="C133">
        <f>IF(Table4[[#This Row],[IndustryType]]=1,1,0)</f>
        <v>1</v>
      </c>
      <c r="D133">
        <f>IF(Table4[[#This Row],[FirmSize]]=0,1,0)</f>
        <v>1</v>
      </c>
      <c r="E133">
        <f>IF(Table4[[#This Row],[Region]]=1,1,0)</f>
        <v>0</v>
      </c>
      <c r="F133" s="14">
        <v>2.5</v>
      </c>
      <c r="G133" s="11">
        <v>6.9</v>
      </c>
      <c r="H133" s="11">
        <v>3.4</v>
      </c>
      <c r="I133" s="11">
        <v>3</v>
      </c>
      <c r="J133" s="11">
        <v>5.2</v>
      </c>
      <c r="K133" s="11">
        <v>4.5999999999999996</v>
      </c>
      <c r="L133" s="11">
        <v>4.7</v>
      </c>
      <c r="M133" s="11">
        <v>5.6</v>
      </c>
      <c r="N133" s="16">
        <f>IF(Table4[[#This Row],[Partnership]]=1,1,0)</f>
        <v>0</v>
      </c>
      <c r="O133" s="16">
        <v>5.5</v>
      </c>
    </row>
    <row r="134" spans="1:15" x14ac:dyDescent="0.25">
      <c r="A134">
        <f>IF(Table4[[#This Row],[CustomerType]]=1,1,0)</f>
        <v>1</v>
      </c>
      <c r="B134">
        <f>IF(Table4[[#This Row],[CustomerType]]=2,1,0)</f>
        <v>0</v>
      </c>
      <c r="C134">
        <f>IF(Table4[[#This Row],[IndustryType]]=1,1,0)</f>
        <v>1</v>
      </c>
      <c r="D134">
        <f>IF(Table4[[#This Row],[FirmSize]]=0,1,0)</f>
        <v>1</v>
      </c>
      <c r="E134">
        <f>IF(Table4[[#This Row],[Region]]=1,1,0)</f>
        <v>1</v>
      </c>
      <c r="F134" s="12">
        <v>3.2</v>
      </c>
      <c r="G134" s="13">
        <v>1.5</v>
      </c>
      <c r="H134" s="13">
        <v>2.2000000000000002</v>
      </c>
      <c r="I134" s="13">
        <v>5</v>
      </c>
      <c r="J134" s="13">
        <v>8.4</v>
      </c>
      <c r="K134" s="13">
        <v>2.4</v>
      </c>
      <c r="L134" s="13">
        <v>1.6</v>
      </c>
      <c r="M134" s="13">
        <v>5.0999999999999996</v>
      </c>
      <c r="N134" s="15">
        <f>IF(Table4[[#This Row],[Partnership]]=1,1,0)</f>
        <v>0</v>
      </c>
      <c r="O134" s="15">
        <v>5</v>
      </c>
    </row>
    <row r="135" spans="1:15" x14ac:dyDescent="0.25">
      <c r="A135">
        <f>IF(Table4[[#This Row],[CustomerType]]=1,1,0)</f>
        <v>1</v>
      </c>
      <c r="B135">
        <f>IF(Table4[[#This Row],[CustomerType]]=2,1,0)</f>
        <v>0</v>
      </c>
      <c r="C135">
        <f>IF(Table4[[#This Row],[IndustryType]]=1,1,0)</f>
        <v>0</v>
      </c>
      <c r="D135">
        <f>IF(Table4[[#This Row],[FirmSize]]=0,1,0)</f>
        <v>0</v>
      </c>
      <c r="E135">
        <f>IF(Table4[[#This Row],[Region]]=1,1,0)</f>
        <v>1</v>
      </c>
      <c r="F135" s="14">
        <v>3.8</v>
      </c>
      <c r="G135" s="11">
        <v>6.3</v>
      </c>
      <c r="H135" s="11">
        <v>3.2</v>
      </c>
      <c r="I135" s="11">
        <v>6.6</v>
      </c>
      <c r="J135" s="11">
        <v>8.1999999999999993</v>
      </c>
      <c r="K135" s="11">
        <v>4.3</v>
      </c>
      <c r="L135" s="11">
        <v>3.3</v>
      </c>
      <c r="M135" s="11">
        <v>6.9</v>
      </c>
      <c r="N135" s="16">
        <f>IF(Table4[[#This Row],[Partnership]]=1,1,0)</f>
        <v>0</v>
      </c>
      <c r="O135" s="16">
        <v>6</v>
      </c>
    </row>
    <row r="136" spans="1:15" x14ac:dyDescent="0.25">
      <c r="A136">
        <f>IF(Table4[[#This Row],[CustomerType]]=1,1,0)</f>
        <v>0</v>
      </c>
      <c r="B136">
        <f>IF(Table4[[#This Row],[CustomerType]]=2,1,0)</f>
        <v>1</v>
      </c>
      <c r="C136">
        <f>IF(Table4[[#This Row],[IndustryType]]=1,1,0)</f>
        <v>0</v>
      </c>
      <c r="D136">
        <f>IF(Table4[[#This Row],[FirmSize]]=0,1,0)</f>
        <v>0</v>
      </c>
      <c r="E136">
        <f>IF(Table4[[#This Row],[Region]]=1,1,0)</f>
        <v>0</v>
      </c>
      <c r="F136" s="12">
        <v>2.5</v>
      </c>
      <c r="G136" s="13">
        <v>6</v>
      </c>
      <c r="H136" s="13">
        <v>3.2</v>
      </c>
      <c r="I136" s="13">
        <v>4.2</v>
      </c>
      <c r="J136" s="13">
        <v>5.8</v>
      </c>
      <c r="K136" s="13">
        <v>3.6</v>
      </c>
      <c r="L136" s="13">
        <v>4.2</v>
      </c>
      <c r="M136" s="13">
        <v>7.5</v>
      </c>
      <c r="N136" s="15">
        <f>IF(Table4[[#This Row],[Partnership]]=1,1,0)</f>
        <v>0</v>
      </c>
      <c r="O136" s="15">
        <v>8</v>
      </c>
    </row>
    <row r="137" spans="1:15" x14ac:dyDescent="0.25">
      <c r="A137">
        <f>IF(Table4[[#This Row],[CustomerType]]=1,1,0)</f>
        <v>0</v>
      </c>
      <c r="B137">
        <f>IF(Table4[[#This Row],[CustomerType]]=2,1,0)</f>
        <v>0</v>
      </c>
      <c r="C137">
        <f>IF(Table4[[#This Row],[IndustryType]]=1,1,0)</f>
        <v>1</v>
      </c>
      <c r="D137">
        <f>IF(Table4[[#This Row],[FirmSize]]=0,1,0)</f>
        <v>1</v>
      </c>
      <c r="E137">
        <f>IF(Table4[[#This Row],[Region]]=1,1,0)</f>
        <v>0</v>
      </c>
      <c r="F137" s="14">
        <v>4.0999999999999996</v>
      </c>
      <c r="G137" s="11">
        <v>5.6</v>
      </c>
      <c r="H137" s="11">
        <v>3.4</v>
      </c>
      <c r="I137" s="11">
        <v>4.7</v>
      </c>
      <c r="J137" s="11">
        <v>7.6</v>
      </c>
      <c r="K137" s="11">
        <v>5.0999999999999996</v>
      </c>
      <c r="L137" s="11">
        <v>4.4000000000000004</v>
      </c>
      <c r="M137" s="11">
        <v>7.1</v>
      </c>
      <c r="N137" s="16">
        <f>IF(Table4[[#This Row],[Partnership]]=1,1,0)</f>
        <v>1</v>
      </c>
      <c r="O137" s="16">
        <v>7.9</v>
      </c>
    </row>
    <row r="138" spans="1:15" x14ac:dyDescent="0.25">
      <c r="A138">
        <f>IF(Table4[[#This Row],[CustomerType]]=1,1,0)</f>
        <v>1</v>
      </c>
      <c r="B138">
        <f>IF(Table4[[#This Row],[CustomerType]]=2,1,0)</f>
        <v>0</v>
      </c>
      <c r="C138">
        <f>IF(Table4[[#This Row],[IndustryType]]=1,1,0)</f>
        <v>0</v>
      </c>
      <c r="D138">
        <f>IF(Table4[[#This Row],[FirmSize]]=0,1,0)</f>
        <v>1</v>
      </c>
      <c r="E138">
        <f>IF(Table4[[#This Row],[Region]]=1,1,0)</f>
        <v>0</v>
      </c>
      <c r="F138" s="12">
        <v>2.8</v>
      </c>
      <c r="G138" s="13">
        <v>3.1</v>
      </c>
      <c r="H138" s="13">
        <v>3</v>
      </c>
      <c r="I138" s="13">
        <v>2.5</v>
      </c>
      <c r="J138" s="13">
        <v>5.2</v>
      </c>
      <c r="K138" s="13">
        <v>1.8</v>
      </c>
      <c r="L138" s="13">
        <v>2.1</v>
      </c>
      <c r="M138" s="13">
        <v>5.8</v>
      </c>
      <c r="N138" s="15">
        <f>IF(Table4[[#This Row],[Partnership]]=1,1,0)</f>
        <v>0</v>
      </c>
      <c r="O138" s="15">
        <v>4.8</v>
      </c>
    </row>
    <row r="139" spans="1:15" x14ac:dyDescent="0.25">
      <c r="A139">
        <f>IF(Table4[[#This Row],[CustomerType]]=1,1,0)</f>
        <v>0</v>
      </c>
      <c r="B139">
        <f>IF(Table4[[#This Row],[CustomerType]]=2,1,0)</f>
        <v>1</v>
      </c>
      <c r="C139">
        <f>IF(Table4[[#This Row],[IndustryType]]=1,1,0)</f>
        <v>1</v>
      </c>
      <c r="D139">
        <f>IF(Table4[[#This Row],[FirmSize]]=0,1,0)</f>
        <v>1</v>
      </c>
      <c r="E139">
        <f>IF(Table4[[#This Row],[Region]]=1,1,0)</f>
        <v>1</v>
      </c>
      <c r="F139" s="14">
        <v>4.9000000000000004</v>
      </c>
      <c r="G139" s="11">
        <v>5.7</v>
      </c>
      <c r="H139" s="11">
        <v>5.8</v>
      </c>
      <c r="I139" s="11">
        <v>7.1</v>
      </c>
      <c r="J139" s="11">
        <v>7.9</v>
      </c>
      <c r="K139" s="11">
        <v>4.0999999999999996</v>
      </c>
      <c r="L139" s="11">
        <v>3.9</v>
      </c>
      <c r="M139" s="11">
        <v>6.6</v>
      </c>
      <c r="N139" s="16">
        <f>IF(Table4[[#This Row],[Partnership]]=1,1,0)</f>
        <v>1</v>
      </c>
      <c r="O139" s="16">
        <v>6.4</v>
      </c>
    </row>
    <row r="140" spans="1:15" x14ac:dyDescent="0.25">
      <c r="A140">
        <f>IF(Table4[[#This Row],[CustomerType]]=1,1,0)</f>
        <v>1</v>
      </c>
      <c r="B140">
        <f>IF(Table4[[#This Row],[CustomerType]]=2,1,0)</f>
        <v>0</v>
      </c>
      <c r="C140">
        <f>IF(Table4[[#This Row],[IndustryType]]=1,1,0)</f>
        <v>1</v>
      </c>
      <c r="D140">
        <f>IF(Table4[[#This Row],[FirmSize]]=0,1,0)</f>
        <v>0</v>
      </c>
      <c r="E140">
        <f>IF(Table4[[#This Row],[Region]]=1,1,0)</f>
        <v>1</v>
      </c>
      <c r="F140" s="12">
        <v>4.2</v>
      </c>
      <c r="G140" s="13">
        <v>3.3</v>
      </c>
      <c r="H140" s="13">
        <v>2.8</v>
      </c>
      <c r="I140" s="13">
        <v>4.5</v>
      </c>
      <c r="J140" s="13">
        <v>9.9</v>
      </c>
      <c r="K140" s="13">
        <v>2.8</v>
      </c>
      <c r="L140" s="13">
        <v>2.4</v>
      </c>
      <c r="M140" s="13">
        <v>6.1</v>
      </c>
      <c r="N140" s="15">
        <f>IF(Table4[[#This Row],[Partnership]]=1,1,0)</f>
        <v>0</v>
      </c>
      <c r="O140" s="15">
        <v>4.8</v>
      </c>
    </row>
    <row r="141" spans="1:15" x14ac:dyDescent="0.25">
      <c r="A141">
        <f>IF(Table4[[#This Row],[CustomerType]]=1,1,0)</f>
        <v>1</v>
      </c>
      <c r="B141">
        <f>IF(Table4[[#This Row],[CustomerType]]=2,1,0)</f>
        <v>0</v>
      </c>
      <c r="C141">
        <f>IF(Table4[[#This Row],[IndustryType]]=1,1,0)</f>
        <v>0</v>
      </c>
      <c r="D141">
        <f>IF(Table4[[#This Row],[FirmSize]]=0,1,0)</f>
        <v>1</v>
      </c>
      <c r="E141">
        <f>IF(Table4[[#This Row],[Region]]=1,1,0)</f>
        <v>1</v>
      </c>
      <c r="F141" s="14">
        <v>3.6</v>
      </c>
      <c r="G141" s="11">
        <v>4.8</v>
      </c>
      <c r="H141" s="11">
        <v>2.2000000000000002</v>
      </c>
      <c r="I141" s="11">
        <v>5</v>
      </c>
      <c r="J141" s="11">
        <v>7.4</v>
      </c>
      <c r="K141" s="11">
        <v>4.4000000000000004</v>
      </c>
      <c r="L141" s="11">
        <v>3.9</v>
      </c>
      <c r="M141" s="11">
        <v>6.8</v>
      </c>
      <c r="N141" s="16">
        <f>IF(Table4[[#This Row],[Partnership]]=1,1,0)</f>
        <v>0</v>
      </c>
      <c r="O141" s="16">
        <v>6.4</v>
      </c>
    </row>
    <row r="142" spans="1:15" x14ac:dyDescent="0.25">
      <c r="A142">
        <f>IF(Table4[[#This Row],[CustomerType]]=1,1,0)</f>
        <v>0</v>
      </c>
      <c r="B142">
        <f>IF(Table4[[#This Row],[CustomerType]]=2,1,0)</f>
        <v>1</v>
      </c>
      <c r="C142">
        <f>IF(Table4[[#This Row],[IndustryType]]=1,1,0)</f>
        <v>1</v>
      </c>
      <c r="D142">
        <f>IF(Table4[[#This Row],[FirmSize]]=0,1,0)</f>
        <v>0</v>
      </c>
      <c r="E142">
        <f>IF(Table4[[#This Row],[Region]]=1,1,0)</f>
        <v>1</v>
      </c>
      <c r="F142" s="12">
        <v>3.4</v>
      </c>
      <c r="G142" s="13">
        <v>6.3</v>
      </c>
      <c r="H142" s="13">
        <v>5.2</v>
      </c>
      <c r="I142" s="13">
        <v>5.6</v>
      </c>
      <c r="J142" s="13">
        <v>9.1</v>
      </c>
      <c r="K142" s="13">
        <v>4.5</v>
      </c>
      <c r="L142" s="13">
        <v>4.5</v>
      </c>
      <c r="M142" s="13">
        <v>6.5</v>
      </c>
      <c r="N142" s="15">
        <f>IF(Table4[[#This Row],[Partnership]]=1,1,0)</f>
        <v>0</v>
      </c>
      <c r="O142" s="15">
        <v>6.8</v>
      </c>
    </row>
    <row r="143" spans="1:15" x14ac:dyDescent="0.25">
      <c r="A143">
        <f>IF(Table4[[#This Row],[CustomerType]]=1,1,0)</f>
        <v>0</v>
      </c>
      <c r="B143">
        <f>IF(Table4[[#This Row],[CustomerType]]=2,1,0)</f>
        <v>0</v>
      </c>
      <c r="C143">
        <f>IF(Table4[[#This Row],[IndustryType]]=1,1,0)</f>
        <v>1</v>
      </c>
      <c r="D143">
        <f>IF(Table4[[#This Row],[FirmSize]]=0,1,0)</f>
        <v>0</v>
      </c>
      <c r="E143">
        <f>IF(Table4[[#This Row],[Region]]=1,1,0)</f>
        <v>0</v>
      </c>
      <c r="F143" s="14">
        <v>2.8</v>
      </c>
      <c r="G143" s="11">
        <v>5.8</v>
      </c>
      <c r="H143" s="11">
        <v>1.5</v>
      </c>
      <c r="I143" s="11">
        <v>3.5</v>
      </c>
      <c r="J143" s="11">
        <v>5.4</v>
      </c>
      <c r="K143" s="11">
        <v>4</v>
      </c>
      <c r="L143" s="11">
        <v>4</v>
      </c>
      <c r="M143" s="11">
        <v>8.3000000000000007</v>
      </c>
      <c r="N143" s="16">
        <f>IF(Table4[[#This Row],[Partnership]]=1,1,0)</f>
        <v>1</v>
      </c>
      <c r="O143" s="16">
        <v>7.9</v>
      </c>
    </row>
    <row r="144" spans="1:15" x14ac:dyDescent="0.25">
      <c r="A144">
        <f>IF(Table4[[#This Row],[CustomerType]]=1,1,0)</f>
        <v>0</v>
      </c>
      <c r="B144">
        <f>IF(Table4[[#This Row],[CustomerType]]=2,1,0)</f>
        <v>0</v>
      </c>
      <c r="C144">
        <f>IF(Table4[[#This Row],[IndustryType]]=1,1,0)</f>
        <v>0</v>
      </c>
      <c r="D144">
        <f>IF(Table4[[#This Row],[FirmSize]]=0,1,0)</f>
        <v>0</v>
      </c>
      <c r="E144">
        <f>IF(Table4[[#This Row],[Region]]=1,1,0)</f>
        <v>1</v>
      </c>
      <c r="F144" s="12">
        <v>3.4</v>
      </c>
      <c r="G144" s="13">
        <v>6.9</v>
      </c>
      <c r="H144" s="13">
        <v>4.9000000000000004</v>
      </c>
      <c r="I144" s="13">
        <v>5.8</v>
      </c>
      <c r="J144" s="13">
        <v>4.5</v>
      </c>
      <c r="K144" s="13">
        <v>4.2</v>
      </c>
      <c r="L144" s="13">
        <v>4.5</v>
      </c>
      <c r="M144" s="13">
        <v>9.4</v>
      </c>
      <c r="N144" s="15">
        <f>IF(Table4[[#This Row],[Partnership]]=1,1,0)</f>
        <v>1</v>
      </c>
      <c r="O144" s="15">
        <v>8.9</v>
      </c>
    </row>
    <row r="145" spans="1:15" x14ac:dyDescent="0.25">
      <c r="A145">
        <f>IF(Table4[[#This Row],[CustomerType]]=1,1,0)</f>
        <v>0</v>
      </c>
      <c r="B145">
        <f>IF(Table4[[#This Row],[CustomerType]]=2,1,0)</f>
        <v>0</v>
      </c>
      <c r="C145">
        <f>IF(Table4[[#This Row],[IndustryType]]=1,1,0)</f>
        <v>1</v>
      </c>
      <c r="D145">
        <f>IF(Table4[[#This Row],[FirmSize]]=0,1,0)</f>
        <v>1</v>
      </c>
      <c r="E145">
        <f>IF(Table4[[#This Row],[Region]]=1,1,0)</f>
        <v>0</v>
      </c>
      <c r="F145" s="14">
        <v>3.8</v>
      </c>
      <c r="G145" s="11">
        <v>5.0999999999999996</v>
      </c>
      <c r="H145" s="11">
        <v>3.1</v>
      </c>
      <c r="I145" s="11">
        <v>4.5</v>
      </c>
      <c r="J145" s="11">
        <v>7.3</v>
      </c>
      <c r="K145" s="11">
        <v>4.5</v>
      </c>
      <c r="L145" s="11">
        <v>4.2</v>
      </c>
      <c r="M145" s="11">
        <v>6.6</v>
      </c>
      <c r="N145" s="16">
        <f>IF(Table4[[#This Row],[Partnership]]=1,1,0)</f>
        <v>0</v>
      </c>
      <c r="O145" s="16">
        <v>7.4</v>
      </c>
    </row>
    <row r="146" spans="1:15" x14ac:dyDescent="0.25">
      <c r="A146">
        <f>IF(Table4[[#This Row],[CustomerType]]=1,1,0)</f>
        <v>0</v>
      </c>
      <c r="B146">
        <f>IF(Table4[[#This Row],[CustomerType]]=2,1,0)</f>
        <v>0</v>
      </c>
      <c r="C146">
        <f>IF(Table4[[#This Row],[IndustryType]]=1,1,0)</f>
        <v>1</v>
      </c>
      <c r="D146">
        <f>IF(Table4[[#This Row],[FirmSize]]=0,1,0)</f>
        <v>1</v>
      </c>
      <c r="E146">
        <f>IF(Table4[[#This Row],[Region]]=1,1,0)</f>
        <v>0</v>
      </c>
      <c r="F146" s="12">
        <v>4.2</v>
      </c>
      <c r="G146" s="13">
        <v>5.4</v>
      </c>
      <c r="H146" s="13">
        <v>3.4</v>
      </c>
      <c r="I146" s="13">
        <v>4.5</v>
      </c>
      <c r="J146" s="13">
        <v>3.8</v>
      </c>
      <c r="K146" s="13">
        <v>3.8</v>
      </c>
      <c r="L146" s="13">
        <v>3.5</v>
      </c>
      <c r="M146" s="13">
        <v>7.6</v>
      </c>
      <c r="N146" s="15">
        <f>IF(Table4[[#This Row],[Partnership]]=1,1,0)</f>
        <v>1</v>
      </c>
      <c r="O146" s="15">
        <v>7</v>
      </c>
    </row>
    <row r="147" spans="1:15" x14ac:dyDescent="0.25">
      <c r="A147">
        <f>IF(Table4[[#This Row],[CustomerType]]=1,1,0)</f>
        <v>0</v>
      </c>
      <c r="B147">
        <f>IF(Table4[[#This Row],[CustomerType]]=2,1,0)</f>
        <v>0</v>
      </c>
      <c r="C147">
        <f>IF(Table4[[#This Row],[IndustryType]]=1,1,0)</f>
        <v>1</v>
      </c>
      <c r="D147">
        <f>IF(Table4[[#This Row],[FirmSize]]=0,1,0)</f>
        <v>1</v>
      </c>
      <c r="E147">
        <f>IF(Table4[[#This Row],[Region]]=1,1,0)</f>
        <v>0</v>
      </c>
      <c r="F147" s="14">
        <v>4.2</v>
      </c>
      <c r="G147" s="11">
        <v>4.0999999999999996</v>
      </c>
      <c r="H147" s="11">
        <v>3.2</v>
      </c>
      <c r="I147" s="11">
        <v>4.5</v>
      </c>
      <c r="J147" s="11">
        <v>3.8</v>
      </c>
      <c r="K147" s="11">
        <v>4.0999999999999996</v>
      </c>
      <c r="L147" s="11">
        <v>3.5</v>
      </c>
      <c r="M147" s="11">
        <v>7.8</v>
      </c>
      <c r="N147" s="16">
        <f>IF(Table4[[#This Row],[Partnership]]=1,1,0)</f>
        <v>1</v>
      </c>
      <c r="O147" s="16">
        <v>7</v>
      </c>
    </row>
    <row r="148" spans="1:15" x14ac:dyDescent="0.25">
      <c r="A148">
        <f>IF(Table4[[#This Row],[CustomerType]]=1,1,0)</f>
        <v>1</v>
      </c>
      <c r="B148">
        <f>IF(Table4[[#This Row],[CustomerType]]=2,1,0)</f>
        <v>0</v>
      </c>
      <c r="C148">
        <f>IF(Table4[[#This Row],[IndustryType]]=1,1,0)</f>
        <v>0</v>
      </c>
      <c r="D148">
        <f>IF(Table4[[#This Row],[FirmSize]]=0,1,0)</f>
        <v>1</v>
      </c>
      <c r="E148">
        <f>IF(Table4[[#This Row],[Region]]=1,1,0)</f>
        <v>1</v>
      </c>
      <c r="F148" s="12">
        <v>3.8</v>
      </c>
      <c r="G148" s="13">
        <v>4.7</v>
      </c>
      <c r="H148" s="13">
        <v>4.5</v>
      </c>
      <c r="I148" s="13">
        <v>6.6</v>
      </c>
      <c r="J148" s="13">
        <v>8.1999999999999993</v>
      </c>
      <c r="K148" s="13">
        <v>4.5999999999999996</v>
      </c>
      <c r="L148" s="13">
        <v>3.3</v>
      </c>
      <c r="M148" s="13">
        <v>6</v>
      </c>
      <c r="N148" s="15">
        <f>IF(Table4[[#This Row],[Partnership]]=1,1,0)</f>
        <v>0</v>
      </c>
      <c r="O148" s="15">
        <v>6</v>
      </c>
    </row>
    <row r="149" spans="1:15" x14ac:dyDescent="0.25">
      <c r="A149">
        <f>IF(Table4[[#This Row],[CustomerType]]=1,1,0)</f>
        <v>0</v>
      </c>
      <c r="B149">
        <f>IF(Table4[[#This Row],[CustomerType]]=2,1,0)</f>
        <v>0</v>
      </c>
      <c r="C149">
        <f>IF(Table4[[#This Row],[IndustryType]]=1,1,0)</f>
        <v>1</v>
      </c>
      <c r="D149">
        <f>IF(Table4[[#This Row],[FirmSize]]=0,1,0)</f>
        <v>1</v>
      </c>
      <c r="E149">
        <f>IF(Table4[[#This Row],[Region]]=1,1,0)</f>
        <v>0</v>
      </c>
      <c r="F149" s="14">
        <v>3.7</v>
      </c>
      <c r="G149" s="11">
        <v>4.7</v>
      </c>
      <c r="H149" s="11">
        <v>4.0999999999999996</v>
      </c>
      <c r="I149" s="11">
        <v>5.4</v>
      </c>
      <c r="J149" s="11">
        <v>7.3</v>
      </c>
      <c r="K149" s="11">
        <v>3.7</v>
      </c>
      <c r="L149" s="11">
        <v>3.3</v>
      </c>
      <c r="M149" s="11">
        <v>6</v>
      </c>
      <c r="N149" s="16">
        <f>IF(Table4[[#This Row],[Partnership]]=1,1,0)</f>
        <v>1</v>
      </c>
      <c r="O149" s="16">
        <v>7.4</v>
      </c>
    </row>
    <row r="150" spans="1:15" x14ac:dyDescent="0.25">
      <c r="A150">
        <f>IF(Table4[[#This Row],[CustomerType]]=1,1,0)</f>
        <v>0</v>
      </c>
      <c r="B150">
        <f>IF(Table4[[#This Row],[CustomerType]]=2,1,0)</f>
        <v>1</v>
      </c>
      <c r="C150">
        <f>IF(Table4[[#This Row],[IndustryType]]=1,1,0)</f>
        <v>1</v>
      </c>
      <c r="D150">
        <f>IF(Table4[[#This Row],[FirmSize]]=0,1,0)</f>
        <v>0</v>
      </c>
      <c r="E150">
        <f>IF(Table4[[#This Row],[Region]]=1,1,0)</f>
        <v>1</v>
      </c>
      <c r="F150" s="12">
        <v>5.0999999999999996</v>
      </c>
      <c r="G150" s="13">
        <v>6.2</v>
      </c>
      <c r="H150" s="13">
        <v>5.8</v>
      </c>
      <c r="I150" s="13">
        <v>7.8</v>
      </c>
      <c r="J150" s="13">
        <v>5.9</v>
      </c>
      <c r="K150" s="13">
        <v>5.0999999999999996</v>
      </c>
      <c r="L150" s="13">
        <v>4.5</v>
      </c>
      <c r="M150" s="13">
        <v>9.1</v>
      </c>
      <c r="N150" s="15">
        <f>IF(Table4[[#This Row],[Partnership]]=1,1,0)</f>
        <v>1</v>
      </c>
      <c r="O150" s="15">
        <v>7.6</v>
      </c>
    </row>
    <row r="151" spans="1:15" x14ac:dyDescent="0.25">
      <c r="A151">
        <f>IF(Table4[[#This Row],[CustomerType]]=1,1,0)</f>
        <v>1</v>
      </c>
      <c r="B151">
        <f>IF(Table4[[#This Row],[CustomerType]]=2,1,0)</f>
        <v>0</v>
      </c>
      <c r="C151">
        <f>IF(Table4[[#This Row],[IndustryType]]=1,1,0)</f>
        <v>0</v>
      </c>
      <c r="D151">
        <f>IF(Table4[[#This Row],[FirmSize]]=0,1,0)</f>
        <v>0</v>
      </c>
      <c r="E151">
        <f>IF(Table4[[#This Row],[Region]]=1,1,0)</f>
        <v>1</v>
      </c>
      <c r="F151" s="14">
        <v>4.0999999999999996</v>
      </c>
      <c r="G151" s="11">
        <v>5.8</v>
      </c>
      <c r="H151" s="11">
        <v>4.8</v>
      </c>
      <c r="I151" s="11">
        <v>5.3</v>
      </c>
      <c r="J151" s="11">
        <v>8</v>
      </c>
      <c r="K151" s="11">
        <v>4.3</v>
      </c>
      <c r="L151" s="11">
        <v>4</v>
      </c>
      <c r="M151" s="11">
        <v>5</v>
      </c>
      <c r="N151" s="16">
        <f>IF(Table4[[#This Row],[Partnership]]=1,1,0)</f>
        <v>0</v>
      </c>
      <c r="O151" s="16">
        <v>4.8</v>
      </c>
    </row>
    <row r="152" spans="1:15" x14ac:dyDescent="0.25">
      <c r="A152">
        <f>IF(Table4[[#This Row],[CustomerType]]=1,1,0)</f>
        <v>0</v>
      </c>
      <c r="B152">
        <f>IF(Table4[[#This Row],[CustomerType]]=2,1,0)</f>
        <v>0</v>
      </c>
      <c r="C152">
        <f>IF(Table4[[#This Row],[IndustryType]]=1,1,0)</f>
        <v>0</v>
      </c>
      <c r="D152">
        <f>IF(Table4[[#This Row],[FirmSize]]=0,1,0)</f>
        <v>1</v>
      </c>
      <c r="E152">
        <f>IF(Table4[[#This Row],[Region]]=1,1,0)</f>
        <v>1</v>
      </c>
      <c r="F152" s="12">
        <v>4.3</v>
      </c>
      <c r="G152" s="13">
        <v>5.7</v>
      </c>
      <c r="H152" s="13">
        <v>4.3</v>
      </c>
      <c r="I152" s="13">
        <v>6.9</v>
      </c>
      <c r="J152" s="13">
        <v>8.1999999999999993</v>
      </c>
      <c r="K152" s="13">
        <v>5</v>
      </c>
      <c r="L152" s="13">
        <v>4.2</v>
      </c>
      <c r="M152" s="13">
        <v>5.8</v>
      </c>
      <c r="N152" s="15">
        <f>IF(Table4[[#This Row],[Partnership]]=1,1,0)</f>
        <v>0</v>
      </c>
      <c r="O152" s="15">
        <v>7.3</v>
      </c>
    </row>
    <row r="153" spans="1:15" x14ac:dyDescent="0.25">
      <c r="A153">
        <f>IF(Table4[[#This Row],[CustomerType]]=1,1,0)</f>
        <v>0</v>
      </c>
      <c r="B153">
        <f>IF(Table4[[#This Row],[CustomerType]]=2,1,0)</f>
        <v>1</v>
      </c>
      <c r="C153">
        <f>IF(Table4[[#This Row],[IndustryType]]=1,1,0)</f>
        <v>0</v>
      </c>
      <c r="D153">
        <f>IF(Table4[[#This Row],[FirmSize]]=0,1,0)</f>
        <v>0</v>
      </c>
      <c r="E153">
        <f>IF(Table4[[#This Row],[Region]]=1,1,0)</f>
        <v>1</v>
      </c>
      <c r="F153" s="14">
        <v>3.3</v>
      </c>
      <c r="G153" s="11">
        <v>5.4</v>
      </c>
      <c r="H153" s="11">
        <v>4</v>
      </c>
      <c r="I153" s="11">
        <v>5.0999999999999996</v>
      </c>
      <c r="J153" s="11">
        <v>6.9</v>
      </c>
      <c r="K153" s="11">
        <v>4</v>
      </c>
      <c r="L153" s="11">
        <v>3.7</v>
      </c>
      <c r="M153" s="11">
        <v>5.9</v>
      </c>
      <c r="N153" s="16">
        <f>IF(Table4[[#This Row],[Partnership]]=1,1,0)</f>
        <v>0</v>
      </c>
      <c r="O153" s="16">
        <v>6.3</v>
      </c>
    </row>
    <row r="154" spans="1:15" x14ac:dyDescent="0.25">
      <c r="A154">
        <f>IF(Table4[[#This Row],[CustomerType]]=1,1,0)</f>
        <v>1</v>
      </c>
      <c r="B154">
        <f>IF(Table4[[#This Row],[CustomerType]]=2,1,0)</f>
        <v>0</v>
      </c>
      <c r="C154">
        <f>IF(Table4[[#This Row],[IndustryType]]=1,1,0)</f>
        <v>1</v>
      </c>
      <c r="D154">
        <f>IF(Table4[[#This Row],[FirmSize]]=0,1,0)</f>
        <v>1</v>
      </c>
      <c r="E154">
        <f>IF(Table4[[#This Row],[Region]]=1,1,0)</f>
        <v>1</v>
      </c>
      <c r="F154" s="12">
        <v>4.3</v>
      </c>
      <c r="G154" s="13">
        <v>3.8</v>
      </c>
      <c r="H154" s="13">
        <v>3.6</v>
      </c>
      <c r="I154" s="13">
        <v>4.7</v>
      </c>
      <c r="J154" s="13">
        <v>10</v>
      </c>
      <c r="K154" s="13">
        <v>3</v>
      </c>
      <c r="L154" s="13">
        <v>2.5</v>
      </c>
      <c r="M154" s="13">
        <v>5.3</v>
      </c>
      <c r="N154" s="15">
        <f>IF(Table4[[#This Row],[Partnership]]=1,1,0)</f>
        <v>0</v>
      </c>
      <c r="O154" s="15">
        <v>5</v>
      </c>
    </row>
    <row r="155" spans="1:15" x14ac:dyDescent="0.25">
      <c r="A155">
        <f>IF(Table4[[#This Row],[CustomerType]]=1,1,0)</f>
        <v>0</v>
      </c>
      <c r="B155">
        <f>IF(Table4[[#This Row],[CustomerType]]=2,1,0)</f>
        <v>0</v>
      </c>
      <c r="C155">
        <f>IF(Table4[[#This Row],[IndustryType]]=1,1,0)</f>
        <v>1</v>
      </c>
      <c r="D155">
        <f>IF(Table4[[#This Row],[FirmSize]]=0,1,0)</f>
        <v>1</v>
      </c>
      <c r="E155">
        <f>IF(Table4[[#This Row],[Region]]=1,1,0)</f>
        <v>0</v>
      </c>
      <c r="F155" s="14">
        <v>3.5</v>
      </c>
      <c r="G155" s="11">
        <v>5.4</v>
      </c>
      <c r="H155" s="11">
        <v>2.8</v>
      </c>
      <c r="I155" s="11">
        <v>4.5</v>
      </c>
      <c r="J155" s="11">
        <v>6.7</v>
      </c>
      <c r="K155" s="11">
        <v>4.0999999999999996</v>
      </c>
      <c r="L155" s="11">
        <v>3.9</v>
      </c>
      <c r="M155" s="11">
        <v>6.8</v>
      </c>
      <c r="N155" s="16">
        <f>IF(Table4[[#This Row],[Partnership]]=1,1,0)</f>
        <v>0</v>
      </c>
      <c r="O155" s="16">
        <v>7.1</v>
      </c>
    </row>
    <row r="156" spans="1:15" x14ac:dyDescent="0.25">
      <c r="A156">
        <f>IF(Table4[[#This Row],[CustomerType]]=1,1,0)</f>
        <v>1</v>
      </c>
      <c r="B156">
        <f>IF(Table4[[#This Row],[CustomerType]]=2,1,0)</f>
        <v>0</v>
      </c>
      <c r="C156">
        <f>IF(Table4[[#This Row],[IndustryType]]=1,1,0)</f>
        <v>0</v>
      </c>
      <c r="D156">
        <f>IF(Table4[[#This Row],[FirmSize]]=0,1,0)</f>
        <v>0</v>
      </c>
      <c r="E156">
        <f>IF(Table4[[#This Row],[Region]]=1,1,0)</f>
        <v>1</v>
      </c>
      <c r="F156" s="12">
        <v>5.0999999999999996</v>
      </c>
      <c r="G156" s="13">
        <v>5.3</v>
      </c>
      <c r="H156" s="13">
        <v>3.7</v>
      </c>
      <c r="I156" s="13">
        <v>6.6</v>
      </c>
      <c r="J156" s="13">
        <v>8.4</v>
      </c>
      <c r="K156" s="13">
        <v>4.4000000000000004</v>
      </c>
      <c r="L156" s="13">
        <v>3.4</v>
      </c>
      <c r="M156" s="13">
        <v>6.1</v>
      </c>
      <c r="N156" s="15">
        <f>IF(Table4[[#This Row],[Partnership]]=1,1,0)</f>
        <v>0</v>
      </c>
      <c r="O156" s="15">
        <v>6.3</v>
      </c>
    </row>
    <row r="157" spans="1:15" x14ac:dyDescent="0.25">
      <c r="A157">
        <f>IF(Table4[[#This Row],[CustomerType]]=1,1,0)</f>
        <v>0</v>
      </c>
      <c r="B157">
        <f>IF(Table4[[#This Row],[CustomerType]]=2,1,0)</f>
        <v>0</v>
      </c>
      <c r="C157">
        <f>IF(Table4[[#This Row],[IndustryType]]=1,1,0)</f>
        <v>0</v>
      </c>
      <c r="D157">
        <f>IF(Table4[[#This Row],[FirmSize]]=0,1,0)</f>
        <v>1</v>
      </c>
      <c r="E157">
        <f>IF(Table4[[#This Row],[Region]]=1,1,0)</f>
        <v>0</v>
      </c>
      <c r="F157" s="14">
        <v>2.8</v>
      </c>
      <c r="G157" s="11">
        <v>5.8</v>
      </c>
      <c r="H157" s="11">
        <v>3.7</v>
      </c>
      <c r="I157" s="11">
        <v>4.7</v>
      </c>
      <c r="J157" s="11">
        <v>4.8</v>
      </c>
      <c r="K157" s="11">
        <v>4</v>
      </c>
      <c r="L157" s="11">
        <v>3.6</v>
      </c>
      <c r="M157" s="11">
        <v>5.9</v>
      </c>
      <c r="N157" s="16">
        <f>IF(Table4[[#This Row],[Partnership]]=1,1,0)</f>
        <v>0</v>
      </c>
      <c r="O157" s="16">
        <v>6.8</v>
      </c>
    </row>
    <row r="158" spans="1:15" x14ac:dyDescent="0.25">
      <c r="A158">
        <f>IF(Table4[[#This Row],[CustomerType]]=1,1,0)</f>
        <v>1</v>
      </c>
      <c r="B158">
        <f>IF(Table4[[#This Row],[CustomerType]]=2,1,0)</f>
        <v>0</v>
      </c>
      <c r="C158">
        <f>IF(Table4[[#This Row],[IndustryType]]=1,1,0)</f>
        <v>0</v>
      </c>
      <c r="D158">
        <f>IF(Table4[[#This Row],[FirmSize]]=0,1,0)</f>
        <v>0</v>
      </c>
      <c r="E158">
        <f>IF(Table4[[#This Row],[Region]]=1,1,0)</f>
        <v>1</v>
      </c>
      <c r="F158" s="12">
        <v>3.6</v>
      </c>
      <c r="G158" s="13">
        <v>4.4000000000000004</v>
      </c>
      <c r="H158" s="13">
        <v>4.0999999999999996</v>
      </c>
      <c r="I158" s="13">
        <v>4.9000000000000004</v>
      </c>
      <c r="J158" s="13">
        <v>8.1999999999999993</v>
      </c>
      <c r="K158" s="13">
        <v>3.7</v>
      </c>
      <c r="L158" s="13">
        <v>3.1</v>
      </c>
      <c r="M158" s="13">
        <v>5.3</v>
      </c>
      <c r="N158" s="15">
        <f>IF(Table4[[#This Row],[Partnership]]=1,1,0)</f>
        <v>0</v>
      </c>
      <c r="O158" s="15">
        <v>5.2</v>
      </c>
    </row>
    <row r="159" spans="1:15" x14ac:dyDescent="0.25">
      <c r="A159">
        <f>IF(Table4[[#This Row],[CustomerType]]=1,1,0)</f>
        <v>1</v>
      </c>
      <c r="B159">
        <f>IF(Table4[[#This Row],[CustomerType]]=2,1,0)</f>
        <v>0</v>
      </c>
      <c r="C159">
        <f>IF(Table4[[#This Row],[IndustryType]]=1,1,0)</f>
        <v>0</v>
      </c>
      <c r="D159">
        <f>IF(Table4[[#This Row],[FirmSize]]=0,1,0)</f>
        <v>1</v>
      </c>
      <c r="E159">
        <f>IF(Table4[[#This Row],[Region]]=1,1,0)</f>
        <v>1</v>
      </c>
      <c r="F159" s="14">
        <v>3.4</v>
      </c>
      <c r="G159" s="11">
        <v>4.3</v>
      </c>
      <c r="H159" s="11">
        <v>5.8</v>
      </c>
      <c r="I159" s="11">
        <v>4.8</v>
      </c>
      <c r="J159" s="11">
        <v>7.2</v>
      </c>
      <c r="K159" s="11">
        <v>4</v>
      </c>
      <c r="L159" s="11">
        <v>3.7</v>
      </c>
      <c r="M159" s="11">
        <v>5.6</v>
      </c>
      <c r="N159" s="16">
        <f>IF(Table4[[#This Row],[Partnership]]=1,1,0)</f>
        <v>0</v>
      </c>
      <c r="O159" s="16">
        <v>6.3</v>
      </c>
    </row>
    <row r="160" spans="1:15" x14ac:dyDescent="0.25">
      <c r="A160">
        <f>IF(Table4[[#This Row],[CustomerType]]=1,1,0)</f>
        <v>0</v>
      </c>
      <c r="B160">
        <f>IF(Table4[[#This Row],[CustomerType]]=2,1,0)</f>
        <v>1</v>
      </c>
      <c r="C160">
        <f>IF(Table4[[#This Row],[IndustryType]]=1,1,0)</f>
        <v>1</v>
      </c>
      <c r="D160">
        <f>IF(Table4[[#This Row],[FirmSize]]=0,1,0)</f>
        <v>1</v>
      </c>
      <c r="E160">
        <f>IF(Table4[[#This Row],[Region]]=1,1,0)</f>
        <v>1</v>
      </c>
      <c r="F160" s="12">
        <v>3.7</v>
      </c>
      <c r="G160" s="13">
        <v>5.7</v>
      </c>
      <c r="H160" s="13">
        <v>4.5</v>
      </c>
      <c r="I160" s="13">
        <v>4.9000000000000004</v>
      </c>
      <c r="J160" s="13">
        <v>6</v>
      </c>
      <c r="K160" s="13">
        <v>4.3</v>
      </c>
      <c r="L160" s="13">
        <v>4.3</v>
      </c>
      <c r="M160" s="13">
        <v>6.1</v>
      </c>
      <c r="N160" s="15">
        <f>IF(Table4[[#This Row],[Partnership]]=1,1,0)</f>
        <v>0</v>
      </c>
      <c r="O160" s="15">
        <v>6.1</v>
      </c>
    </row>
    <row r="161" spans="1:15" x14ac:dyDescent="0.25">
      <c r="A161">
        <f>IF(Table4[[#This Row],[CustomerType]]=1,1,0)</f>
        <v>0</v>
      </c>
      <c r="B161">
        <f>IF(Table4[[#This Row],[CustomerType]]=2,1,0)</f>
        <v>1</v>
      </c>
      <c r="C161">
        <f>IF(Table4[[#This Row],[IndustryType]]=1,1,0)</f>
        <v>1</v>
      </c>
      <c r="D161">
        <f>IF(Table4[[#This Row],[FirmSize]]=0,1,0)</f>
        <v>1</v>
      </c>
      <c r="E161">
        <f>IF(Table4[[#This Row],[Region]]=1,1,0)</f>
        <v>0</v>
      </c>
      <c r="F161" s="14">
        <v>3.6</v>
      </c>
      <c r="G161" s="11">
        <v>4.8</v>
      </c>
      <c r="H161" s="11">
        <v>3</v>
      </c>
      <c r="I161" s="11">
        <v>4.5999999999999996</v>
      </c>
      <c r="J161" s="11">
        <v>8.3000000000000007</v>
      </c>
      <c r="K161" s="11">
        <v>4.5999999999999996</v>
      </c>
      <c r="L161" s="11">
        <v>3.9</v>
      </c>
      <c r="M161" s="11">
        <v>7.4</v>
      </c>
      <c r="N161" s="16">
        <f>IF(Table4[[#This Row],[Partnership]]=1,1,0)</f>
        <v>1</v>
      </c>
      <c r="O161" s="16">
        <v>7.3</v>
      </c>
    </row>
    <row r="162" spans="1:15" x14ac:dyDescent="0.25">
      <c r="A162">
        <f>IF(Table4[[#This Row],[CustomerType]]=1,1,0)</f>
        <v>1</v>
      </c>
      <c r="B162">
        <f>IF(Table4[[#This Row],[CustomerType]]=2,1,0)</f>
        <v>0</v>
      </c>
      <c r="C162">
        <f>IF(Table4[[#This Row],[IndustryType]]=1,1,0)</f>
        <v>1</v>
      </c>
      <c r="D162">
        <f>IF(Table4[[#This Row],[FirmSize]]=0,1,0)</f>
        <v>1</v>
      </c>
      <c r="E162">
        <f>IF(Table4[[#This Row],[Region]]=1,1,0)</f>
        <v>1</v>
      </c>
      <c r="F162" s="12">
        <v>3.7</v>
      </c>
      <c r="G162" s="13">
        <v>4.9000000000000004</v>
      </c>
      <c r="H162" s="13">
        <v>5.0999999999999996</v>
      </c>
      <c r="I162" s="13">
        <v>4.9000000000000004</v>
      </c>
      <c r="J162" s="13">
        <v>9.1999999999999993</v>
      </c>
      <c r="K162" s="13">
        <v>3.7</v>
      </c>
      <c r="L162" s="13">
        <v>3.4</v>
      </c>
      <c r="M162" s="13">
        <v>5.3</v>
      </c>
      <c r="N162" s="15">
        <f>IF(Table4[[#This Row],[Partnership]]=1,1,0)</f>
        <v>0</v>
      </c>
      <c r="O162" s="15">
        <v>5.4</v>
      </c>
    </row>
    <row r="163" spans="1:15" x14ac:dyDescent="0.25">
      <c r="A163">
        <f>IF(Table4[[#This Row],[CustomerType]]=1,1,0)</f>
        <v>0</v>
      </c>
      <c r="B163">
        <f>IF(Table4[[#This Row],[CustomerType]]=2,1,0)</f>
        <v>1</v>
      </c>
      <c r="C163">
        <f>IF(Table4[[#This Row],[IndustryType]]=1,1,0)</f>
        <v>0</v>
      </c>
      <c r="D163">
        <f>IF(Table4[[#This Row],[FirmSize]]=0,1,0)</f>
        <v>0</v>
      </c>
      <c r="E163">
        <f>IF(Table4[[#This Row],[Region]]=1,1,0)</f>
        <v>1</v>
      </c>
      <c r="F163" s="14">
        <v>4.5</v>
      </c>
      <c r="G163" s="11">
        <v>6.4</v>
      </c>
      <c r="H163" s="11">
        <v>4.9000000000000004</v>
      </c>
      <c r="I163" s="11">
        <v>5.9</v>
      </c>
      <c r="J163" s="11">
        <v>8.8000000000000007</v>
      </c>
      <c r="K163" s="11">
        <v>6.4</v>
      </c>
      <c r="L163" s="11">
        <v>5.2</v>
      </c>
      <c r="M163" s="11">
        <v>7</v>
      </c>
      <c r="N163" s="16">
        <f>IF(Table4[[#This Row],[Partnership]]=1,1,0)</f>
        <v>1</v>
      </c>
      <c r="O163" s="16">
        <v>8</v>
      </c>
    </row>
    <row r="164" spans="1:15" x14ac:dyDescent="0.25">
      <c r="A164">
        <f>IF(Table4[[#This Row],[CustomerType]]=1,1,0)</f>
        <v>0</v>
      </c>
      <c r="B164">
        <f>IF(Table4[[#This Row],[CustomerType]]=2,1,0)</f>
        <v>1</v>
      </c>
      <c r="C164">
        <f>IF(Table4[[#This Row],[IndustryType]]=1,1,0)</f>
        <v>0</v>
      </c>
      <c r="D164">
        <f>IF(Table4[[#This Row],[FirmSize]]=0,1,0)</f>
        <v>1</v>
      </c>
      <c r="E164">
        <f>IF(Table4[[#This Row],[Region]]=1,1,0)</f>
        <v>0</v>
      </c>
      <c r="F164" s="12">
        <v>3.7</v>
      </c>
      <c r="G164" s="13">
        <v>4.9000000000000004</v>
      </c>
      <c r="H164" s="13">
        <v>5.7</v>
      </c>
      <c r="I164" s="13">
        <v>6.1</v>
      </c>
      <c r="J164" s="13">
        <v>5.3</v>
      </c>
      <c r="K164" s="13">
        <v>3.6</v>
      </c>
      <c r="L164" s="13">
        <v>3.1</v>
      </c>
      <c r="M164" s="13">
        <v>7</v>
      </c>
      <c r="N164" s="15">
        <f>IF(Table4[[#This Row],[Partnership]]=1,1,0)</f>
        <v>0</v>
      </c>
      <c r="O164" s="15">
        <v>7.4</v>
      </c>
    </row>
    <row r="165" spans="1:15" x14ac:dyDescent="0.25">
      <c r="A165">
        <f>IF(Table4[[#This Row],[CustomerType]]=1,1,0)</f>
        <v>0</v>
      </c>
      <c r="B165">
        <f>IF(Table4[[#This Row],[CustomerType]]=2,1,0)</f>
        <v>1</v>
      </c>
      <c r="C165">
        <f>IF(Table4[[#This Row],[IndustryType]]=1,1,0)</f>
        <v>0</v>
      </c>
      <c r="D165">
        <f>IF(Table4[[#This Row],[FirmSize]]=0,1,0)</f>
        <v>1</v>
      </c>
      <c r="E165">
        <f>IF(Table4[[#This Row],[Region]]=1,1,0)</f>
        <v>0</v>
      </c>
      <c r="F165" s="14">
        <v>3.6</v>
      </c>
      <c r="G165" s="11">
        <v>4</v>
      </c>
      <c r="H165" s="11">
        <v>4.7</v>
      </c>
      <c r="I165" s="11">
        <v>6</v>
      </c>
      <c r="J165" s="11">
        <v>5.2</v>
      </c>
      <c r="K165" s="11">
        <v>4.7</v>
      </c>
      <c r="L165" s="11">
        <v>3</v>
      </c>
      <c r="M165" s="11">
        <v>7.1</v>
      </c>
      <c r="N165" s="16">
        <f>IF(Table4[[#This Row],[Partnership]]=1,1,0)</f>
        <v>0</v>
      </c>
      <c r="O165" s="16">
        <v>7.3</v>
      </c>
    </row>
    <row r="166" spans="1:15" x14ac:dyDescent="0.25">
      <c r="A166">
        <f>IF(Table4[[#This Row],[CustomerType]]=1,1,0)</f>
        <v>0</v>
      </c>
      <c r="B166">
        <f>IF(Table4[[#This Row],[CustomerType]]=2,1,0)</f>
        <v>1</v>
      </c>
      <c r="C166">
        <f>IF(Table4[[#This Row],[IndustryType]]=1,1,0)</f>
        <v>0</v>
      </c>
      <c r="D166">
        <f>IF(Table4[[#This Row],[FirmSize]]=0,1,0)</f>
        <v>1</v>
      </c>
      <c r="E166">
        <f>IF(Table4[[#This Row],[Region]]=1,1,0)</f>
        <v>0</v>
      </c>
      <c r="F166" s="12">
        <v>3.6</v>
      </c>
      <c r="G166" s="13">
        <v>4</v>
      </c>
      <c r="H166" s="13">
        <v>5.8</v>
      </c>
      <c r="I166" s="13">
        <v>6</v>
      </c>
      <c r="J166" s="13">
        <v>5.2</v>
      </c>
      <c r="K166" s="13">
        <v>4</v>
      </c>
      <c r="L166" s="13">
        <v>3</v>
      </c>
      <c r="M166" s="13">
        <v>6.8</v>
      </c>
      <c r="N166" s="15">
        <f>IF(Table4[[#This Row],[Partnership]]=1,1,0)</f>
        <v>0</v>
      </c>
      <c r="O166" s="15">
        <v>7.3</v>
      </c>
    </row>
    <row r="167" spans="1:15" x14ac:dyDescent="0.25">
      <c r="A167">
        <f>IF(Table4[[#This Row],[CustomerType]]=1,1,0)</f>
        <v>1</v>
      </c>
      <c r="B167">
        <f>IF(Table4[[#This Row],[CustomerType]]=2,1,0)</f>
        <v>0</v>
      </c>
      <c r="C167">
        <f>IF(Table4[[#This Row],[IndustryType]]=1,1,0)</f>
        <v>0</v>
      </c>
      <c r="D167">
        <f>IF(Table4[[#This Row],[FirmSize]]=0,1,0)</f>
        <v>1</v>
      </c>
      <c r="E167">
        <f>IF(Table4[[#This Row],[Region]]=1,1,0)</f>
        <v>0</v>
      </c>
      <c r="F167" s="14">
        <v>4.0999999999999996</v>
      </c>
      <c r="G167" s="11">
        <v>4.4000000000000004</v>
      </c>
      <c r="H167" s="11">
        <v>3.3</v>
      </c>
      <c r="I167" s="11">
        <v>5</v>
      </c>
      <c r="J167" s="11">
        <v>6</v>
      </c>
      <c r="K167" s="11">
        <v>4.3</v>
      </c>
      <c r="L167" s="11">
        <v>3.1</v>
      </c>
      <c r="M167" s="11">
        <v>5.9</v>
      </c>
      <c r="N167" s="16">
        <f>IF(Table4[[#This Row],[Partnership]]=1,1,0)</f>
        <v>0</v>
      </c>
      <c r="O167" s="16">
        <v>6.4</v>
      </c>
    </row>
    <row r="168" spans="1:15" x14ac:dyDescent="0.25">
      <c r="A168">
        <f>IF(Table4[[#This Row],[CustomerType]]=1,1,0)</f>
        <v>1</v>
      </c>
      <c r="B168">
        <f>IF(Table4[[#This Row],[CustomerType]]=2,1,0)</f>
        <v>0</v>
      </c>
      <c r="C168">
        <f>IF(Table4[[#This Row],[IndustryType]]=1,1,0)</f>
        <v>1</v>
      </c>
      <c r="D168">
        <f>IF(Table4[[#This Row],[FirmSize]]=0,1,0)</f>
        <v>0</v>
      </c>
      <c r="E168">
        <f>IF(Table4[[#This Row],[Region]]=1,1,0)</f>
        <v>1</v>
      </c>
      <c r="F168" s="12">
        <v>3.4</v>
      </c>
      <c r="G168" s="13">
        <v>3.7</v>
      </c>
      <c r="H168" s="13">
        <v>3.8</v>
      </c>
      <c r="I168" s="13">
        <v>5.9</v>
      </c>
      <c r="J168" s="13">
        <v>7.8</v>
      </c>
      <c r="K168" s="13">
        <v>3.6</v>
      </c>
      <c r="L168" s="13">
        <v>2.7</v>
      </c>
      <c r="M168" s="13">
        <v>6.1</v>
      </c>
      <c r="N168" s="15">
        <f>IF(Table4[[#This Row],[Partnership]]=1,1,0)</f>
        <v>0</v>
      </c>
      <c r="O168" s="15">
        <v>5.7</v>
      </c>
    </row>
    <row r="169" spans="1:15" x14ac:dyDescent="0.25">
      <c r="A169">
        <f>IF(Table4[[#This Row],[CustomerType]]=1,1,0)</f>
        <v>1</v>
      </c>
      <c r="B169">
        <f>IF(Table4[[#This Row],[CustomerType]]=2,1,0)</f>
        <v>0</v>
      </c>
      <c r="C169">
        <f>IF(Table4[[#This Row],[IndustryType]]=1,1,0)</f>
        <v>1</v>
      </c>
      <c r="D169">
        <f>IF(Table4[[#This Row],[FirmSize]]=0,1,0)</f>
        <v>0</v>
      </c>
      <c r="E169">
        <f>IF(Table4[[#This Row],[Region]]=1,1,0)</f>
        <v>1</v>
      </c>
      <c r="F169" s="14">
        <v>3.7</v>
      </c>
      <c r="G169" s="11">
        <v>3.4</v>
      </c>
      <c r="H169" s="11">
        <v>3.3</v>
      </c>
      <c r="I169" s="11">
        <v>5.4</v>
      </c>
      <c r="J169" s="11">
        <v>8.9</v>
      </c>
      <c r="K169" s="11">
        <v>2.7</v>
      </c>
      <c r="L169" s="11">
        <v>2</v>
      </c>
      <c r="M169" s="11">
        <v>6.6</v>
      </c>
      <c r="N169" s="16">
        <f>IF(Table4[[#This Row],[Partnership]]=1,1,0)</f>
        <v>0</v>
      </c>
      <c r="O169" s="16">
        <v>5.7</v>
      </c>
    </row>
    <row r="170" spans="1:15" x14ac:dyDescent="0.25">
      <c r="A170">
        <f>IF(Table4[[#This Row],[CustomerType]]=1,1,0)</f>
        <v>0</v>
      </c>
      <c r="B170">
        <f>IF(Table4[[#This Row],[CustomerType]]=2,1,0)</f>
        <v>1</v>
      </c>
      <c r="C170">
        <f>IF(Table4[[#This Row],[IndustryType]]=1,1,0)</f>
        <v>0</v>
      </c>
      <c r="D170">
        <f>IF(Table4[[#This Row],[FirmSize]]=0,1,0)</f>
        <v>1</v>
      </c>
      <c r="E170">
        <f>IF(Table4[[#This Row],[Region]]=1,1,0)</f>
        <v>0</v>
      </c>
      <c r="F170" s="12">
        <v>2.9</v>
      </c>
      <c r="G170" s="13">
        <v>4</v>
      </c>
      <c r="H170" s="13">
        <v>2.8</v>
      </c>
      <c r="I170" s="13">
        <v>4</v>
      </c>
      <c r="J170" s="13">
        <v>6.3</v>
      </c>
      <c r="K170" s="13">
        <v>4</v>
      </c>
      <c r="L170" s="13">
        <v>3</v>
      </c>
      <c r="M170" s="13">
        <v>6.5</v>
      </c>
      <c r="N170" s="15">
        <f>IF(Table4[[#This Row],[Partnership]]=1,1,0)</f>
        <v>0</v>
      </c>
      <c r="O170" s="15">
        <v>6.6</v>
      </c>
    </row>
    <row r="171" spans="1:15" x14ac:dyDescent="0.25">
      <c r="A171">
        <f>IF(Table4[[#This Row],[CustomerType]]=1,1,0)</f>
        <v>1</v>
      </c>
      <c r="B171">
        <f>IF(Table4[[#This Row],[CustomerType]]=2,1,0)</f>
        <v>0</v>
      </c>
      <c r="C171">
        <f>IF(Table4[[#This Row],[IndustryType]]=1,1,0)</f>
        <v>0</v>
      </c>
      <c r="D171">
        <f>IF(Table4[[#This Row],[FirmSize]]=0,1,0)</f>
        <v>0</v>
      </c>
      <c r="E171">
        <f>IF(Table4[[#This Row],[Region]]=1,1,0)</f>
        <v>1</v>
      </c>
      <c r="F171" s="14">
        <v>4</v>
      </c>
      <c r="G171" s="11">
        <v>4.3</v>
      </c>
      <c r="H171" s="11">
        <v>4.2</v>
      </c>
      <c r="I171" s="11">
        <v>6.8</v>
      </c>
      <c r="J171" s="11">
        <v>8.4</v>
      </c>
      <c r="K171" s="11">
        <v>3.8</v>
      </c>
      <c r="L171" s="11">
        <v>3.5</v>
      </c>
      <c r="M171" s="11">
        <v>7.1</v>
      </c>
      <c r="N171" s="16">
        <f>IF(Table4[[#This Row],[Partnership]]=1,1,0)</f>
        <v>0</v>
      </c>
      <c r="O171" s="16">
        <v>6.3</v>
      </c>
    </row>
    <row r="172" spans="1:15" x14ac:dyDescent="0.25">
      <c r="A172">
        <f>IF(Table4[[#This Row],[CustomerType]]=1,1,0)</f>
        <v>1</v>
      </c>
      <c r="B172">
        <f>IF(Table4[[#This Row],[CustomerType]]=2,1,0)</f>
        <v>0</v>
      </c>
      <c r="C172">
        <f>IF(Table4[[#This Row],[IndustryType]]=1,1,0)</f>
        <v>1</v>
      </c>
      <c r="D172">
        <f>IF(Table4[[#This Row],[FirmSize]]=0,1,0)</f>
        <v>0</v>
      </c>
      <c r="E172">
        <f>IF(Table4[[#This Row],[Region]]=1,1,0)</f>
        <v>1</v>
      </c>
      <c r="F172" s="12">
        <v>3.3</v>
      </c>
      <c r="G172" s="13">
        <v>5.6</v>
      </c>
      <c r="H172" s="13">
        <v>4</v>
      </c>
      <c r="I172" s="13">
        <v>4.2</v>
      </c>
      <c r="J172" s="13">
        <v>9</v>
      </c>
      <c r="K172" s="13">
        <v>3.3</v>
      </c>
      <c r="L172" s="13">
        <v>3.7</v>
      </c>
      <c r="M172" s="13">
        <v>7</v>
      </c>
      <c r="N172" s="15">
        <f>IF(Table4[[#This Row],[Partnership]]=1,1,0)</f>
        <v>0</v>
      </c>
      <c r="O172" s="15">
        <v>5.4</v>
      </c>
    </row>
    <row r="173" spans="1:15" x14ac:dyDescent="0.25">
      <c r="A173">
        <f>IF(Table4[[#This Row],[CustomerType]]=1,1,0)</f>
        <v>0</v>
      </c>
      <c r="B173">
        <f>IF(Table4[[#This Row],[CustomerType]]=2,1,0)</f>
        <v>0</v>
      </c>
      <c r="C173">
        <f>IF(Table4[[#This Row],[IndustryType]]=1,1,0)</f>
        <v>1</v>
      </c>
      <c r="D173">
        <f>IF(Table4[[#This Row],[FirmSize]]=0,1,0)</f>
        <v>1</v>
      </c>
      <c r="E173">
        <f>IF(Table4[[#This Row],[Region]]=1,1,0)</f>
        <v>0</v>
      </c>
      <c r="F173" s="14">
        <v>2.6</v>
      </c>
      <c r="G173" s="11">
        <v>5.8</v>
      </c>
      <c r="H173" s="11">
        <v>2.1</v>
      </c>
      <c r="I173" s="11">
        <v>3.3</v>
      </c>
      <c r="J173" s="11">
        <v>5.2</v>
      </c>
      <c r="K173" s="11">
        <v>4.5</v>
      </c>
      <c r="L173" s="11">
        <v>3.8</v>
      </c>
      <c r="M173" s="11">
        <v>7</v>
      </c>
      <c r="N173" s="16">
        <f>IF(Table4[[#This Row],[Partnership]]=1,1,0)</f>
        <v>1</v>
      </c>
      <c r="O173" s="16">
        <v>7.4</v>
      </c>
    </row>
    <row r="174" spans="1:15" x14ac:dyDescent="0.25">
      <c r="A174">
        <f>IF(Table4[[#This Row],[CustomerType]]=1,1,0)</f>
        <v>0</v>
      </c>
      <c r="B174">
        <f>IF(Table4[[#This Row],[CustomerType]]=2,1,0)</f>
        <v>0</v>
      </c>
      <c r="C174">
        <f>IF(Table4[[#This Row],[IndustryType]]=1,1,0)</f>
        <v>0</v>
      </c>
      <c r="D174">
        <f>IF(Table4[[#This Row],[FirmSize]]=0,1,0)</f>
        <v>1</v>
      </c>
      <c r="E174">
        <f>IF(Table4[[#This Row],[Region]]=1,1,0)</f>
        <v>0</v>
      </c>
      <c r="F174" s="12">
        <v>3.7</v>
      </c>
      <c r="G174" s="13">
        <v>5.3</v>
      </c>
      <c r="H174" s="13">
        <v>4.5999999999999996</v>
      </c>
      <c r="I174" s="13">
        <v>6.7</v>
      </c>
      <c r="J174" s="13">
        <v>6.8</v>
      </c>
      <c r="K174" s="13">
        <v>5</v>
      </c>
      <c r="L174" s="13">
        <v>3.9</v>
      </c>
      <c r="M174" s="13">
        <v>7.3</v>
      </c>
      <c r="N174" s="15">
        <f>IF(Table4[[#This Row],[Partnership]]=1,1,0)</f>
        <v>1</v>
      </c>
      <c r="O174" s="15">
        <v>8.6</v>
      </c>
    </row>
    <row r="175" spans="1:15" x14ac:dyDescent="0.25">
      <c r="A175">
        <f>IF(Table4[[#This Row],[CustomerType]]=1,1,0)</f>
        <v>1</v>
      </c>
      <c r="B175">
        <f>IF(Table4[[#This Row],[CustomerType]]=2,1,0)</f>
        <v>0</v>
      </c>
      <c r="C175">
        <f>IF(Table4[[#This Row],[IndustryType]]=1,1,0)</f>
        <v>1</v>
      </c>
      <c r="D175">
        <f>IF(Table4[[#This Row],[FirmSize]]=0,1,0)</f>
        <v>1</v>
      </c>
      <c r="E175">
        <f>IF(Table4[[#This Row],[Region]]=1,1,0)</f>
        <v>0</v>
      </c>
      <c r="F175" s="14">
        <v>4.8</v>
      </c>
      <c r="G175" s="11">
        <v>4.2</v>
      </c>
      <c r="H175" s="11">
        <v>3.3</v>
      </c>
      <c r="I175" s="11">
        <v>5.7</v>
      </c>
      <c r="J175" s="11">
        <v>6.7</v>
      </c>
      <c r="K175" s="11">
        <v>4.8</v>
      </c>
      <c r="L175" s="11">
        <v>3.6</v>
      </c>
      <c r="M175" s="11">
        <v>6.4</v>
      </c>
      <c r="N175" s="16">
        <f>IF(Table4[[#This Row],[Partnership]]=1,1,0)</f>
        <v>0</v>
      </c>
      <c r="O175" s="16">
        <v>7.3</v>
      </c>
    </row>
    <row r="176" spans="1:15" x14ac:dyDescent="0.25">
      <c r="A176">
        <f>IF(Table4[[#This Row],[CustomerType]]=1,1,0)</f>
        <v>1</v>
      </c>
      <c r="B176">
        <f>IF(Table4[[#This Row],[CustomerType]]=2,1,0)</f>
        <v>0</v>
      </c>
      <c r="C176">
        <f>IF(Table4[[#This Row],[IndustryType]]=1,1,0)</f>
        <v>0</v>
      </c>
      <c r="D176">
        <f>IF(Table4[[#This Row],[FirmSize]]=0,1,0)</f>
        <v>0</v>
      </c>
      <c r="E176">
        <f>IF(Table4[[#This Row],[Region]]=1,1,0)</f>
        <v>1</v>
      </c>
      <c r="F176" s="12">
        <v>5.0999999999999996</v>
      </c>
      <c r="G176" s="13">
        <v>4.7</v>
      </c>
      <c r="H176" s="13">
        <v>5.5</v>
      </c>
      <c r="I176" s="13">
        <v>6.6</v>
      </c>
      <c r="J176" s="13">
        <v>8.4</v>
      </c>
      <c r="K176" s="13">
        <v>2.8</v>
      </c>
      <c r="L176" s="13">
        <v>3.4</v>
      </c>
      <c r="M176" s="13">
        <v>5.8</v>
      </c>
      <c r="N176" s="15">
        <f>IF(Table4[[#This Row],[Partnership]]=1,1,0)</f>
        <v>0</v>
      </c>
      <c r="O176" s="15">
        <v>6.3</v>
      </c>
    </row>
    <row r="177" spans="1:15" x14ac:dyDescent="0.25">
      <c r="A177">
        <f>IF(Table4[[#This Row],[CustomerType]]=1,1,0)</f>
        <v>0</v>
      </c>
      <c r="B177">
        <f>IF(Table4[[#This Row],[CustomerType]]=2,1,0)</f>
        <v>0</v>
      </c>
      <c r="C177">
        <f>IF(Table4[[#This Row],[IndustryType]]=1,1,0)</f>
        <v>0</v>
      </c>
      <c r="D177">
        <f>IF(Table4[[#This Row],[FirmSize]]=0,1,0)</f>
        <v>0</v>
      </c>
      <c r="E177">
        <f>IF(Table4[[#This Row],[Region]]=1,1,0)</f>
        <v>1</v>
      </c>
      <c r="F177" s="14">
        <v>3.7</v>
      </c>
      <c r="G177" s="11">
        <v>4.2</v>
      </c>
      <c r="H177" s="11">
        <v>6.1</v>
      </c>
      <c r="I177" s="11">
        <v>6.7</v>
      </c>
      <c r="J177" s="11">
        <v>6.8</v>
      </c>
      <c r="K177" s="11">
        <v>4.3</v>
      </c>
      <c r="L177" s="11">
        <v>3.9</v>
      </c>
      <c r="M177" s="11">
        <v>8.5</v>
      </c>
      <c r="N177" s="16">
        <f>IF(Table4[[#This Row],[Partnership]]=1,1,0)</f>
        <v>1</v>
      </c>
      <c r="O177" s="16">
        <v>8.6999999999999993</v>
      </c>
    </row>
    <row r="178" spans="1:15" x14ac:dyDescent="0.25">
      <c r="A178">
        <f>IF(Table4[[#This Row],[CustomerType]]=1,1,0)</f>
        <v>0</v>
      </c>
      <c r="B178">
        <f>IF(Table4[[#This Row],[CustomerType]]=2,1,0)</f>
        <v>0</v>
      </c>
      <c r="C178">
        <f>IF(Table4[[#This Row],[IndustryType]]=1,1,0)</f>
        <v>0</v>
      </c>
      <c r="D178">
        <f>IF(Table4[[#This Row],[FirmSize]]=0,1,0)</f>
        <v>0</v>
      </c>
      <c r="E178">
        <f>IF(Table4[[#This Row],[Region]]=1,1,0)</f>
        <v>0</v>
      </c>
      <c r="F178" s="12">
        <v>2.4</v>
      </c>
      <c r="G178" s="13">
        <v>5.8</v>
      </c>
      <c r="H178" s="13">
        <v>2.6</v>
      </c>
      <c r="I178" s="13">
        <v>4.5</v>
      </c>
      <c r="J178" s="13">
        <v>6.2</v>
      </c>
      <c r="K178" s="13">
        <v>4</v>
      </c>
      <c r="L178" s="13">
        <v>4.5</v>
      </c>
      <c r="M178" s="13">
        <v>8</v>
      </c>
      <c r="N178" s="15">
        <f>IF(Table4[[#This Row],[Partnership]]=1,1,0)</f>
        <v>1</v>
      </c>
      <c r="O178" s="15">
        <v>8.6</v>
      </c>
    </row>
    <row r="179" spans="1:15" x14ac:dyDescent="0.25">
      <c r="A179">
        <f>IF(Table4[[#This Row],[CustomerType]]=1,1,0)</f>
        <v>0</v>
      </c>
      <c r="B179">
        <f>IF(Table4[[#This Row],[CustomerType]]=2,1,0)</f>
        <v>0</v>
      </c>
      <c r="C179">
        <f>IF(Table4[[#This Row],[IndustryType]]=1,1,0)</f>
        <v>1</v>
      </c>
      <c r="D179">
        <f>IF(Table4[[#This Row],[FirmSize]]=0,1,0)</f>
        <v>0</v>
      </c>
      <c r="E179">
        <f>IF(Table4[[#This Row],[Region]]=1,1,0)</f>
        <v>0</v>
      </c>
      <c r="F179" s="14">
        <v>5</v>
      </c>
      <c r="G179" s="11">
        <v>5.8</v>
      </c>
      <c r="H179" s="11">
        <v>5.2</v>
      </c>
      <c r="I179" s="11">
        <v>6.1</v>
      </c>
      <c r="J179" s="11">
        <v>6.7</v>
      </c>
      <c r="K179" s="11">
        <v>4.9000000000000004</v>
      </c>
      <c r="L179" s="11">
        <v>4.0999999999999996</v>
      </c>
      <c r="M179" s="11">
        <v>7.8</v>
      </c>
      <c r="N179" s="16">
        <f>IF(Table4[[#This Row],[Partnership]]=1,1,0)</f>
        <v>1</v>
      </c>
      <c r="O179" s="16">
        <v>8.4</v>
      </c>
    </row>
    <row r="180" spans="1:15" x14ac:dyDescent="0.25">
      <c r="A180">
        <f>IF(Table4[[#This Row],[CustomerType]]=1,1,0)</f>
        <v>0</v>
      </c>
      <c r="B180">
        <f>IF(Table4[[#This Row],[CustomerType]]=2,1,0)</f>
        <v>0</v>
      </c>
      <c r="C180">
        <f>IF(Table4[[#This Row],[IndustryType]]=1,1,0)</f>
        <v>1</v>
      </c>
      <c r="D180">
        <f>IF(Table4[[#This Row],[FirmSize]]=0,1,0)</f>
        <v>1</v>
      </c>
      <c r="E180">
        <f>IF(Table4[[#This Row],[Region]]=1,1,0)</f>
        <v>0</v>
      </c>
      <c r="F180" s="12">
        <v>2.6</v>
      </c>
      <c r="G180" s="13">
        <v>5.3</v>
      </c>
      <c r="H180" s="13">
        <v>2.4</v>
      </c>
      <c r="I180" s="13">
        <v>3.3</v>
      </c>
      <c r="J180" s="13">
        <v>5.2</v>
      </c>
      <c r="K180" s="13">
        <v>4.5999999999999996</v>
      </c>
      <c r="L180" s="13">
        <v>3.8</v>
      </c>
      <c r="M180" s="13">
        <v>6</v>
      </c>
      <c r="N180" s="15">
        <f>IF(Table4[[#This Row],[Partnership]]=1,1,0)</f>
        <v>0</v>
      </c>
      <c r="O180" s="15">
        <v>7.4</v>
      </c>
    </row>
    <row r="181" spans="1:15" x14ac:dyDescent="0.25">
      <c r="A181">
        <f>IF(Table4[[#This Row],[CustomerType]]=1,1,0)</f>
        <v>0</v>
      </c>
      <c r="B181">
        <f>IF(Table4[[#This Row],[CustomerType]]=2,1,0)</f>
        <v>0</v>
      </c>
      <c r="C181">
        <f>IF(Table4[[#This Row],[IndustryType]]=1,1,0)</f>
        <v>1</v>
      </c>
      <c r="D181">
        <f>IF(Table4[[#This Row],[FirmSize]]=0,1,0)</f>
        <v>0</v>
      </c>
      <c r="E181">
        <f>IF(Table4[[#This Row],[Region]]=1,1,0)</f>
        <v>0</v>
      </c>
      <c r="F181" s="14">
        <v>5.7</v>
      </c>
      <c r="G181" s="11">
        <v>6.1</v>
      </c>
      <c r="H181" s="11">
        <v>6.9</v>
      </c>
      <c r="I181" s="11">
        <v>7.8</v>
      </c>
      <c r="J181" s="11">
        <v>4.5</v>
      </c>
      <c r="K181" s="11">
        <v>4</v>
      </c>
      <c r="L181" s="11">
        <v>4.3</v>
      </c>
      <c r="M181" s="11">
        <v>8.1</v>
      </c>
      <c r="N181" s="16">
        <f>IF(Table4[[#This Row],[Partnership]]=1,1,0)</f>
        <v>1</v>
      </c>
      <c r="O181" s="16">
        <v>9.9</v>
      </c>
    </row>
    <row r="182" spans="1:15" x14ac:dyDescent="0.25">
      <c r="A182">
        <f>IF(Table4[[#This Row],[CustomerType]]=1,1,0)</f>
        <v>0</v>
      </c>
      <c r="B182">
        <f>IF(Table4[[#This Row],[CustomerType]]=2,1,0)</f>
        <v>1</v>
      </c>
      <c r="C182">
        <f>IF(Table4[[#This Row],[IndustryType]]=1,1,0)</f>
        <v>0</v>
      </c>
      <c r="D182">
        <f>IF(Table4[[#This Row],[FirmSize]]=0,1,0)</f>
        <v>1</v>
      </c>
      <c r="E182">
        <f>IF(Table4[[#This Row],[Region]]=1,1,0)</f>
        <v>0</v>
      </c>
      <c r="F182" s="12">
        <v>2.5</v>
      </c>
      <c r="G182" s="13">
        <v>6.3</v>
      </c>
      <c r="H182" s="13">
        <v>3.8</v>
      </c>
      <c r="I182" s="13">
        <v>4.2</v>
      </c>
      <c r="J182" s="13">
        <v>5.8</v>
      </c>
      <c r="K182" s="13">
        <v>4.4000000000000004</v>
      </c>
      <c r="L182" s="13">
        <v>4.2</v>
      </c>
      <c r="M182" s="13">
        <v>7.1</v>
      </c>
      <c r="N182" s="15">
        <f>IF(Table4[[#This Row],[Partnership]]=1,1,0)</f>
        <v>0</v>
      </c>
      <c r="O182" s="15">
        <v>8</v>
      </c>
    </row>
    <row r="183" spans="1:15" x14ac:dyDescent="0.25">
      <c r="A183">
        <f>IF(Table4[[#This Row],[CustomerType]]=1,1,0)</f>
        <v>0</v>
      </c>
      <c r="B183">
        <f>IF(Table4[[#This Row],[CustomerType]]=2,1,0)</f>
        <v>0</v>
      </c>
      <c r="C183">
        <f>IF(Table4[[#This Row],[IndustryType]]=1,1,0)</f>
        <v>1</v>
      </c>
      <c r="D183">
        <f>IF(Table4[[#This Row],[FirmSize]]=0,1,0)</f>
        <v>1</v>
      </c>
      <c r="E183">
        <f>IF(Table4[[#This Row],[Region]]=1,1,0)</f>
        <v>0</v>
      </c>
      <c r="F183" s="14">
        <v>4.0999999999999996</v>
      </c>
      <c r="G183" s="11">
        <v>6.4</v>
      </c>
      <c r="H183" s="11">
        <v>4.8</v>
      </c>
      <c r="I183" s="11">
        <v>4.7</v>
      </c>
      <c r="J183" s="11">
        <v>7.6</v>
      </c>
      <c r="K183" s="11">
        <v>4.7</v>
      </c>
      <c r="L183" s="11">
        <v>4.4000000000000004</v>
      </c>
      <c r="M183" s="11">
        <v>8.1</v>
      </c>
      <c r="N183" s="16">
        <f>IF(Table4[[#This Row],[Partnership]]=1,1,0)</f>
        <v>1</v>
      </c>
      <c r="O183" s="16">
        <v>7.9</v>
      </c>
    </row>
    <row r="184" spans="1:15" x14ac:dyDescent="0.25">
      <c r="A184">
        <f>IF(Table4[[#This Row],[CustomerType]]=1,1,0)</f>
        <v>0</v>
      </c>
      <c r="B184">
        <f>IF(Table4[[#This Row],[CustomerType]]=2,1,0)</f>
        <v>0</v>
      </c>
      <c r="C184">
        <f>IF(Table4[[#This Row],[IndustryType]]=1,1,0)</f>
        <v>1</v>
      </c>
      <c r="D184">
        <f>IF(Table4[[#This Row],[FirmSize]]=0,1,0)</f>
        <v>0</v>
      </c>
      <c r="E184">
        <f>IF(Table4[[#This Row],[Region]]=1,1,0)</f>
        <v>1</v>
      </c>
      <c r="F184" s="12">
        <v>5.7</v>
      </c>
      <c r="G184" s="13">
        <v>6.7</v>
      </c>
      <c r="H184" s="13">
        <v>5.0999999999999996</v>
      </c>
      <c r="I184" s="13">
        <v>7.8</v>
      </c>
      <c r="J184" s="13">
        <v>4.5</v>
      </c>
      <c r="K184" s="13">
        <v>4.5999999999999996</v>
      </c>
      <c r="L184" s="13">
        <v>4.3</v>
      </c>
      <c r="M184" s="13">
        <v>9</v>
      </c>
      <c r="N184" s="15">
        <f>IF(Table4[[#This Row],[Partnership]]=1,1,0)</f>
        <v>1</v>
      </c>
      <c r="O184" s="15">
        <v>9.8000000000000007</v>
      </c>
    </row>
    <row r="185" spans="1:15" x14ac:dyDescent="0.25">
      <c r="A185">
        <f>IF(Table4[[#This Row],[CustomerType]]=1,1,0)</f>
        <v>0</v>
      </c>
      <c r="B185">
        <f>IF(Table4[[#This Row],[CustomerType]]=2,1,0)</f>
        <v>0</v>
      </c>
      <c r="C185">
        <f>IF(Table4[[#This Row],[IndustryType]]=1,1,0)</f>
        <v>0</v>
      </c>
      <c r="D185">
        <f>IF(Table4[[#This Row],[FirmSize]]=0,1,0)</f>
        <v>0</v>
      </c>
      <c r="E185">
        <f>IF(Table4[[#This Row],[Region]]=1,1,0)</f>
        <v>1</v>
      </c>
      <c r="F185" s="14">
        <v>5.0999999999999996</v>
      </c>
      <c r="G185" s="11">
        <v>5.8</v>
      </c>
      <c r="H185" s="11">
        <v>5.6</v>
      </c>
      <c r="I185" s="11">
        <v>6.3</v>
      </c>
      <c r="J185" s="11">
        <v>7.4</v>
      </c>
      <c r="K185" s="11">
        <v>4.4000000000000004</v>
      </c>
      <c r="L185" s="11">
        <v>4.3</v>
      </c>
      <c r="M185" s="11">
        <v>8</v>
      </c>
      <c r="N185" s="16">
        <f>IF(Table4[[#This Row],[Partnership]]=1,1,0)</f>
        <v>1</v>
      </c>
      <c r="O185" s="16">
        <v>8.9</v>
      </c>
    </row>
    <row r="186" spans="1:15" x14ac:dyDescent="0.25">
      <c r="A186">
        <f>IF(Table4[[#This Row],[CustomerType]]=1,1,0)</f>
        <v>0</v>
      </c>
      <c r="B186">
        <f>IF(Table4[[#This Row],[CustomerType]]=2,1,0)</f>
        <v>0</v>
      </c>
      <c r="C186">
        <f>IF(Table4[[#This Row],[IndustryType]]=1,1,0)</f>
        <v>0</v>
      </c>
      <c r="D186">
        <f>IF(Table4[[#This Row],[FirmSize]]=0,1,0)</f>
        <v>1</v>
      </c>
      <c r="E186">
        <f>IF(Table4[[#This Row],[Region]]=1,1,0)</f>
        <v>0</v>
      </c>
      <c r="F186" s="12">
        <v>2.8</v>
      </c>
      <c r="G186" s="13">
        <v>5.0999999999999996</v>
      </c>
      <c r="H186" s="13">
        <v>3.8</v>
      </c>
      <c r="I186" s="13">
        <v>4.7</v>
      </c>
      <c r="J186" s="13">
        <v>4.8</v>
      </c>
      <c r="K186" s="13">
        <v>4.7</v>
      </c>
      <c r="L186" s="13">
        <v>3.6</v>
      </c>
      <c r="M186" s="13">
        <v>6.3</v>
      </c>
      <c r="N186" s="15">
        <f>IF(Table4[[#This Row],[Partnership]]=1,1,0)</f>
        <v>0</v>
      </c>
      <c r="O186" s="15">
        <v>6.8</v>
      </c>
    </row>
    <row r="187" spans="1:15" x14ac:dyDescent="0.25">
      <c r="A187">
        <f>IF(Table4[[#This Row],[CustomerType]]=1,1,0)</f>
        <v>0</v>
      </c>
      <c r="B187">
        <f>IF(Table4[[#This Row],[CustomerType]]=2,1,0)</f>
        <v>0</v>
      </c>
      <c r="C187">
        <f>IF(Table4[[#This Row],[IndustryType]]=1,1,0)</f>
        <v>1</v>
      </c>
      <c r="D187">
        <f>IF(Table4[[#This Row],[FirmSize]]=0,1,0)</f>
        <v>1</v>
      </c>
      <c r="E187">
        <f>IF(Table4[[#This Row],[Region]]=1,1,0)</f>
        <v>0</v>
      </c>
      <c r="F187" s="14">
        <v>3.8</v>
      </c>
      <c r="G187" s="11">
        <v>7.1</v>
      </c>
      <c r="H187" s="11">
        <v>3</v>
      </c>
      <c r="I187" s="11">
        <v>4.5</v>
      </c>
      <c r="J187" s="11">
        <v>7.3</v>
      </c>
      <c r="K187" s="11">
        <v>6</v>
      </c>
      <c r="L187" s="11">
        <v>4.2</v>
      </c>
      <c r="M187" s="11">
        <v>6.9</v>
      </c>
      <c r="N187" s="16">
        <f>IF(Table4[[#This Row],[Partnership]]=1,1,0)</f>
        <v>0</v>
      </c>
      <c r="O187" s="16">
        <v>7.4</v>
      </c>
    </row>
    <row r="188" spans="1:15" x14ac:dyDescent="0.25">
      <c r="A188">
        <f>IF(Table4[[#This Row],[CustomerType]]=1,1,0)</f>
        <v>1</v>
      </c>
      <c r="B188">
        <f>IF(Table4[[#This Row],[CustomerType]]=2,1,0)</f>
        <v>0</v>
      </c>
      <c r="C188">
        <f>IF(Table4[[#This Row],[IndustryType]]=1,1,0)</f>
        <v>1</v>
      </c>
      <c r="D188">
        <f>IF(Table4[[#This Row],[FirmSize]]=0,1,0)</f>
        <v>1</v>
      </c>
      <c r="E188">
        <f>IF(Table4[[#This Row],[Region]]=1,1,0)</f>
        <v>1</v>
      </c>
      <c r="F188" s="12">
        <v>2.8</v>
      </c>
      <c r="G188" s="13">
        <v>5.2</v>
      </c>
      <c r="H188" s="13">
        <v>2.5</v>
      </c>
      <c r="I188" s="13">
        <v>3.7</v>
      </c>
      <c r="J188" s="13">
        <v>8.5</v>
      </c>
      <c r="K188" s="13">
        <v>4.3</v>
      </c>
      <c r="L188" s="13">
        <v>3.3</v>
      </c>
      <c r="M188" s="13">
        <v>4</v>
      </c>
      <c r="N188" s="15">
        <f>IF(Table4[[#This Row],[Partnership]]=1,1,0)</f>
        <v>0</v>
      </c>
      <c r="O188" s="15">
        <v>4.7</v>
      </c>
    </row>
    <row r="189" spans="1:15" x14ac:dyDescent="0.25">
      <c r="A189">
        <f>IF(Table4[[#This Row],[CustomerType]]=1,1,0)</f>
        <v>1</v>
      </c>
      <c r="B189">
        <f>IF(Table4[[#This Row],[CustomerType]]=2,1,0)</f>
        <v>0</v>
      </c>
      <c r="C189">
        <f>IF(Table4[[#This Row],[IndustryType]]=1,1,0)</f>
        <v>0</v>
      </c>
      <c r="D189">
        <f>IF(Table4[[#This Row],[FirmSize]]=0,1,0)</f>
        <v>0</v>
      </c>
      <c r="E189">
        <f>IF(Table4[[#This Row],[Region]]=1,1,0)</f>
        <v>1</v>
      </c>
      <c r="F189" s="14">
        <v>3.6</v>
      </c>
      <c r="G189" s="11">
        <v>4</v>
      </c>
      <c r="H189" s="11">
        <v>1.7</v>
      </c>
      <c r="I189" s="11">
        <v>4.8</v>
      </c>
      <c r="J189" s="11">
        <v>7.2</v>
      </c>
      <c r="K189" s="11">
        <v>3.2</v>
      </c>
      <c r="L189" s="11">
        <v>2.8</v>
      </c>
      <c r="M189" s="11">
        <v>7.4</v>
      </c>
      <c r="N189" s="16">
        <f>IF(Table4[[#This Row],[Partnership]]=1,1,0)</f>
        <v>0</v>
      </c>
      <c r="O189" s="16">
        <v>5.4</v>
      </c>
    </row>
    <row r="190" spans="1:15" x14ac:dyDescent="0.25">
      <c r="A190">
        <f>IF(Table4[[#This Row],[CustomerType]]=1,1,0)</f>
        <v>0</v>
      </c>
      <c r="B190">
        <f>IF(Table4[[#This Row],[CustomerType]]=2,1,0)</f>
        <v>1</v>
      </c>
      <c r="C190">
        <f>IF(Table4[[#This Row],[IndustryType]]=1,1,0)</f>
        <v>1</v>
      </c>
      <c r="D190">
        <f>IF(Table4[[#This Row],[FirmSize]]=0,1,0)</f>
        <v>0</v>
      </c>
      <c r="E190">
        <f>IF(Table4[[#This Row],[Region]]=1,1,0)</f>
        <v>1</v>
      </c>
      <c r="F190" s="12">
        <v>3.6</v>
      </c>
      <c r="G190" s="13">
        <v>6.6</v>
      </c>
      <c r="H190" s="13">
        <v>5.0999999999999996</v>
      </c>
      <c r="I190" s="13">
        <v>5.8</v>
      </c>
      <c r="J190" s="13">
        <v>9.3000000000000007</v>
      </c>
      <c r="K190" s="13">
        <v>5.9</v>
      </c>
      <c r="L190" s="13">
        <v>4.5999999999999996</v>
      </c>
      <c r="M190" s="13">
        <v>6.6</v>
      </c>
      <c r="N190" s="15">
        <f>IF(Table4[[#This Row],[Partnership]]=1,1,0)</f>
        <v>0</v>
      </c>
      <c r="O190" s="15">
        <v>7</v>
      </c>
    </row>
    <row r="191" spans="1:15" x14ac:dyDescent="0.25">
      <c r="A191">
        <f>IF(Table4[[#This Row],[CustomerType]]=1,1,0)</f>
        <v>0</v>
      </c>
      <c r="B191">
        <f>IF(Table4[[#This Row],[CustomerType]]=2,1,0)</f>
        <v>1</v>
      </c>
      <c r="C191">
        <f>IF(Table4[[#This Row],[IndustryType]]=1,1,0)</f>
        <v>0</v>
      </c>
      <c r="D191">
        <f>IF(Table4[[#This Row],[FirmSize]]=0,1,0)</f>
        <v>1</v>
      </c>
      <c r="E191">
        <f>IF(Table4[[#This Row],[Region]]=1,1,0)</f>
        <v>0</v>
      </c>
      <c r="F191" s="14">
        <v>3.7</v>
      </c>
      <c r="G191" s="11">
        <v>5.6</v>
      </c>
      <c r="H191" s="11">
        <v>4.2</v>
      </c>
      <c r="I191" s="11">
        <v>4.8</v>
      </c>
      <c r="J191" s="11">
        <v>3.8</v>
      </c>
      <c r="K191" s="11">
        <v>5.5</v>
      </c>
      <c r="L191" s="11">
        <v>4.2</v>
      </c>
      <c r="M191" s="11">
        <v>6.5</v>
      </c>
      <c r="N191" s="16">
        <f>IF(Table4[[#This Row],[Partnership]]=1,1,0)</f>
        <v>1</v>
      </c>
      <c r="O191" s="16">
        <v>7.1</v>
      </c>
    </row>
    <row r="192" spans="1:15" x14ac:dyDescent="0.25">
      <c r="A192">
        <f>IF(Table4[[#This Row],[CustomerType]]=1,1,0)</f>
        <v>1</v>
      </c>
      <c r="B192">
        <f>IF(Table4[[#This Row],[CustomerType]]=2,1,0)</f>
        <v>0</v>
      </c>
      <c r="C192">
        <f>IF(Table4[[#This Row],[IndustryType]]=1,1,0)</f>
        <v>0</v>
      </c>
      <c r="D192">
        <f>IF(Table4[[#This Row],[FirmSize]]=0,1,0)</f>
        <v>1</v>
      </c>
      <c r="E192">
        <f>IF(Table4[[#This Row],[Region]]=1,1,0)</f>
        <v>0</v>
      </c>
      <c r="F192" s="12">
        <v>3.9</v>
      </c>
      <c r="G192" s="13">
        <v>4.2</v>
      </c>
      <c r="H192" s="13">
        <v>3.4</v>
      </c>
      <c r="I192" s="13">
        <v>4.8</v>
      </c>
      <c r="J192" s="13">
        <v>5.8</v>
      </c>
      <c r="K192" s="13">
        <v>3.8</v>
      </c>
      <c r="L192" s="13">
        <v>2.9</v>
      </c>
      <c r="M192" s="13">
        <v>7.9</v>
      </c>
      <c r="N192" s="15">
        <f>IF(Table4[[#This Row],[Partnership]]=1,1,0)</f>
        <v>1</v>
      </c>
      <c r="O192" s="15">
        <v>6.3</v>
      </c>
    </row>
    <row r="193" spans="1:15" x14ac:dyDescent="0.25">
      <c r="A193">
        <f>IF(Table4[[#This Row],[CustomerType]]=1,1,0)</f>
        <v>1</v>
      </c>
      <c r="B193">
        <f>IF(Table4[[#This Row],[CustomerType]]=2,1,0)</f>
        <v>0</v>
      </c>
      <c r="C193">
        <f>IF(Table4[[#This Row],[IndustryType]]=1,1,0)</f>
        <v>0</v>
      </c>
      <c r="D193">
        <f>IF(Table4[[#This Row],[FirmSize]]=0,1,0)</f>
        <v>0</v>
      </c>
      <c r="E193">
        <f>IF(Table4[[#This Row],[Region]]=1,1,0)</f>
        <v>1</v>
      </c>
      <c r="F193" s="14">
        <v>4.5</v>
      </c>
      <c r="G193" s="11">
        <v>5.8</v>
      </c>
      <c r="H193" s="11">
        <v>4</v>
      </c>
      <c r="I193" s="11">
        <v>5.7</v>
      </c>
      <c r="J193" s="11">
        <v>8.4</v>
      </c>
      <c r="K193" s="11">
        <v>4</v>
      </c>
      <c r="L193" s="11">
        <v>4.4000000000000004</v>
      </c>
      <c r="M193" s="11">
        <v>5.6</v>
      </c>
      <c r="N193" s="16">
        <f>IF(Table4[[#This Row],[Partnership]]=1,1,0)</f>
        <v>0</v>
      </c>
      <c r="O193" s="16">
        <v>5.5</v>
      </c>
    </row>
    <row r="194" spans="1:15" x14ac:dyDescent="0.25">
      <c r="A194">
        <f>IF(Table4[[#This Row],[CustomerType]]=1,1,0)</f>
        <v>1</v>
      </c>
      <c r="B194">
        <f>IF(Table4[[#This Row],[CustomerType]]=2,1,0)</f>
        <v>0</v>
      </c>
      <c r="C194">
        <f>IF(Table4[[#This Row],[IndustryType]]=1,1,0)</f>
        <v>0</v>
      </c>
      <c r="D194">
        <f>IF(Table4[[#This Row],[FirmSize]]=0,1,0)</f>
        <v>1</v>
      </c>
      <c r="E194">
        <f>IF(Table4[[#This Row],[Region]]=1,1,0)</f>
        <v>1</v>
      </c>
      <c r="F194" s="12">
        <v>3.6</v>
      </c>
      <c r="G194" s="13">
        <v>3.2</v>
      </c>
      <c r="H194" s="13">
        <v>3.3</v>
      </c>
      <c r="I194" s="13">
        <v>4.8</v>
      </c>
      <c r="J194" s="13">
        <v>7.2</v>
      </c>
      <c r="K194" s="13">
        <v>2.9</v>
      </c>
      <c r="L194" s="13">
        <v>2.8</v>
      </c>
      <c r="M194" s="13">
        <v>4.5</v>
      </c>
      <c r="N194" s="15">
        <f>IF(Table4[[#This Row],[Partnership]]=1,1,0)</f>
        <v>0</v>
      </c>
      <c r="O194" s="15">
        <v>5.4</v>
      </c>
    </row>
    <row r="195" spans="1:15" x14ac:dyDescent="0.25">
      <c r="A195">
        <f>IF(Table4[[#This Row],[CustomerType]]=1,1,0)</f>
        <v>1</v>
      </c>
      <c r="B195">
        <f>IF(Table4[[#This Row],[CustomerType]]=2,1,0)</f>
        <v>0</v>
      </c>
      <c r="C195">
        <f>IF(Table4[[#This Row],[IndustryType]]=1,1,0)</f>
        <v>0</v>
      </c>
      <c r="D195">
        <f>IF(Table4[[#This Row],[FirmSize]]=0,1,0)</f>
        <v>0</v>
      </c>
      <c r="E195">
        <f>IF(Table4[[#This Row],[Region]]=1,1,0)</f>
        <v>1</v>
      </c>
      <c r="F195" s="14">
        <v>3.8</v>
      </c>
      <c r="G195" s="11">
        <v>4.7</v>
      </c>
      <c r="H195" s="11">
        <v>3.3</v>
      </c>
      <c r="I195" s="11">
        <v>5</v>
      </c>
      <c r="J195" s="11">
        <v>8.4</v>
      </c>
      <c r="K195" s="11">
        <v>4.3</v>
      </c>
      <c r="L195" s="11">
        <v>3.3</v>
      </c>
      <c r="M195" s="11">
        <v>6.5</v>
      </c>
      <c r="N195" s="16">
        <f>IF(Table4[[#This Row],[Partnership]]=1,1,0)</f>
        <v>0</v>
      </c>
      <c r="O195" s="16">
        <v>5.4</v>
      </c>
    </row>
    <row r="196" spans="1:15" x14ac:dyDescent="0.25">
      <c r="A196">
        <f>IF(Table4[[#This Row],[CustomerType]]=1,1,0)</f>
        <v>1</v>
      </c>
      <c r="B196">
        <f>IF(Table4[[#This Row],[CustomerType]]=2,1,0)</f>
        <v>0</v>
      </c>
      <c r="C196">
        <f>IF(Table4[[#This Row],[IndustryType]]=1,1,0)</f>
        <v>1</v>
      </c>
      <c r="D196">
        <f>IF(Table4[[#This Row],[FirmSize]]=0,1,0)</f>
        <v>1</v>
      </c>
      <c r="E196">
        <f>IF(Table4[[#This Row],[Region]]=1,1,0)</f>
        <v>1</v>
      </c>
      <c r="F196" s="12">
        <v>3.3</v>
      </c>
      <c r="G196" s="13">
        <v>4</v>
      </c>
      <c r="H196" s="13">
        <v>5.3</v>
      </c>
      <c r="I196" s="13">
        <v>4.5</v>
      </c>
      <c r="J196" s="13">
        <v>8.8000000000000007</v>
      </c>
      <c r="K196" s="13">
        <v>3.6</v>
      </c>
      <c r="L196" s="13">
        <v>3</v>
      </c>
      <c r="M196" s="13">
        <v>5.5</v>
      </c>
      <c r="N196" s="15">
        <f>IF(Table4[[#This Row],[Partnership]]=1,1,0)</f>
        <v>0</v>
      </c>
      <c r="O196" s="15">
        <v>4.8</v>
      </c>
    </row>
    <row r="197" spans="1:15" x14ac:dyDescent="0.25">
      <c r="A197">
        <f>IF(Table4[[#This Row],[CustomerType]]=1,1,0)</f>
        <v>0</v>
      </c>
      <c r="B197">
        <f>IF(Table4[[#This Row],[CustomerType]]=2,1,0)</f>
        <v>0</v>
      </c>
      <c r="C197">
        <f>IF(Table4[[#This Row],[IndustryType]]=1,1,0)</f>
        <v>1</v>
      </c>
      <c r="D197">
        <f>IF(Table4[[#This Row],[FirmSize]]=0,1,0)</f>
        <v>0</v>
      </c>
      <c r="E197">
        <f>IF(Table4[[#This Row],[Region]]=1,1,0)</f>
        <v>0</v>
      </c>
      <c r="F197" s="14">
        <v>3.6</v>
      </c>
      <c r="G197" s="11">
        <v>5.2</v>
      </c>
      <c r="H197" s="11">
        <v>4.8</v>
      </c>
      <c r="I197" s="11">
        <v>5.4</v>
      </c>
      <c r="J197" s="11">
        <v>4.4000000000000004</v>
      </c>
      <c r="K197" s="11">
        <v>4.4000000000000004</v>
      </c>
      <c r="L197" s="11">
        <v>4</v>
      </c>
      <c r="M197" s="11">
        <v>6.9</v>
      </c>
      <c r="N197" s="16">
        <f>IF(Table4[[#This Row],[Partnership]]=1,1,0)</f>
        <v>1</v>
      </c>
      <c r="O197" s="16">
        <v>8.1999999999999993</v>
      </c>
    </row>
    <row r="198" spans="1:15" x14ac:dyDescent="0.25">
      <c r="A198">
        <f>IF(Table4[[#This Row],[CustomerType]]=1,1,0)</f>
        <v>0</v>
      </c>
      <c r="B198">
        <f>IF(Table4[[#This Row],[CustomerType]]=2,1,0)</f>
        <v>1</v>
      </c>
      <c r="C198">
        <f>IF(Table4[[#This Row],[IndustryType]]=1,1,0)</f>
        <v>1</v>
      </c>
      <c r="D198">
        <f>IF(Table4[[#This Row],[FirmSize]]=0,1,0)</f>
        <v>0</v>
      </c>
      <c r="E198">
        <f>IF(Table4[[#This Row],[Region]]=1,1,0)</f>
        <v>1</v>
      </c>
      <c r="F198" s="12">
        <v>4</v>
      </c>
      <c r="G198" s="13">
        <v>7.8</v>
      </c>
      <c r="H198" s="13">
        <v>3.3</v>
      </c>
      <c r="I198" s="13">
        <v>6.2</v>
      </c>
      <c r="J198" s="13">
        <v>8.4</v>
      </c>
      <c r="K198" s="13">
        <v>6</v>
      </c>
      <c r="L198" s="13">
        <v>5.4</v>
      </c>
      <c r="M198" s="13">
        <v>7.8</v>
      </c>
      <c r="N198" s="15">
        <f>IF(Table4[[#This Row],[Partnership]]=1,1,0)</f>
        <v>1</v>
      </c>
      <c r="O198" s="15">
        <v>7.9</v>
      </c>
    </row>
    <row r="199" spans="1:15" x14ac:dyDescent="0.25">
      <c r="A199">
        <f>IF(Table4[[#This Row],[CustomerType]]=1,1,0)</f>
        <v>0</v>
      </c>
      <c r="B199">
        <f>IF(Table4[[#This Row],[CustomerType]]=2,1,0)</f>
        <v>0</v>
      </c>
      <c r="C199">
        <f>IF(Table4[[#This Row],[IndustryType]]=1,1,0)</f>
        <v>1</v>
      </c>
      <c r="D199">
        <f>IF(Table4[[#This Row],[FirmSize]]=0,1,0)</f>
        <v>0</v>
      </c>
      <c r="E199">
        <f>IF(Table4[[#This Row],[Region]]=1,1,0)</f>
        <v>1</v>
      </c>
      <c r="F199" s="14">
        <v>5</v>
      </c>
      <c r="G199" s="11">
        <v>6.3</v>
      </c>
      <c r="H199" s="11">
        <v>5.3</v>
      </c>
      <c r="I199" s="11">
        <v>6.1</v>
      </c>
      <c r="J199" s="11">
        <v>6.8</v>
      </c>
      <c r="K199" s="11">
        <v>4.4000000000000004</v>
      </c>
      <c r="L199" s="11">
        <v>4.2</v>
      </c>
      <c r="M199" s="11">
        <v>8.8000000000000007</v>
      </c>
      <c r="N199" s="16">
        <f>IF(Table4[[#This Row],[Partnership]]=1,1,0)</f>
        <v>1</v>
      </c>
      <c r="O199" s="16">
        <v>8.6</v>
      </c>
    </row>
    <row r="200" spans="1:15" x14ac:dyDescent="0.25">
      <c r="A200">
        <f>IF(Table4[[#This Row],[CustomerType]]=1,1,0)</f>
        <v>0</v>
      </c>
      <c r="B200">
        <f>IF(Table4[[#This Row],[CustomerType]]=2,1,0)</f>
        <v>1</v>
      </c>
      <c r="C200">
        <f>IF(Table4[[#This Row],[IndustryType]]=1,1,0)</f>
        <v>1</v>
      </c>
      <c r="D200">
        <f>IF(Table4[[#This Row],[FirmSize]]=0,1,0)</f>
        <v>0</v>
      </c>
      <c r="E200">
        <f>IF(Table4[[#This Row],[Region]]=1,1,0)</f>
        <v>1</v>
      </c>
      <c r="F200" s="12">
        <v>5.5</v>
      </c>
      <c r="G200" s="13">
        <v>6.6</v>
      </c>
      <c r="H200" s="13">
        <v>6.5</v>
      </c>
      <c r="I200" s="13">
        <v>8.1999999999999993</v>
      </c>
      <c r="J200" s="13">
        <v>6.3</v>
      </c>
      <c r="K200" s="13">
        <v>5.9</v>
      </c>
      <c r="L200" s="13">
        <v>4.9000000000000004</v>
      </c>
      <c r="M200" s="13">
        <v>7.1</v>
      </c>
      <c r="N200" s="15">
        <f>IF(Table4[[#This Row],[Partnership]]=1,1,0)</f>
        <v>1</v>
      </c>
      <c r="O200" s="15">
        <v>8.1999999999999993</v>
      </c>
    </row>
    <row r="201" spans="1:15" x14ac:dyDescent="0.25">
      <c r="A201">
        <f>IF(Table4[[#This Row],[CustomerType]]=1,1,0)</f>
        <v>0</v>
      </c>
      <c r="B201">
        <f>IF(Table4[[#This Row],[CustomerType]]=2,1,0)</f>
        <v>0</v>
      </c>
      <c r="C201">
        <f>IF(Table4[[#This Row],[IndustryType]]=1,1,0)</f>
        <v>1</v>
      </c>
      <c r="D201">
        <f>IF(Table4[[#This Row],[FirmSize]]=0,1,0)</f>
        <v>1</v>
      </c>
      <c r="E201">
        <f>IF(Table4[[#This Row],[Region]]=1,1,0)</f>
        <v>1</v>
      </c>
      <c r="F201" s="14">
        <v>5</v>
      </c>
      <c r="G201" s="11">
        <v>5.9</v>
      </c>
      <c r="H201" s="11">
        <v>5.3</v>
      </c>
      <c r="I201" s="11">
        <v>6.1</v>
      </c>
      <c r="J201" s="11">
        <v>6.8</v>
      </c>
      <c r="K201" s="11">
        <v>4.3</v>
      </c>
      <c r="L201" s="11">
        <v>4.2</v>
      </c>
      <c r="M201" s="11">
        <v>8.1</v>
      </c>
      <c r="N201" s="18">
        <f>IF(Table4[[#This Row],[Partnership]]=1,1,0)</f>
        <v>1</v>
      </c>
      <c r="O201" s="18">
        <v>8.6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5BC7-702A-4916-8FD8-A59D357C056C}">
  <dimension ref="I3:J25"/>
  <sheetViews>
    <sheetView workbookViewId="0">
      <selection activeCell="O59" sqref="O59"/>
    </sheetView>
  </sheetViews>
  <sheetFormatPr defaultRowHeight="13.2" x14ac:dyDescent="0.25"/>
  <sheetData>
    <row r="3" spans="9:10" x14ac:dyDescent="0.25">
      <c r="I3" s="2" t="s">
        <v>510</v>
      </c>
    </row>
    <row r="4" spans="9:10" x14ac:dyDescent="0.25">
      <c r="I4" s="2" t="s">
        <v>514</v>
      </c>
      <c r="J4">
        <v>4.7</v>
      </c>
    </row>
    <row r="5" spans="9:10" x14ac:dyDescent="0.25">
      <c r="I5" s="2" t="s">
        <v>511</v>
      </c>
      <c r="J5">
        <v>6</v>
      </c>
    </row>
    <row r="6" spans="9:10" x14ac:dyDescent="0.25">
      <c r="I6" s="2" t="s">
        <v>512</v>
      </c>
      <c r="J6">
        <v>7</v>
      </c>
    </row>
    <row r="7" spans="9:10" x14ac:dyDescent="0.25">
      <c r="I7" s="2" t="s">
        <v>513</v>
      </c>
      <c r="J7">
        <v>7.9</v>
      </c>
    </row>
    <row r="8" spans="9:10" x14ac:dyDescent="0.25">
      <c r="I8" s="2" t="s">
        <v>515</v>
      </c>
      <c r="J8">
        <v>9.9</v>
      </c>
    </row>
    <row r="21" spans="9:10" x14ac:dyDescent="0.25">
      <c r="I21" s="2" t="s">
        <v>514</v>
      </c>
      <c r="J21">
        <v>4.7</v>
      </c>
    </row>
    <row r="22" spans="9:10" x14ac:dyDescent="0.25">
      <c r="I22" s="2" t="s">
        <v>511</v>
      </c>
      <c r="J22">
        <v>6.1</v>
      </c>
    </row>
    <row r="23" spans="9:10" x14ac:dyDescent="0.25">
      <c r="I23" s="2" t="s">
        <v>512</v>
      </c>
      <c r="J23">
        <v>7</v>
      </c>
    </row>
    <row r="24" spans="9:10" x14ac:dyDescent="0.25">
      <c r="I24" s="2" t="s">
        <v>513</v>
      </c>
      <c r="J24">
        <v>7.75</v>
      </c>
    </row>
    <row r="25" spans="9:10" x14ac:dyDescent="0.25">
      <c r="I25" s="2" t="s">
        <v>515</v>
      </c>
      <c r="J25">
        <v>9.9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91BD-0FB3-44AA-8D72-E22BDD73DC47}">
  <dimension ref="B1:CV81"/>
  <sheetViews>
    <sheetView showGridLines="0" tabSelected="1" workbookViewId="0"/>
  </sheetViews>
  <sheetFormatPr defaultRowHeight="13.2" x14ac:dyDescent="0.25"/>
  <cols>
    <col min="3" max="3" width="36.44140625" customWidth="1"/>
    <col min="4" max="4" width="11.6640625" customWidth="1"/>
    <col min="5" max="5" width="27.6640625" customWidth="1"/>
    <col min="6" max="6" width="27.44140625" customWidth="1"/>
    <col min="7" max="7" width="16.44140625" customWidth="1"/>
    <col min="8" max="8" width="12" customWidth="1"/>
    <col min="9" max="9" width="10.33203125" customWidth="1"/>
    <col min="16" max="16" width="15.5546875" bestFit="1" customWidth="1"/>
  </cols>
  <sheetData>
    <row r="1" spans="2:100" ht="18" x14ac:dyDescent="0.35">
      <c r="B1" s="20" t="s">
        <v>498</v>
      </c>
      <c r="N1" t="s">
        <v>509</v>
      </c>
      <c r="CV1" s="29" t="s">
        <v>500</v>
      </c>
    </row>
    <row r="3" spans="2:100" ht="15.6" x14ac:dyDescent="0.3">
      <c r="B3" s="31" t="s">
        <v>62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  <c r="P3" s="31" t="s">
        <v>63</v>
      </c>
      <c r="Q3" s="32"/>
      <c r="R3" s="32"/>
      <c r="S3" s="33"/>
    </row>
    <row r="4" spans="2:100" ht="13.8" x14ac:dyDescent="0.3">
      <c r="B4" s="43" t="s">
        <v>164</v>
      </c>
      <c r="C4" s="42"/>
      <c r="D4" s="43" t="s">
        <v>165</v>
      </c>
      <c r="E4" s="42"/>
      <c r="F4" s="43" t="s">
        <v>166</v>
      </c>
      <c r="G4" s="42"/>
      <c r="H4" s="43" t="s">
        <v>60</v>
      </c>
      <c r="I4" s="42"/>
      <c r="J4" s="43" t="s">
        <v>67</v>
      </c>
      <c r="K4" s="42"/>
      <c r="L4" s="43" t="s">
        <v>496</v>
      </c>
      <c r="M4" s="42"/>
      <c r="P4" s="23" t="s">
        <v>64</v>
      </c>
      <c r="Q4" s="23" t="s">
        <v>65</v>
      </c>
      <c r="R4" s="23" t="s">
        <v>66</v>
      </c>
      <c r="S4" s="23" t="s">
        <v>58</v>
      </c>
    </row>
    <row r="5" spans="2:100" ht="13.8" x14ac:dyDescent="0.3">
      <c r="P5" s="22">
        <v>5</v>
      </c>
      <c r="Q5" s="22">
        <v>3</v>
      </c>
      <c r="R5" s="22">
        <v>4</v>
      </c>
      <c r="S5" s="22">
        <v>12</v>
      </c>
    </row>
    <row r="10" spans="2:100" ht="18" x14ac:dyDescent="0.35">
      <c r="B10" s="21" t="s">
        <v>164</v>
      </c>
    </row>
    <row r="12" spans="2:100" ht="15.6" x14ac:dyDescent="0.3">
      <c r="C12" s="31" t="s">
        <v>191</v>
      </c>
      <c r="D12" s="32"/>
      <c r="E12" s="32"/>
      <c r="F12" s="32"/>
      <c r="G12" s="32"/>
      <c r="H12" s="32"/>
      <c r="I12" s="32"/>
      <c r="J12" s="32"/>
      <c r="K12" s="33"/>
    </row>
    <row r="13" spans="2:100" ht="13.8" x14ac:dyDescent="0.3">
      <c r="C13" s="34" t="s">
        <v>192</v>
      </c>
      <c r="D13" s="35"/>
      <c r="E13" s="35"/>
      <c r="F13" s="36"/>
      <c r="G13" s="37" t="s">
        <v>193</v>
      </c>
      <c r="H13" s="38"/>
      <c r="I13" s="38"/>
      <c r="J13" s="38"/>
      <c r="K13" s="39"/>
    </row>
    <row r="14" spans="2:100" ht="13.8" x14ac:dyDescent="0.3">
      <c r="C14" s="34" t="s">
        <v>194</v>
      </c>
      <c r="D14" s="35"/>
      <c r="E14" s="35"/>
      <c r="F14" s="36"/>
      <c r="G14" s="37" t="s">
        <v>499</v>
      </c>
      <c r="H14" s="38"/>
      <c r="I14" s="38"/>
      <c r="J14" s="38"/>
      <c r="K14" s="39"/>
    </row>
    <row r="15" spans="2:100" ht="13.8" x14ac:dyDescent="0.3">
      <c r="C15" s="34" t="s">
        <v>196</v>
      </c>
      <c r="D15" s="35"/>
      <c r="E15" s="35"/>
      <c r="F15" s="36"/>
      <c r="G15" s="37" t="s">
        <v>197</v>
      </c>
      <c r="H15" s="38"/>
      <c r="I15" s="38"/>
      <c r="J15" s="38"/>
      <c r="K15" s="39"/>
    </row>
    <row r="16" spans="2:100" ht="13.8" x14ac:dyDescent="0.3">
      <c r="C16" s="34" t="s">
        <v>198</v>
      </c>
      <c r="D16" s="35"/>
      <c r="E16" s="35"/>
      <c r="F16" s="36"/>
      <c r="G16" s="37">
        <v>200</v>
      </c>
      <c r="H16" s="38"/>
      <c r="I16" s="38"/>
      <c r="J16" s="38"/>
      <c r="K16" s="39"/>
    </row>
    <row r="18" spans="3:12" ht="15.6" x14ac:dyDescent="0.3">
      <c r="C18" s="31" t="s">
        <v>199</v>
      </c>
      <c r="D18" s="32"/>
      <c r="E18" s="32"/>
      <c r="F18" s="32"/>
      <c r="G18" s="32"/>
      <c r="H18" s="32"/>
      <c r="I18" s="32"/>
      <c r="J18" s="32"/>
      <c r="K18" s="32"/>
      <c r="L18" s="33"/>
    </row>
    <row r="19" spans="3:12" ht="13.8" x14ac:dyDescent="0.3">
      <c r="C19" s="34" t="s">
        <v>200</v>
      </c>
      <c r="D19" s="36"/>
      <c r="E19" s="37">
        <v>8</v>
      </c>
      <c r="F19" s="38"/>
      <c r="G19" s="38"/>
      <c r="H19" s="38"/>
      <c r="I19" s="38"/>
      <c r="J19" s="38"/>
      <c r="K19" s="38"/>
      <c r="L19" s="39"/>
    </row>
    <row r="20" spans="3:12" ht="13.8" x14ac:dyDescent="0.3">
      <c r="C20" s="34" t="s">
        <v>201</v>
      </c>
      <c r="D20" s="36"/>
      <c r="E20" s="22" t="s">
        <v>51</v>
      </c>
      <c r="F20" s="22" t="s">
        <v>52</v>
      </c>
      <c r="G20" s="22" t="s">
        <v>53</v>
      </c>
      <c r="H20" s="22" t="s">
        <v>54</v>
      </c>
      <c r="I20" s="22" t="s">
        <v>55</v>
      </c>
      <c r="J20" s="22" t="s">
        <v>16</v>
      </c>
      <c r="K20" s="22" t="s">
        <v>38</v>
      </c>
      <c r="L20" s="22" t="s">
        <v>245</v>
      </c>
    </row>
    <row r="21" spans="3:12" ht="13.8" x14ac:dyDescent="0.3">
      <c r="C21" s="34" t="s">
        <v>202</v>
      </c>
      <c r="D21" s="36"/>
      <c r="E21" s="22"/>
      <c r="F21" s="22"/>
      <c r="G21" s="22"/>
      <c r="H21" s="22"/>
      <c r="I21" s="22"/>
      <c r="J21" s="22"/>
      <c r="K21" s="22"/>
      <c r="L21" s="22"/>
    </row>
    <row r="22" spans="3:12" ht="13.8" x14ac:dyDescent="0.3">
      <c r="C22" s="34" t="s">
        <v>203</v>
      </c>
      <c r="D22" s="36"/>
      <c r="E22" s="40" t="s">
        <v>37</v>
      </c>
      <c r="F22" s="41"/>
      <c r="G22" s="41"/>
      <c r="H22" s="41"/>
      <c r="I22" s="41"/>
      <c r="J22" s="41"/>
      <c r="K22" s="41"/>
      <c r="L22" s="42"/>
    </row>
    <row r="24" spans="3:12" ht="15.6" x14ac:dyDescent="0.3">
      <c r="C24" s="31" t="s">
        <v>204</v>
      </c>
      <c r="D24" s="32"/>
      <c r="E24" s="32"/>
      <c r="F24" s="32"/>
      <c r="G24" s="32"/>
      <c r="H24" s="32"/>
      <c r="I24" s="33"/>
    </row>
    <row r="25" spans="3:12" ht="13.8" x14ac:dyDescent="0.3">
      <c r="C25" s="34" t="s">
        <v>205</v>
      </c>
      <c r="D25" s="35"/>
      <c r="E25" s="36"/>
      <c r="F25" s="37" t="b">
        <v>0</v>
      </c>
      <c r="G25" s="38"/>
      <c r="H25" s="38"/>
      <c r="I25" s="39"/>
    </row>
    <row r="27" spans="3:12" ht="15.6" x14ac:dyDescent="0.3">
      <c r="C27" s="31" t="s">
        <v>206</v>
      </c>
      <c r="D27" s="32"/>
      <c r="E27" s="32"/>
      <c r="F27" s="32"/>
      <c r="G27" s="32"/>
      <c r="H27" s="32"/>
      <c r="I27" s="33"/>
    </row>
    <row r="28" spans="3:12" ht="13.8" x14ac:dyDescent="0.3">
      <c r="C28" s="34" t="s">
        <v>207</v>
      </c>
      <c r="D28" s="35"/>
      <c r="E28" s="36"/>
      <c r="F28" s="37" t="b">
        <v>1</v>
      </c>
      <c r="G28" s="38"/>
      <c r="H28" s="38"/>
      <c r="I28" s="39"/>
    </row>
    <row r="30" spans="3:12" ht="15.6" x14ac:dyDescent="0.3">
      <c r="C30" s="31" t="s">
        <v>215</v>
      </c>
      <c r="D30" s="32"/>
      <c r="E30" s="32"/>
      <c r="F30" s="32"/>
      <c r="G30" s="32"/>
      <c r="H30" s="32"/>
      <c r="I30" s="33"/>
    </row>
    <row r="31" spans="3:12" ht="13.8" x14ac:dyDescent="0.3">
      <c r="C31" s="34" t="s">
        <v>216</v>
      </c>
      <c r="D31" s="35"/>
      <c r="E31" s="36"/>
      <c r="F31" s="37" t="b">
        <v>0</v>
      </c>
      <c r="G31" s="38"/>
      <c r="H31" s="38"/>
      <c r="I31" s="39"/>
    </row>
    <row r="32" spans="3:12" ht="13.8" x14ac:dyDescent="0.3">
      <c r="C32" s="34" t="s">
        <v>217</v>
      </c>
      <c r="D32" s="35"/>
      <c r="E32" s="36"/>
      <c r="F32" s="37" t="b">
        <v>0</v>
      </c>
      <c r="G32" s="38"/>
      <c r="H32" s="38"/>
      <c r="I32" s="39"/>
    </row>
    <row r="33" spans="2:9" ht="13.8" x14ac:dyDescent="0.3">
      <c r="C33" s="34" t="s">
        <v>218</v>
      </c>
      <c r="D33" s="35"/>
      <c r="E33" s="36"/>
      <c r="F33" s="37" t="b">
        <v>1</v>
      </c>
      <c r="G33" s="38"/>
      <c r="H33" s="38"/>
      <c r="I33" s="39"/>
    </row>
    <row r="35" spans="2:9" ht="15.6" x14ac:dyDescent="0.3">
      <c r="C35" s="31" t="s">
        <v>501</v>
      </c>
      <c r="D35" s="32"/>
      <c r="E35" s="32"/>
      <c r="F35" s="32"/>
      <c r="G35" s="32"/>
      <c r="H35" s="32"/>
      <c r="I35" s="33"/>
    </row>
    <row r="36" spans="2:9" ht="13.8" x14ac:dyDescent="0.3">
      <c r="C36" s="34" t="s">
        <v>57</v>
      </c>
      <c r="D36" s="35"/>
      <c r="E36" s="36"/>
      <c r="F36" s="37" t="b">
        <v>0</v>
      </c>
      <c r="G36" s="38"/>
      <c r="H36" s="38"/>
      <c r="I36" s="39"/>
    </row>
    <row r="37" spans="2:9" ht="13.8" x14ac:dyDescent="0.3">
      <c r="C37" s="34" t="s">
        <v>502</v>
      </c>
      <c r="D37" s="35"/>
      <c r="E37" s="36"/>
      <c r="F37" s="37" t="b">
        <v>0</v>
      </c>
      <c r="G37" s="38"/>
      <c r="H37" s="38"/>
      <c r="I37" s="39"/>
    </row>
    <row r="38" spans="2:9" ht="13.8" x14ac:dyDescent="0.3">
      <c r="C38" s="34" t="s">
        <v>503</v>
      </c>
      <c r="D38" s="35"/>
      <c r="E38" s="36"/>
      <c r="F38" s="37" t="b">
        <v>0</v>
      </c>
      <c r="G38" s="38"/>
      <c r="H38" s="38"/>
      <c r="I38" s="39"/>
    </row>
    <row r="39" spans="2:9" ht="13.8" x14ac:dyDescent="0.3">
      <c r="C39" s="34" t="s">
        <v>504</v>
      </c>
      <c r="D39" s="35"/>
      <c r="E39" s="36"/>
      <c r="F39" s="37" t="b">
        <v>0</v>
      </c>
      <c r="G39" s="38"/>
      <c r="H39" s="38"/>
      <c r="I39" s="39"/>
    </row>
    <row r="41" spans="2:9" ht="15.6" x14ac:dyDescent="0.3">
      <c r="C41" s="31" t="s">
        <v>219</v>
      </c>
      <c r="D41" s="32"/>
      <c r="E41" s="32"/>
      <c r="F41" s="32"/>
      <c r="G41" s="33"/>
    </row>
    <row r="42" spans="2:9" ht="13.8" x14ac:dyDescent="0.3">
      <c r="C42" s="40" t="s">
        <v>220</v>
      </c>
      <c r="D42" s="41"/>
      <c r="E42" s="41"/>
      <c r="F42" s="41"/>
      <c r="G42" s="42"/>
    </row>
    <row r="45" spans="2:9" ht="18" x14ac:dyDescent="0.35">
      <c r="B45" s="21" t="s">
        <v>165</v>
      </c>
    </row>
    <row r="47" spans="2:9" x14ac:dyDescent="0.25">
      <c r="C47" s="26" t="s">
        <v>180</v>
      </c>
      <c r="D47" s="24" t="s">
        <v>181</v>
      </c>
    </row>
    <row r="48" spans="2:9" x14ac:dyDescent="0.25">
      <c r="C48" s="26" t="s">
        <v>222</v>
      </c>
      <c r="D48" s="25">
        <v>191</v>
      </c>
    </row>
    <row r="49" spans="2:5" x14ac:dyDescent="0.25">
      <c r="C49" s="26" t="s">
        <v>497</v>
      </c>
      <c r="D49" s="25">
        <v>0.81689495666618706</v>
      </c>
    </row>
    <row r="50" spans="2:5" x14ac:dyDescent="0.25">
      <c r="C50" s="26" t="s">
        <v>505</v>
      </c>
      <c r="D50" s="25">
        <v>0.80922563547943049</v>
      </c>
    </row>
    <row r="51" spans="2:5" x14ac:dyDescent="0.25">
      <c r="C51" s="26" t="s">
        <v>506</v>
      </c>
      <c r="D51" s="25">
        <v>0.54209634534963047</v>
      </c>
    </row>
    <row r="52" spans="2:5" x14ac:dyDescent="0.25">
      <c r="C52" s="26" t="s">
        <v>507</v>
      </c>
      <c r="D52" s="25">
        <v>56.128873499512338</v>
      </c>
    </row>
    <row r="54" spans="2:5" ht="18" x14ac:dyDescent="0.35">
      <c r="B54" s="21" t="s">
        <v>166</v>
      </c>
    </row>
    <row r="56" spans="2:5" x14ac:dyDescent="0.25">
      <c r="C56" s="26" t="s">
        <v>225</v>
      </c>
      <c r="D56" s="24" t="s">
        <v>226</v>
      </c>
      <c r="E56" s="24" t="s">
        <v>227</v>
      </c>
    </row>
    <row r="57" spans="2:5" x14ac:dyDescent="0.25">
      <c r="C57" s="26" t="s">
        <v>59</v>
      </c>
      <c r="D57" s="25">
        <v>1.2857964256371492</v>
      </c>
      <c r="E57" s="25" t="b">
        <v>1</v>
      </c>
    </row>
    <row r="58" spans="2:5" x14ac:dyDescent="0.25">
      <c r="C58" s="26" t="s">
        <v>51</v>
      </c>
      <c r="D58" s="25">
        <v>6.8594946975766682</v>
      </c>
      <c r="E58" s="25" t="b">
        <v>1</v>
      </c>
    </row>
    <row r="59" spans="2:5" x14ac:dyDescent="0.25">
      <c r="C59" s="26" t="s">
        <v>52</v>
      </c>
      <c r="D59" s="25">
        <v>5.7427575823059653</v>
      </c>
      <c r="E59" s="25" t="b">
        <v>1</v>
      </c>
    </row>
    <row r="60" spans="2:5" x14ac:dyDescent="0.25">
      <c r="C60" s="26" t="s">
        <v>53</v>
      </c>
      <c r="D60" s="25">
        <v>7.0742179743836768</v>
      </c>
      <c r="E60" s="25" t="b">
        <v>1</v>
      </c>
    </row>
    <row r="61" spans="2:5" x14ac:dyDescent="0.25">
      <c r="C61" s="26" t="s">
        <v>54</v>
      </c>
      <c r="D61" s="25">
        <v>7.4397737378891042</v>
      </c>
      <c r="E61" s="25" t="b">
        <v>1</v>
      </c>
    </row>
    <row r="62" spans="2:5" x14ac:dyDescent="0.25">
      <c r="C62" s="26" t="s">
        <v>55</v>
      </c>
      <c r="D62" s="25">
        <v>5.0721240417248703</v>
      </c>
      <c r="E62" s="25" t="b">
        <v>1</v>
      </c>
    </row>
    <row r="63" spans="2:5" x14ac:dyDescent="0.25">
      <c r="C63" s="26" t="s">
        <v>16</v>
      </c>
      <c r="D63" s="25">
        <v>15.582585041392845</v>
      </c>
      <c r="E63" s="25" t="b">
        <v>1</v>
      </c>
    </row>
    <row r="64" spans="2:5" x14ac:dyDescent="0.25">
      <c r="C64" s="26" t="s">
        <v>38</v>
      </c>
      <c r="D64" s="25">
        <v>99.502814030558952</v>
      </c>
      <c r="E64" s="25" t="b">
        <v>1</v>
      </c>
    </row>
    <row r="65" spans="2:9" x14ac:dyDescent="0.25">
      <c r="C65" s="26" t="s">
        <v>245</v>
      </c>
      <c r="D65" s="25">
        <v>5.2754009841660094</v>
      </c>
      <c r="E65" s="25" t="b">
        <v>1</v>
      </c>
    </row>
    <row r="68" spans="2:9" x14ac:dyDescent="0.25">
      <c r="C68" s="26" t="s">
        <v>237</v>
      </c>
      <c r="D68" s="25">
        <v>4.4187209654690619E-12</v>
      </c>
    </row>
    <row r="70" spans="2:9" ht="18" x14ac:dyDescent="0.35">
      <c r="B70" s="21" t="s">
        <v>60</v>
      </c>
    </row>
    <row r="72" spans="2:9" x14ac:dyDescent="0.25">
      <c r="C72" s="26" t="s">
        <v>225</v>
      </c>
      <c r="D72" s="24" t="s">
        <v>238</v>
      </c>
      <c r="E72" s="24" t="s">
        <v>239</v>
      </c>
      <c r="F72" s="24" t="s">
        <v>240</v>
      </c>
      <c r="G72" s="24" t="s">
        <v>56</v>
      </c>
      <c r="H72" s="24" t="s">
        <v>508</v>
      </c>
      <c r="I72" s="24" t="s">
        <v>243</v>
      </c>
    </row>
    <row r="73" spans="2:9" x14ac:dyDescent="0.25">
      <c r="C73" s="26" t="s">
        <v>59</v>
      </c>
      <c r="D73" s="25">
        <v>3.991950747371019</v>
      </c>
      <c r="E73" s="25">
        <v>3.1603537583966443</v>
      </c>
      <c r="F73" s="25">
        <v>4.8235477363453931</v>
      </c>
      <c r="G73" s="25">
        <v>0.42160355600693639</v>
      </c>
      <c r="H73" s="25">
        <v>9.4684940164625697</v>
      </c>
      <c r="I73" s="25">
        <v>1.1029647727488182E-17</v>
      </c>
    </row>
    <row r="74" spans="2:9" x14ac:dyDescent="0.25">
      <c r="C74" s="26" t="s">
        <v>51</v>
      </c>
      <c r="D74" s="25">
        <v>-1.1822554369505496</v>
      </c>
      <c r="E74" s="25">
        <v>-1.4242454856541651</v>
      </c>
      <c r="F74" s="25">
        <v>-0.94026538824693418</v>
      </c>
      <c r="G74" s="25">
        <v>0.12268426461904834</v>
      </c>
      <c r="H74" s="25">
        <v>-9.6365694542948663</v>
      </c>
      <c r="I74" s="25">
        <v>3.6787768319364256E-18</v>
      </c>
    </row>
    <row r="75" spans="2:9" x14ac:dyDescent="0.25">
      <c r="C75" s="26" t="s">
        <v>52</v>
      </c>
      <c r="D75" s="25">
        <v>-0.38584406366408752</v>
      </c>
      <c r="E75" s="25">
        <v>-0.58526192174330793</v>
      </c>
      <c r="F75" s="25">
        <v>-0.18642620558486711</v>
      </c>
      <c r="G75" s="25">
        <v>0.10110098907546268</v>
      </c>
      <c r="H75" s="25">
        <v>-3.8164222446537104</v>
      </c>
      <c r="I75" s="25">
        <v>1.8281320194484915E-4</v>
      </c>
    </row>
    <row r="76" spans="2:9" x14ac:dyDescent="0.25">
      <c r="C76" s="26" t="s">
        <v>53</v>
      </c>
      <c r="D76" s="25">
        <v>-0.25140693256656782</v>
      </c>
      <c r="E76" s="25">
        <v>-0.40373698265352348</v>
      </c>
      <c r="F76" s="25">
        <v>-9.9076882479612161E-2</v>
      </c>
      <c r="G76" s="25">
        <v>7.7228383044751797E-2</v>
      </c>
      <c r="H76" s="25">
        <v>-3.2553696277815916</v>
      </c>
      <c r="I76" s="25">
        <v>1.3396808922140589E-3</v>
      </c>
    </row>
    <row r="77" spans="2:9" x14ac:dyDescent="0.25">
      <c r="C77" s="26" t="s">
        <v>54</v>
      </c>
      <c r="D77" s="25">
        <v>-0.24965379803637397</v>
      </c>
      <c r="E77" s="25">
        <v>-0.44258395008967688</v>
      </c>
      <c r="F77" s="25">
        <v>-5.6723645983071058E-2</v>
      </c>
      <c r="G77" s="25">
        <v>9.7811847860283588E-2</v>
      </c>
      <c r="H77" s="25">
        <v>-2.5523881155275228</v>
      </c>
      <c r="I77" s="25">
        <v>1.1480736918137889E-2</v>
      </c>
    </row>
    <row r="78" spans="2:9" x14ac:dyDescent="0.25">
      <c r="C78" s="26" t="s">
        <v>55</v>
      </c>
      <c r="D78" s="25">
        <v>-0.4462995865058999</v>
      </c>
      <c r="E78" s="25">
        <v>-0.65896312985698102</v>
      </c>
      <c r="F78" s="25">
        <v>-0.23363604315481876</v>
      </c>
      <c r="G78" s="25">
        <v>0.10781629479013653</v>
      </c>
      <c r="H78" s="25">
        <v>-4.1394446671963463</v>
      </c>
      <c r="I78" s="25">
        <v>5.2189161029197332E-5</v>
      </c>
    </row>
    <row r="79" spans="2:9" x14ac:dyDescent="0.25">
      <c r="C79" s="26" t="s">
        <v>16</v>
      </c>
      <c r="D79" s="25">
        <v>0.32932513250319362</v>
      </c>
      <c r="E79" s="25">
        <v>0.24699102537198572</v>
      </c>
      <c r="F79" s="25">
        <v>0.41165923963440154</v>
      </c>
      <c r="G79" s="25">
        <v>4.1741796576229499E-2</v>
      </c>
      <c r="H79" s="25">
        <v>7.8895773425030971</v>
      </c>
      <c r="I79" s="25">
        <v>2.2876075552401811E-13</v>
      </c>
    </row>
    <row r="80" spans="2:9" x14ac:dyDescent="0.25">
      <c r="C80" s="26" t="s">
        <v>38</v>
      </c>
      <c r="D80" s="25">
        <v>0.29868691280711074</v>
      </c>
      <c r="E80" s="25">
        <v>0.18830197441066598</v>
      </c>
      <c r="F80" s="25">
        <v>0.40907185120355549</v>
      </c>
      <c r="G80" s="25">
        <v>5.5963024367061298E-2</v>
      </c>
      <c r="H80" s="25">
        <v>5.337218925982703</v>
      </c>
      <c r="I80" s="25">
        <v>2.6584331763651198E-7</v>
      </c>
    </row>
    <row r="81" spans="3:9" x14ac:dyDescent="0.25">
      <c r="C81" s="26" t="s">
        <v>245</v>
      </c>
      <c r="D81" s="25">
        <v>0.45036101974381648</v>
      </c>
      <c r="E81" s="25">
        <v>0.23191589302585836</v>
      </c>
      <c r="F81" s="25">
        <v>0.66880614646177461</v>
      </c>
      <c r="G81" s="25">
        <v>0.1107474455027337</v>
      </c>
      <c r="H81" s="25">
        <v>4.0665589865248828</v>
      </c>
      <c r="I81" s="25">
        <v>6.9711992969383147E-5</v>
      </c>
    </row>
  </sheetData>
  <mergeCells count="48">
    <mergeCell ref="J4:K4"/>
    <mergeCell ref="L4:M4"/>
    <mergeCell ref="B3:M3"/>
    <mergeCell ref="P3:S3"/>
    <mergeCell ref="C41:G41"/>
    <mergeCell ref="C32:E32"/>
    <mergeCell ref="C33:E33"/>
    <mergeCell ref="F31:I31"/>
    <mergeCell ref="F32:I32"/>
    <mergeCell ref="F33:I33"/>
    <mergeCell ref="C24:I24"/>
    <mergeCell ref="C25:E25"/>
    <mergeCell ref="F25:I25"/>
    <mergeCell ref="C27:I27"/>
    <mergeCell ref="C28:E28"/>
    <mergeCell ref="F28:I28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0:I30"/>
    <mergeCell ref="C31:E31"/>
    <mergeCell ref="C18:L18"/>
    <mergeCell ref="C19:D19"/>
    <mergeCell ref="C20:D20"/>
    <mergeCell ref="C21:D21"/>
    <mergeCell ref="C22:D22"/>
    <mergeCell ref="E19:L19"/>
    <mergeCell ref="E22:L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Output1'!$B$10:$B$10" display="Inputs" xr:uid="{D31286F2-A412-47E3-8EE0-51A89853D41D}"/>
    <hyperlink ref="D4" location="'LinReg_Output1'!$B$45:$B$45" display="Regression Summary" xr:uid="{6D2AEC49-D877-4D3E-900D-78AA0C2415BE}"/>
    <hyperlink ref="F4" location="'LinReg_Output1'!$B$54:$B$54" display="Predictor Screening" xr:uid="{A5C7431B-C292-4C4F-9F5F-D072438E59A6}"/>
    <hyperlink ref="H4" location="'LinReg_Output1'!$B$70:$B$70" display="Coefficients" xr:uid="{43715962-FA21-4F49-BB9A-DB12948C35D1}"/>
    <hyperlink ref="J4" location="'LinReg_Stored1'!$B$10:$B$10" display="PMML Model" xr:uid="{CCF6EA16-489E-43A2-BC8D-B97704ECF234}"/>
    <hyperlink ref="L4" location="'LinReg_TrainingScore1'!$B$10:$B$10" display="Training: Prediction Summary" xr:uid="{9F02FD5B-A305-4379-B300-00EFADC7EF47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CAFC-158E-4CC3-B7BE-9B9B326EC676}">
  <dimension ref="B1:CV93"/>
  <sheetViews>
    <sheetView showGridLines="0" topLeftCell="A55" workbookViewId="0">
      <selection activeCell="K93" sqref="K93"/>
    </sheetView>
  </sheetViews>
  <sheetFormatPr defaultRowHeight="13.2" x14ac:dyDescent="0.25"/>
  <cols>
    <col min="3" max="3" width="33.88671875" customWidth="1"/>
    <col min="4" max="4" width="11.6640625" customWidth="1"/>
    <col min="5" max="5" width="27.6640625" customWidth="1"/>
    <col min="6" max="6" width="27.44140625" customWidth="1"/>
    <col min="7" max="7" width="16.44140625" customWidth="1"/>
    <col min="8" max="8" width="12" customWidth="1"/>
    <col min="9" max="9" width="10.33203125" customWidth="1"/>
    <col min="16" max="16" width="15.5546875" bestFit="1" customWidth="1"/>
  </cols>
  <sheetData>
    <row r="1" spans="2:100" ht="18" x14ac:dyDescent="0.35">
      <c r="B1" s="20" t="s">
        <v>498</v>
      </c>
      <c r="N1" t="s">
        <v>495</v>
      </c>
      <c r="CV1" s="29" t="s">
        <v>500</v>
      </c>
    </row>
    <row r="3" spans="2:100" ht="15.6" x14ac:dyDescent="0.3">
      <c r="B3" s="31" t="s">
        <v>62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  <c r="P3" s="31" t="s">
        <v>63</v>
      </c>
      <c r="Q3" s="32"/>
      <c r="R3" s="32"/>
      <c r="S3" s="33"/>
    </row>
    <row r="4" spans="2:100" ht="13.8" x14ac:dyDescent="0.3">
      <c r="B4" s="43" t="s">
        <v>164</v>
      </c>
      <c r="C4" s="42"/>
      <c r="D4" s="43" t="s">
        <v>165</v>
      </c>
      <c r="E4" s="42"/>
      <c r="F4" s="43" t="s">
        <v>166</v>
      </c>
      <c r="G4" s="42"/>
      <c r="H4" s="43" t="s">
        <v>60</v>
      </c>
      <c r="I4" s="42"/>
      <c r="J4" s="43" t="s">
        <v>67</v>
      </c>
      <c r="K4" s="42"/>
      <c r="L4" s="43" t="s">
        <v>496</v>
      </c>
      <c r="M4" s="42"/>
      <c r="P4" s="23" t="s">
        <v>64</v>
      </c>
      <c r="Q4" s="23" t="s">
        <v>65</v>
      </c>
      <c r="R4" s="23" t="s">
        <v>66</v>
      </c>
      <c r="S4" s="23" t="s">
        <v>58</v>
      </c>
    </row>
    <row r="5" spans="2:100" ht="13.8" x14ac:dyDescent="0.3">
      <c r="P5" s="22">
        <v>4</v>
      </c>
      <c r="Q5" s="22">
        <v>4</v>
      </c>
      <c r="R5" s="22">
        <v>4</v>
      </c>
      <c r="S5" s="22">
        <v>12</v>
      </c>
    </row>
    <row r="10" spans="2:100" ht="18" x14ac:dyDescent="0.35">
      <c r="B10" s="21" t="s">
        <v>164</v>
      </c>
    </row>
    <row r="12" spans="2:100" ht="15.6" x14ac:dyDescent="0.3">
      <c r="C12" s="31" t="s">
        <v>191</v>
      </c>
      <c r="D12" s="32"/>
      <c r="E12" s="32"/>
      <c r="F12" s="32"/>
      <c r="G12" s="32"/>
      <c r="H12" s="32"/>
      <c r="I12" s="32"/>
      <c r="J12" s="32"/>
      <c r="K12" s="33"/>
    </row>
    <row r="13" spans="2:100" ht="13.8" x14ac:dyDescent="0.3">
      <c r="C13" s="34" t="s">
        <v>192</v>
      </c>
      <c r="D13" s="35"/>
      <c r="E13" s="35"/>
      <c r="F13" s="36"/>
      <c r="G13" s="37" t="s">
        <v>193</v>
      </c>
      <c r="H13" s="38"/>
      <c r="I13" s="38"/>
      <c r="J13" s="38"/>
      <c r="K13" s="39"/>
    </row>
    <row r="14" spans="2:100" ht="13.8" x14ac:dyDescent="0.3">
      <c r="C14" s="34" t="s">
        <v>194</v>
      </c>
      <c r="D14" s="35"/>
      <c r="E14" s="35"/>
      <c r="F14" s="36"/>
      <c r="G14" s="37" t="s">
        <v>499</v>
      </c>
      <c r="H14" s="38"/>
      <c r="I14" s="38"/>
      <c r="J14" s="38"/>
      <c r="K14" s="39"/>
    </row>
    <row r="15" spans="2:100" ht="13.8" x14ac:dyDescent="0.3">
      <c r="C15" s="34" t="s">
        <v>196</v>
      </c>
      <c r="D15" s="35"/>
      <c r="E15" s="35"/>
      <c r="F15" s="36"/>
      <c r="G15" s="37" t="s">
        <v>197</v>
      </c>
      <c r="H15" s="38"/>
      <c r="I15" s="38"/>
      <c r="J15" s="38"/>
      <c r="K15" s="39"/>
    </row>
    <row r="16" spans="2:100" ht="13.8" x14ac:dyDescent="0.3">
      <c r="C16" s="34" t="s">
        <v>198</v>
      </c>
      <c r="D16" s="35"/>
      <c r="E16" s="35"/>
      <c r="F16" s="36"/>
      <c r="G16" s="37">
        <v>200</v>
      </c>
      <c r="H16" s="38"/>
      <c r="I16" s="38"/>
      <c r="J16" s="38"/>
      <c r="K16" s="39"/>
    </row>
    <row r="18" spans="3:18" ht="15.6" x14ac:dyDescent="0.3">
      <c r="C18" s="31" t="s">
        <v>199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</row>
    <row r="19" spans="3:18" ht="13.8" x14ac:dyDescent="0.3">
      <c r="C19" s="34" t="s">
        <v>200</v>
      </c>
      <c r="D19" s="36"/>
      <c r="E19" s="37">
        <v>14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9"/>
    </row>
    <row r="20" spans="3:18" ht="13.8" x14ac:dyDescent="0.3">
      <c r="C20" s="34" t="s">
        <v>201</v>
      </c>
      <c r="D20" s="36"/>
      <c r="E20" s="22" t="s">
        <v>51</v>
      </c>
      <c r="F20" s="22" t="s">
        <v>52</v>
      </c>
      <c r="G20" s="22" t="s">
        <v>53</v>
      </c>
      <c r="H20" s="22" t="s">
        <v>54</v>
      </c>
      <c r="I20" s="22" t="s">
        <v>55</v>
      </c>
      <c r="J20" s="22" t="s">
        <v>31</v>
      </c>
      <c r="K20" s="22" t="s">
        <v>32</v>
      </c>
      <c r="L20" s="22" t="s">
        <v>22</v>
      </c>
      <c r="M20" s="22" t="s">
        <v>16</v>
      </c>
      <c r="N20" s="22" t="s">
        <v>33</v>
      </c>
      <c r="O20" s="22" t="s">
        <v>21</v>
      </c>
      <c r="P20" s="22" t="s">
        <v>20</v>
      </c>
      <c r="Q20" s="22" t="s">
        <v>38</v>
      </c>
      <c r="R20" s="22" t="s">
        <v>245</v>
      </c>
    </row>
    <row r="21" spans="3:18" ht="13.8" x14ac:dyDescent="0.3">
      <c r="C21" s="34" t="s">
        <v>202</v>
      </c>
      <c r="D21" s="3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3:18" ht="13.8" x14ac:dyDescent="0.3">
      <c r="C22" s="34" t="s">
        <v>203</v>
      </c>
      <c r="D22" s="36"/>
      <c r="E22" s="40" t="s">
        <v>37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4" spans="3:18" ht="15.6" x14ac:dyDescent="0.3">
      <c r="C24" s="31" t="s">
        <v>204</v>
      </c>
      <c r="D24" s="32"/>
      <c r="E24" s="32"/>
      <c r="F24" s="32"/>
      <c r="G24" s="32"/>
      <c r="H24" s="32"/>
      <c r="I24" s="33"/>
    </row>
    <row r="25" spans="3:18" ht="13.8" x14ac:dyDescent="0.3">
      <c r="C25" s="34" t="s">
        <v>205</v>
      </c>
      <c r="D25" s="35"/>
      <c r="E25" s="36"/>
      <c r="F25" s="37" t="b">
        <v>0</v>
      </c>
      <c r="G25" s="38"/>
      <c r="H25" s="38"/>
      <c r="I25" s="39"/>
    </row>
    <row r="27" spans="3:18" ht="15.6" x14ac:dyDescent="0.3">
      <c r="C27" s="31" t="s">
        <v>206</v>
      </c>
      <c r="D27" s="32"/>
      <c r="E27" s="32"/>
      <c r="F27" s="32"/>
      <c r="G27" s="32"/>
      <c r="H27" s="32"/>
      <c r="I27" s="33"/>
    </row>
    <row r="28" spans="3:18" ht="13.8" x14ac:dyDescent="0.3">
      <c r="C28" s="34" t="s">
        <v>207</v>
      </c>
      <c r="D28" s="35"/>
      <c r="E28" s="36"/>
      <c r="F28" s="37" t="b">
        <v>1</v>
      </c>
      <c r="G28" s="38"/>
      <c r="H28" s="38"/>
      <c r="I28" s="39"/>
    </row>
    <row r="30" spans="3:18" ht="15.6" x14ac:dyDescent="0.3">
      <c r="C30" s="31" t="s">
        <v>215</v>
      </c>
      <c r="D30" s="32"/>
      <c r="E30" s="32"/>
      <c r="F30" s="32"/>
      <c r="G30" s="32"/>
      <c r="H30" s="32"/>
      <c r="I30" s="33"/>
    </row>
    <row r="31" spans="3:18" ht="13.8" x14ac:dyDescent="0.3">
      <c r="C31" s="34" t="s">
        <v>216</v>
      </c>
      <c r="D31" s="35"/>
      <c r="E31" s="36"/>
      <c r="F31" s="37" t="b">
        <v>0</v>
      </c>
      <c r="G31" s="38"/>
      <c r="H31" s="38"/>
      <c r="I31" s="39"/>
    </row>
    <row r="32" spans="3:18" ht="13.8" x14ac:dyDescent="0.3">
      <c r="C32" s="34" t="s">
        <v>217</v>
      </c>
      <c r="D32" s="35"/>
      <c r="E32" s="36"/>
      <c r="F32" s="37" t="b">
        <v>0</v>
      </c>
      <c r="G32" s="38"/>
      <c r="H32" s="38"/>
      <c r="I32" s="39"/>
    </row>
    <row r="33" spans="2:9" ht="13.8" x14ac:dyDescent="0.3">
      <c r="C33" s="34" t="s">
        <v>218</v>
      </c>
      <c r="D33" s="35"/>
      <c r="E33" s="36"/>
      <c r="F33" s="37" t="b">
        <v>1</v>
      </c>
      <c r="G33" s="38"/>
      <c r="H33" s="38"/>
      <c r="I33" s="39"/>
    </row>
    <row r="35" spans="2:9" ht="15.6" x14ac:dyDescent="0.3">
      <c r="C35" s="31" t="s">
        <v>501</v>
      </c>
      <c r="D35" s="32"/>
      <c r="E35" s="32"/>
      <c r="F35" s="32"/>
      <c r="G35" s="32"/>
      <c r="H35" s="32"/>
      <c r="I35" s="33"/>
    </row>
    <row r="36" spans="2:9" ht="13.8" x14ac:dyDescent="0.3">
      <c r="C36" s="34" t="s">
        <v>57</v>
      </c>
      <c r="D36" s="35"/>
      <c r="E36" s="36"/>
      <c r="F36" s="37" t="b">
        <v>0</v>
      </c>
      <c r="G36" s="38"/>
      <c r="H36" s="38"/>
      <c r="I36" s="39"/>
    </row>
    <row r="37" spans="2:9" ht="13.8" x14ac:dyDescent="0.3">
      <c r="C37" s="34" t="s">
        <v>502</v>
      </c>
      <c r="D37" s="35"/>
      <c r="E37" s="36"/>
      <c r="F37" s="37" t="b">
        <v>0</v>
      </c>
      <c r="G37" s="38"/>
      <c r="H37" s="38"/>
      <c r="I37" s="39"/>
    </row>
    <row r="38" spans="2:9" ht="13.8" x14ac:dyDescent="0.3">
      <c r="C38" s="34" t="s">
        <v>503</v>
      </c>
      <c r="D38" s="35"/>
      <c r="E38" s="36"/>
      <c r="F38" s="37" t="b">
        <v>0</v>
      </c>
      <c r="G38" s="38"/>
      <c r="H38" s="38"/>
      <c r="I38" s="39"/>
    </row>
    <row r="39" spans="2:9" ht="13.8" x14ac:dyDescent="0.3">
      <c r="C39" s="34" t="s">
        <v>504</v>
      </c>
      <c r="D39" s="35"/>
      <c r="E39" s="36"/>
      <c r="F39" s="37" t="b">
        <v>0</v>
      </c>
      <c r="G39" s="38"/>
      <c r="H39" s="38"/>
      <c r="I39" s="39"/>
    </row>
    <row r="41" spans="2:9" ht="15.6" x14ac:dyDescent="0.3">
      <c r="C41" s="31" t="s">
        <v>219</v>
      </c>
      <c r="D41" s="32"/>
      <c r="E41" s="32"/>
      <c r="F41" s="32"/>
      <c r="G41" s="33"/>
    </row>
    <row r="42" spans="2:9" ht="13.8" x14ac:dyDescent="0.3">
      <c r="C42" s="40" t="s">
        <v>220</v>
      </c>
      <c r="D42" s="41"/>
      <c r="E42" s="41"/>
      <c r="F42" s="41"/>
      <c r="G42" s="42"/>
    </row>
    <row r="45" spans="2:9" ht="18" x14ac:dyDescent="0.35">
      <c r="B45" s="21" t="s">
        <v>165</v>
      </c>
    </row>
    <row r="47" spans="2:9" x14ac:dyDescent="0.25">
      <c r="C47" s="26" t="s">
        <v>180</v>
      </c>
      <c r="D47" s="24" t="s">
        <v>181</v>
      </c>
    </row>
    <row r="48" spans="2:9" x14ac:dyDescent="0.25">
      <c r="C48" s="26" t="s">
        <v>222</v>
      </c>
      <c r="D48" s="25">
        <v>185</v>
      </c>
    </row>
    <row r="49" spans="2:5" x14ac:dyDescent="0.25">
      <c r="C49" s="26" t="s">
        <v>497</v>
      </c>
      <c r="D49" s="25">
        <v>0.83191713733994344</v>
      </c>
    </row>
    <row r="50" spans="2:5" x14ac:dyDescent="0.25">
      <c r="C50" s="26" t="s">
        <v>505</v>
      </c>
      <c r="D50" s="25">
        <v>0.81919735313864184</v>
      </c>
    </row>
    <row r="51" spans="2:5" x14ac:dyDescent="0.25">
      <c r="C51" s="26" t="s">
        <v>506</v>
      </c>
      <c r="D51" s="25">
        <v>0.52773860366930747</v>
      </c>
    </row>
    <row r="52" spans="2:5" x14ac:dyDescent="0.25">
      <c r="C52" s="26" t="s">
        <v>507</v>
      </c>
      <c r="D52" s="25">
        <v>51.523986253523617</v>
      </c>
    </row>
    <row r="54" spans="2:5" ht="18" x14ac:dyDescent="0.35">
      <c r="B54" s="21" t="s">
        <v>166</v>
      </c>
    </row>
    <row r="56" spans="2:5" x14ac:dyDescent="0.25">
      <c r="C56" s="26" t="s">
        <v>225</v>
      </c>
      <c r="D56" s="24" t="s">
        <v>226</v>
      </c>
      <c r="E56" s="24" t="s">
        <v>227</v>
      </c>
    </row>
    <row r="57" spans="2:5" x14ac:dyDescent="0.25">
      <c r="C57" s="26" t="s">
        <v>59</v>
      </c>
      <c r="D57" s="25">
        <v>1.012367119172374</v>
      </c>
      <c r="E57" s="25" t="b">
        <v>1</v>
      </c>
    </row>
    <row r="58" spans="2:5" x14ac:dyDescent="0.25">
      <c r="C58" s="26" t="s">
        <v>51</v>
      </c>
      <c r="D58" s="25">
        <v>4.0131114230208231</v>
      </c>
      <c r="E58" s="25" t="b">
        <v>1</v>
      </c>
    </row>
    <row r="59" spans="2:5" x14ac:dyDescent="0.25">
      <c r="C59" s="26" t="s">
        <v>52</v>
      </c>
      <c r="D59" s="25">
        <v>6.060047871781828</v>
      </c>
      <c r="E59" s="25" t="b">
        <v>1</v>
      </c>
    </row>
    <row r="60" spans="2:5" x14ac:dyDescent="0.25">
      <c r="C60" s="26" t="s">
        <v>53</v>
      </c>
      <c r="D60" s="25">
        <v>6.8910923921360787</v>
      </c>
      <c r="E60" s="25" t="b">
        <v>1</v>
      </c>
    </row>
    <row r="61" spans="2:5" x14ac:dyDescent="0.25">
      <c r="C61" s="26" t="s">
        <v>54</v>
      </c>
      <c r="D61" s="25">
        <v>7.2449269786062418</v>
      </c>
      <c r="E61" s="25" t="b">
        <v>1</v>
      </c>
    </row>
    <row r="62" spans="2:5" x14ac:dyDescent="0.25">
      <c r="C62" s="26" t="s">
        <v>55</v>
      </c>
      <c r="D62" s="25">
        <v>4.6920389044552211</v>
      </c>
      <c r="E62" s="25" t="b">
        <v>1</v>
      </c>
    </row>
    <row r="63" spans="2:5" x14ac:dyDescent="0.25">
      <c r="C63" s="26" t="s">
        <v>31</v>
      </c>
      <c r="D63" s="25">
        <v>6.3884100810962119</v>
      </c>
      <c r="E63" s="25" t="b">
        <v>1</v>
      </c>
    </row>
    <row r="64" spans="2:5" x14ac:dyDescent="0.25">
      <c r="C64" s="26" t="s">
        <v>32</v>
      </c>
      <c r="D64" s="25">
        <v>15.465744011148939</v>
      </c>
      <c r="E64" s="25" t="b">
        <v>1</v>
      </c>
    </row>
    <row r="65" spans="2:9" x14ac:dyDescent="0.25">
      <c r="C65" s="26" t="s">
        <v>22</v>
      </c>
      <c r="D65" s="25">
        <v>15.745490593564464</v>
      </c>
      <c r="E65" s="25" t="b">
        <v>1</v>
      </c>
    </row>
    <row r="66" spans="2:9" x14ac:dyDescent="0.25">
      <c r="C66" s="26" t="s">
        <v>16</v>
      </c>
      <c r="D66" s="25">
        <v>11.336852511386242</v>
      </c>
      <c r="E66" s="25" t="b">
        <v>1</v>
      </c>
    </row>
    <row r="67" spans="2:9" x14ac:dyDescent="0.25">
      <c r="C67" s="26" t="s">
        <v>33</v>
      </c>
      <c r="D67" s="25">
        <v>100.84711200624437</v>
      </c>
      <c r="E67" s="25" t="b">
        <v>1</v>
      </c>
    </row>
    <row r="68" spans="2:9" x14ac:dyDescent="0.25">
      <c r="C68" s="26" t="s">
        <v>21</v>
      </c>
      <c r="D68" s="25">
        <v>8.5270607636136475</v>
      </c>
      <c r="E68" s="25" t="b">
        <v>1</v>
      </c>
    </row>
    <row r="69" spans="2:9" x14ac:dyDescent="0.25">
      <c r="C69" s="26" t="s">
        <v>20</v>
      </c>
      <c r="D69" s="25">
        <v>4.4609515782101665</v>
      </c>
      <c r="E69" s="25" t="b">
        <v>1</v>
      </c>
    </row>
    <row r="70" spans="2:9" x14ac:dyDescent="0.25">
      <c r="C70" s="26" t="s">
        <v>38</v>
      </c>
      <c r="D70" s="25">
        <v>28.767058952818843</v>
      </c>
      <c r="E70" s="25" t="b">
        <v>1</v>
      </c>
    </row>
    <row r="71" spans="2:9" x14ac:dyDescent="0.25">
      <c r="C71" s="26" t="s">
        <v>245</v>
      </c>
      <c r="D71" s="25">
        <v>5.5210925110324895</v>
      </c>
      <c r="E71" s="25" t="b">
        <v>1</v>
      </c>
    </row>
    <row r="74" spans="2:9" x14ac:dyDescent="0.25">
      <c r="C74" s="26" t="s">
        <v>237</v>
      </c>
      <c r="D74" s="25">
        <v>4.4784185499733002E-12</v>
      </c>
    </row>
    <row r="76" spans="2:9" ht="18" x14ac:dyDescent="0.35">
      <c r="B76" s="21" t="s">
        <v>60</v>
      </c>
    </row>
    <row r="78" spans="2:9" x14ac:dyDescent="0.25">
      <c r="C78" s="26" t="s">
        <v>225</v>
      </c>
      <c r="D78" s="24" t="s">
        <v>238</v>
      </c>
      <c r="E78" s="24" t="s">
        <v>239</v>
      </c>
      <c r="F78" s="24" t="s">
        <v>240</v>
      </c>
      <c r="G78" s="24" t="s">
        <v>56</v>
      </c>
      <c r="H78" s="24" t="s">
        <v>508</v>
      </c>
      <c r="I78" s="24" t="s">
        <v>243</v>
      </c>
    </row>
    <row r="79" spans="2:9" x14ac:dyDescent="0.25">
      <c r="C79" s="26" t="s">
        <v>59</v>
      </c>
      <c r="D79" s="25">
        <v>3.2636029729265816</v>
      </c>
      <c r="E79" s="25">
        <v>2.2351621919916536</v>
      </c>
      <c r="F79" s="25">
        <v>4.2920437538615097</v>
      </c>
      <c r="G79" s="25">
        <v>0.52129172676088298</v>
      </c>
      <c r="H79" s="25">
        <v>6.2606076509317008</v>
      </c>
      <c r="I79" s="25">
        <v>2.6095385180398678E-9</v>
      </c>
    </row>
    <row r="80" spans="2:9" x14ac:dyDescent="0.25">
      <c r="C80" s="26" t="s">
        <v>51</v>
      </c>
      <c r="D80" s="25">
        <v>-0.86767737671279999</v>
      </c>
      <c r="E80" s="25">
        <v>-1.1579659954573904</v>
      </c>
      <c r="F80" s="25">
        <v>-0.57738875796820954</v>
      </c>
      <c r="G80" s="25">
        <v>0.14714027110713523</v>
      </c>
      <c r="H80" s="25">
        <v>-5.8969401794905618</v>
      </c>
      <c r="I80" s="25">
        <v>1.7263714763047708E-8</v>
      </c>
    </row>
    <row r="81" spans="3:9" x14ac:dyDescent="0.25">
      <c r="C81" s="26" t="s">
        <v>52</v>
      </c>
      <c r="D81" s="25">
        <v>-0.35653499313580406</v>
      </c>
      <c r="E81" s="25">
        <v>-0.55774740401695289</v>
      </c>
      <c r="F81" s="25">
        <v>-0.15532258225465526</v>
      </c>
      <c r="G81" s="25">
        <v>0.10198969844291991</v>
      </c>
      <c r="H81" s="25">
        <v>-3.4957941692056704</v>
      </c>
      <c r="I81" s="25">
        <v>5.9163396157077639E-4</v>
      </c>
    </row>
    <row r="82" spans="3:9" x14ac:dyDescent="0.25">
      <c r="C82" s="26" t="s">
        <v>53</v>
      </c>
      <c r="D82" s="25">
        <v>-0.22381085675131906</v>
      </c>
      <c r="E82" s="25">
        <v>-0.38025210791445196</v>
      </c>
      <c r="F82" s="25">
        <v>-6.7369605588186193E-2</v>
      </c>
      <c r="G82" s="25">
        <v>7.9296281776502706E-2</v>
      </c>
      <c r="H82" s="25">
        <v>-2.8224634464215108</v>
      </c>
      <c r="I82" s="25">
        <v>5.2869512716292588E-3</v>
      </c>
    </row>
    <row r="83" spans="3:9" x14ac:dyDescent="0.25">
      <c r="C83" s="26" t="s">
        <v>54</v>
      </c>
      <c r="D83" s="25">
        <v>-0.22776826479468704</v>
      </c>
      <c r="E83" s="25">
        <v>-0.42315783537867557</v>
      </c>
      <c r="F83" s="25">
        <v>-3.2378694210698528E-2</v>
      </c>
      <c r="G83" s="25">
        <v>9.903824170430231E-2</v>
      </c>
      <c r="H83" s="25">
        <v>-2.2998011765468629</v>
      </c>
      <c r="I83" s="25">
        <v>2.2575876708033855E-2</v>
      </c>
    </row>
    <row r="84" spans="3:9" x14ac:dyDescent="0.25">
      <c r="C84" s="26" t="s">
        <v>55</v>
      </c>
      <c r="D84" s="25">
        <v>-0.46502043859858883</v>
      </c>
      <c r="E84" s="25">
        <v>-0.69298892989419947</v>
      </c>
      <c r="F84" s="25">
        <v>-0.23705194730297816</v>
      </c>
      <c r="G84" s="25">
        <v>0.11555170767006119</v>
      </c>
      <c r="H84" s="25">
        <v>-4.0243493408715159</v>
      </c>
      <c r="I84" s="25">
        <v>8.3219045819191761E-5</v>
      </c>
    </row>
    <row r="85" spans="3:9" x14ac:dyDescent="0.25">
      <c r="C85" s="26" t="s">
        <v>31</v>
      </c>
      <c r="D85" s="25">
        <v>-7.6274751689595716E-2</v>
      </c>
      <c r="E85" s="25">
        <v>-0.25276465703740181</v>
      </c>
      <c r="F85" s="25">
        <v>0.10021515365821038</v>
      </c>
      <c r="G85" s="25">
        <v>8.9458459077230906E-2</v>
      </c>
      <c r="H85" s="25">
        <v>-0.85262760477180266</v>
      </c>
      <c r="I85" s="25">
        <v>0.39496833225846295</v>
      </c>
    </row>
    <row r="86" spans="3:9" x14ac:dyDescent="0.25">
      <c r="C86" s="26" t="s">
        <v>32</v>
      </c>
      <c r="D86" s="25">
        <v>0.11092397495144145</v>
      </c>
      <c r="E86" s="25">
        <v>-2.1280626105693187E-2</v>
      </c>
      <c r="F86" s="25">
        <v>0.24312857600857607</v>
      </c>
      <c r="G86" s="25">
        <v>6.7011310761283346E-2</v>
      </c>
      <c r="H86" s="25">
        <v>1.6553022719789747</v>
      </c>
      <c r="I86" s="25">
        <v>9.9558584058640556E-2</v>
      </c>
    </row>
    <row r="87" spans="3:9" x14ac:dyDescent="0.25">
      <c r="C87" s="26" t="s">
        <v>22</v>
      </c>
      <c r="D87" s="25">
        <v>2.3761721668924311E-2</v>
      </c>
      <c r="E87" s="25">
        <v>-6.2122734696408048E-2</v>
      </c>
      <c r="F87" s="25">
        <v>0.10964617803425666</v>
      </c>
      <c r="G87" s="25">
        <v>4.3532751122435882E-2</v>
      </c>
      <c r="H87" s="25">
        <v>0.5458355159336119</v>
      </c>
      <c r="I87" s="25">
        <v>0.58583658440575792</v>
      </c>
    </row>
    <row r="88" spans="3:9" x14ac:dyDescent="0.25">
      <c r="C88" s="26" t="s">
        <v>16</v>
      </c>
      <c r="D88" s="25">
        <v>0.34719569098273273</v>
      </c>
      <c r="E88" s="25">
        <v>0.20992662493234068</v>
      </c>
      <c r="F88" s="25">
        <v>0.48446475703312475</v>
      </c>
      <c r="G88" s="25">
        <v>6.9578365423444047E-2</v>
      </c>
      <c r="H88" s="25">
        <v>4.9899949340538408</v>
      </c>
      <c r="I88" s="25">
        <v>1.3870057383549514E-6</v>
      </c>
    </row>
    <row r="89" spans="3:9" x14ac:dyDescent="0.25">
      <c r="C89" s="26" t="s">
        <v>33</v>
      </c>
      <c r="D89" s="25">
        <v>-3.0126371381757708E-2</v>
      </c>
      <c r="E89" s="25">
        <v>-9.3195277811528948E-2</v>
      </c>
      <c r="F89" s="25">
        <v>3.2942535048013533E-2</v>
      </c>
      <c r="G89" s="25">
        <v>3.196810136973384E-2</v>
      </c>
      <c r="H89" s="25">
        <v>-0.9423885088865549</v>
      </c>
      <c r="I89" s="25">
        <v>0.3472227662109505</v>
      </c>
    </row>
    <row r="90" spans="3:9" x14ac:dyDescent="0.25">
      <c r="C90" s="26" t="s">
        <v>21</v>
      </c>
      <c r="D90" s="25">
        <v>3.4577491140018984E-2</v>
      </c>
      <c r="E90" s="25">
        <v>-0.10083738431804173</v>
      </c>
      <c r="F90" s="25">
        <v>0.1699923665980797</v>
      </c>
      <c r="G90" s="25">
        <v>6.8638521113943307E-2</v>
      </c>
      <c r="H90" s="25">
        <v>0.50376218162711661</v>
      </c>
      <c r="I90" s="25">
        <v>0.61502785697122075</v>
      </c>
    </row>
    <row r="91" spans="3:9" x14ac:dyDescent="0.25">
      <c r="C91" s="26" t="s">
        <v>20</v>
      </c>
      <c r="D91" s="25">
        <v>6.3178331070363358E-2</v>
      </c>
      <c r="E91" s="25">
        <v>-0.17994588786378604</v>
      </c>
      <c r="F91" s="25">
        <v>0.30630255000451279</v>
      </c>
      <c r="G91" s="25">
        <v>0.12323377899343803</v>
      </c>
      <c r="H91" s="25">
        <v>0.51267056472988215</v>
      </c>
      <c r="I91" s="25">
        <v>0.60879335839651016</v>
      </c>
    </row>
    <row r="92" spans="3:9" x14ac:dyDescent="0.25">
      <c r="C92" s="26" t="s">
        <v>38</v>
      </c>
      <c r="D92" s="25">
        <v>0.28891328951903072</v>
      </c>
      <c r="E92" s="25">
        <v>0.17955819375243012</v>
      </c>
      <c r="F92" s="25">
        <v>0.39826838528563135</v>
      </c>
      <c r="G92" s="25">
        <v>5.5429449861420725E-2</v>
      </c>
      <c r="H92" s="25">
        <v>5.2122705572821557</v>
      </c>
      <c r="I92" s="25">
        <v>4.9547963472481539E-7</v>
      </c>
    </row>
    <row r="93" spans="3:9" x14ac:dyDescent="0.25">
      <c r="C93" s="26" t="s">
        <v>245</v>
      </c>
      <c r="D93" s="25">
        <v>0.42731607668300642</v>
      </c>
      <c r="E93" s="25">
        <v>0.2112896634119831</v>
      </c>
      <c r="F93" s="25">
        <v>0.64334248995402976</v>
      </c>
      <c r="G93" s="25">
        <v>0.10949855751309145</v>
      </c>
      <c r="H93" s="25">
        <v>3.9024813329793613</v>
      </c>
      <c r="I93" s="25">
        <v>1.3321940833974688E-4</v>
      </c>
    </row>
  </sheetData>
  <mergeCells count="48">
    <mergeCell ref="J4:K4"/>
    <mergeCell ref="L4:M4"/>
    <mergeCell ref="B3:M3"/>
    <mergeCell ref="P3:S3"/>
    <mergeCell ref="C41:G41"/>
    <mergeCell ref="C32:E32"/>
    <mergeCell ref="C33:E33"/>
    <mergeCell ref="F31:I31"/>
    <mergeCell ref="F32:I32"/>
    <mergeCell ref="F33:I33"/>
    <mergeCell ref="C24:I24"/>
    <mergeCell ref="C25:E25"/>
    <mergeCell ref="F25:I25"/>
    <mergeCell ref="C27:I27"/>
    <mergeCell ref="C28:E28"/>
    <mergeCell ref="F28:I28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0:I30"/>
    <mergeCell ref="C31:E31"/>
    <mergeCell ref="C18:R18"/>
    <mergeCell ref="C19:D19"/>
    <mergeCell ref="C20:D20"/>
    <mergeCell ref="C21:D21"/>
    <mergeCell ref="C22:D22"/>
    <mergeCell ref="E19:R19"/>
    <mergeCell ref="E22:R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Output'!$B$10:$B$10" display="Inputs" xr:uid="{A0D27348-AE7A-41AD-B040-35D6A9528915}"/>
    <hyperlink ref="D4" location="'LinReg_Output'!$B$45:$B$45" display="Regression Summary" xr:uid="{D4539598-D36C-4BC2-B3BD-B99243C21A82}"/>
    <hyperlink ref="F4" location="'LinReg_Output'!$B$54:$B$54" display="Predictor Screening" xr:uid="{F1683244-A456-4032-984F-301BFF03E0C7}"/>
    <hyperlink ref="H4" location="'LinReg_Output'!$B$76:$B$76" display="Coefficients" xr:uid="{D2667973-5F4B-4728-BA8A-207D4B3A9657}"/>
    <hyperlink ref="J4" location="'LinReg_Stored'!$B$10:$B$10" display="PMML Model" xr:uid="{853E134D-FD81-432C-B813-3235D7E1571B}"/>
    <hyperlink ref="L4" location="'LinReg_TrainingScore'!$B$10:$B$10" display="Training: Prediction Summary" xr:uid="{8978F9FC-645A-4E66-AC30-230F0BED4DA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B781-7774-5B4F-94B0-61C3946A299A}">
  <dimension ref="A1:K26"/>
  <sheetViews>
    <sheetView topLeftCell="A6" zoomScale="125" workbookViewId="0">
      <selection activeCell="E19" sqref="E19"/>
    </sheetView>
  </sheetViews>
  <sheetFormatPr defaultColWidth="11.44140625" defaultRowHeight="13.2" x14ac:dyDescent="0.25"/>
  <cols>
    <col min="1" max="1" width="17.33203125" customWidth="1"/>
    <col min="2" max="2" width="22.6640625" customWidth="1"/>
    <col min="4" max="4" width="19.109375" customWidth="1"/>
    <col min="6" max="6" width="18" customWidth="1"/>
    <col min="7" max="7" width="17.44140625" customWidth="1"/>
    <col min="8" max="8" width="23" customWidth="1"/>
    <col min="9" max="9" width="17" customWidth="1"/>
    <col min="10" max="10" width="19" customWidth="1"/>
    <col min="11" max="11" width="17.88671875" customWidth="1"/>
  </cols>
  <sheetData>
    <row r="1" spans="1:11" x14ac:dyDescent="0.25">
      <c r="A1" s="7"/>
      <c r="B1" s="7" t="s">
        <v>31</v>
      </c>
      <c r="C1" s="7" t="s">
        <v>32</v>
      </c>
      <c r="D1" s="7" t="s">
        <v>22</v>
      </c>
      <c r="E1" s="7" t="s">
        <v>16</v>
      </c>
      <c r="F1" s="7" t="s">
        <v>33</v>
      </c>
      <c r="G1" s="7" t="s">
        <v>21</v>
      </c>
      <c r="H1" s="7" t="s">
        <v>20</v>
      </c>
      <c r="I1" s="7" t="s">
        <v>37</v>
      </c>
      <c r="J1" s="7" t="s">
        <v>38</v>
      </c>
      <c r="K1" s="7" t="s">
        <v>39</v>
      </c>
    </row>
    <row r="2" spans="1:11" x14ac:dyDescent="0.25">
      <c r="A2" t="s">
        <v>31</v>
      </c>
      <c r="B2">
        <v>1</v>
      </c>
    </row>
    <row r="3" spans="1:11" x14ac:dyDescent="0.25">
      <c r="A3" t="s">
        <v>32</v>
      </c>
      <c r="B3">
        <v>0.19135573729399913</v>
      </c>
      <c r="C3">
        <v>1</v>
      </c>
    </row>
    <row r="4" spans="1:11" x14ac:dyDescent="0.25">
      <c r="A4" t="s">
        <v>22</v>
      </c>
      <c r="B4">
        <v>0.50519764370259768</v>
      </c>
      <c r="C4">
        <v>0.23718040201644314</v>
      </c>
      <c r="D4">
        <v>1</v>
      </c>
    </row>
    <row r="5" spans="1:11" x14ac:dyDescent="0.25">
      <c r="A5" t="s">
        <v>16</v>
      </c>
      <c r="B5">
        <v>0.78820157118502765</v>
      </c>
      <c r="C5">
        <v>0.25755721094144801</v>
      </c>
      <c r="D5">
        <v>0.6257396072963769</v>
      </c>
      <c r="E5">
        <v>1</v>
      </c>
    </row>
    <row r="6" spans="1:11" x14ac:dyDescent="0.25">
      <c r="A6" t="s">
        <v>33</v>
      </c>
      <c r="B6">
        <v>0.17898021143185211</v>
      </c>
      <c r="C6">
        <v>-8.3857062927659862E-2</v>
      </c>
      <c r="D6">
        <v>9.2133084227043846E-2</v>
      </c>
      <c r="E6">
        <v>0.1917743147583619</v>
      </c>
      <c r="F6">
        <v>1</v>
      </c>
    </row>
    <row r="7" spans="1:11" x14ac:dyDescent="0.25">
      <c r="A7" t="s">
        <v>21</v>
      </c>
      <c r="B7">
        <v>0.21688970110761752</v>
      </c>
      <c r="C7">
        <v>0.74034910602808635</v>
      </c>
      <c r="D7">
        <v>0.23012907303143582</v>
      </c>
      <c r="E7">
        <v>0.28628174831298547</v>
      </c>
      <c r="F7">
        <v>-5.7893514636896078E-2</v>
      </c>
      <c r="G7">
        <v>1</v>
      </c>
    </row>
    <row r="8" spans="1:11" x14ac:dyDescent="0.25">
      <c r="A8" t="s">
        <v>20</v>
      </c>
      <c r="B8">
        <v>0.24080818064333975</v>
      </c>
      <c r="C8">
        <v>0.87682833166219154</v>
      </c>
      <c r="D8">
        <v>0.32307395472715289</v>
      </c>
      <c r="E8">
        <v>0.30021583624756998</v>
      </c>
      <c r="F8">
        <v>-5.6150522877286321E-2</v>
      </c>
      <c r="G8">
        <v>0.77297159626649903</v>
      </c>
      <c r="H8">
        <v>1</v>
      </c>
    </row>
    <row r="9" spans="1:11" x14ac:dyDescent="0.25">
      <c r="A9" t="s">
        <v>37</v>
      </c>
      <c r="B9">
        <v>0.34155097002833429</v>
      </c>
      <c r="C9">
        <v>0.59636276442575531</v>
      </c>
      <c r="D9">
        <v>0.35354149447639688</v>
      </c>
      <c r="E9">
        <v>0.4779602595779901</v>
      </c>
      <c r="F9">
        <v>-0.28020900282499206</v>
      </c>
      <c r="G9">
        <v>0.54048522295884083</v>
      </c>
      <c r="H9">
        <v>0.63017219476645514</v>
      </c>
      <c r="I9">
        <v>1</v>
      </c>
    </row>
    <row r="10" spans="1:11" x14ac:dyDescent="0.25">
      <c r="A10" t="s">
        <v>38</v>
      </c>
      <c r="B10">
        <v>0.3040320534104155</v>
      </c>
      <c r="C10">
        <v>0.43316735358881692</v>
      </c>
      <c r="D10">
        <v>0.23324193463691467</v>
      </c>
      <c r="E10">
        <v>0.3877300667877836</v>
      </c>
      <c r="F10">
        <v>-0.19071740309530516</v>
      </c>
      <c r="G10">
        <v>0.42378077685621413</v>
      </c>
      <c r="H10">
        <v>0.47479191289630651</v>
      </c>
      <c r="I10">
        <v>0.76159341776246858</v>
      </c>
      <c r="J10">
        <v>1</v>
      </c>
    </row>
    <row r="11" spans="1:11" ht="13.8" thickBot="1" x14ac:dyDescent="0.3">
      <c r="A11" s="6" t="s">
        <v>39</v>
      </c>
      <c r="B11" s="6">
        <v>0.3069378353528629</v>
      </c>
      <c r="C11" s="6">
        <v>0.42424936602328933</v>
      </c>
      <c r="D11" s="6">
        <v>0.20134693550210911</v>
      </c>
      <c r="E11" s="6">
        <v>0.32838531067791521</v>
      </c>
      <c r="F11" s="6">
        <v>-0.16890379771673125</v>
      </c>
      <c r="G11" s="6">
        <v>0.39734574917765103</v>
      </c>
      <c r="H11" s="6">
        <v>0.47051185089915432</v>
      </c>
      <c r="I11" s="6">
        <v>0.69282130392532526</v>
      </c>
      <c r="J11" s="6">
        <v>0.68145857342911864</v>
      </c>
      <c r="K11" s="6">
        <v>1</v>
      </c>
    </row>
    <row r="15" spans="1:11" x14ac:dyDescent="0.25">
      <c r="B15" s="2" t="s">
        <v>47</v>
      </c>
    </row>
    <row r="16" spans="1:11" x14ac:dyDescent="0.25">
      <c r="B16" s="2" t="s">
        <v>48</v>
      </c>
    </row>
    <row r="19" spans="2:3" x14ac:dyDescent="0.25">
      <c r="B19" s="2" t="s">
        <v>16</v>
      </c>
      <c r="C19" s="47" t="s">
        <v>49</v>
      </c>
    </row>
    <row r="20" spans="2:3" x14ac:dyDescent="0.25">
      <c r="B20" s="2" t="s">
        <v>20</v>
      </c>
      <c r="C20" s="48"/>
    </row>
    <row r="21" spans="2:3" x14ac:dyDescent="0.25">
      <c r="B21" s="2" t="s">
        <v>38</v>
      </c>
      <c r="C21" s="48"/>
    </row>
    <row r="22" spans="2:3" x14ac:dyDescent="0.25">
      <c r="B22" s="2"/>
      <c r="C22" s="8"/>
    </row>
    <row r="24" spans="2:3" ht="12.9" customHeight="1" x14ac:dyDescent="0.25">
      <c r="B24" s="2" t="s">
        <v>16</v>
      </c>
      <c r="C24" s="49" t="s">
        <v>50</v>
      </c>
    </row>
    <row r="25" spans="2:3" x14ac:dyDescent="0.25">
      <c r="B25" s="2" t="s">
        <v>20</v>
      </c>
      <c r="C25" s="50"/>
    </row>
    <row r="26" spans="2:3" x14ac:dyDescent="0.25">
      <c r="B26" s="2" t="s">
        <v>38</v>
      </c>
      <c r="C26" s="50"/>
    </row>
  </sheetData>
  <mergeCells count="2">
    <mergeCell ref="C19:C21"/>
    <mergeCell ref="C24:C26"/>
  </mergeCells>
  <conditionalFormatting sqref="A1:K11">
    <cfRule type="colorScale" priority="1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Variables</vt:lpstr>
      <vt:lpstr>Survey Data</vt:lpstr>
      <vt:lpstr>LogReg_Output</vt:lpstr>
      <vt:lpstr>LogReg_TrainingScore</vt:lpstr>
      <vt:lpstr>LogReg_TrainingLiftChart</vt:lpstr>
      <vt:lpstr>LogReg_Stored</vt:lpstr>
      <vt:lpstr>Linear Reg Data</vt:lpstr>
      <vt:lpstr>EDA</vt:lpstr>
      <vt:lpstr>LinReg_Output1</vt:lpstr>
      <vt:lpstr>LinReg_Output</vt:lpstr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Vighnesh Thakur</cp:lastModifiedBy>
  <dcterms:created xsi:type="dcterms:W3CDTF">2005-09-13T16:53:56Z</dcterms:created>
  <dcterms:modified xsi:type="dcterms:W3CDTF">2023-05-09T01:49:20Z</dcterms:modified>
</cp:coreProperties>
</file>