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xr:revisionPtr revIDLastSave="2" documentId="11_967C324F0EE41288F834A395A0A67AC1E1B27278" xr6:coauthVersionLast="47" xr6:coauthVersionMax="47" xr10:uidLastSave="{395FD210-3BAD-41F7-88F4-568735D9F946}"/>
  <bookViews>
    <workbookView xWindow="-15" yWindow="6690" windowWidth="28830" windowHeight="6735" firstSheet="1" activeTab="1" xr2:uid="{00000000-000D-0000-FFFF-FFFF00000000}"/>
  </bookViews>
  <sheets>
    <sheet name="Jet Estandar CM-110" sheetId="4" state="hidden" r:id="rId1"/>
    <sheet name="Jet Estandar CM-211" sheetId="6" r:id="rId2"/>
    <sheet name="TecnoMix" sheetId="7" state="hidden" r:id="rId3"/>
    <sheet name="Hoja1" sheetId="9" r:id="rId4"/>
  </sheets>
  <definedNames>
    <definedName name="_xlnm.Print_Area" localSheetId="3">Hoja1!$A$1:$E$106</definedName>
    <definedName name="_xlnm.Print_Area" localSheetId="0">'Jet Estandar CM-110'!$A$4:$J$111</definedName>
    <definedName name="_xlnm.Print_Area" localSheetId="1">'Jet Estandar CM-211'!$A$1:$L$116</definedName>
    <definedName name="_xlnm.Print_Area" localSheetId="2">TecnoMix!$A$4:$K$112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5" i="6" l="1"/>
  <c r="I66" i="6"/>
  <c r="I97" i="6" l="1"/>
  <c r="I96" i="6"/>
  <c r="I64" i="6"/>
  <c r="I69" i="6"/>
  <c r="I63" i="6" l="1"/>
  <c r="I6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8" i="6"/>
  <c r="I67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107" i="4" l="1"/>
  <c r="I108" i="4"/>
  <c r="I109" i="4"/>
  <c r="I110" i="4"/>
  <c r="I111" i="4"/>
  <c r="I112" i="4"/>
  <c r="I113" i="4"/>
  <c r="L107" i="4"/>
  <c r="L108" i="4"/>
  <c r="L109" i="4"/>
  <c r="L110" i="4"/>
  <c r="L111" i="4"/>
  <c r="L112" i="4"/>
  <c r="L113" i="4"/>
  <c r="M107" i="4"/>
  <c r="M108" i="4"/>
  <c r="M109" i="4"/>
  <c r="M110" i="4"/>
  <c r="M111" i="4"/>
  <c r="M112" i="4"/>
  <c r="M113" i="4"/>
  <c r="N107" i="4"/>
  <c r="N108" i="4"/>
  <c r="N109" i="4"/>
  <c r="N110" i="4"/>
  <c r="N111" i="4"/>
  <c r="N112" i="4"/>
  <c r="N113" i="4"/>
  <c r="O107" i="4"/>
  <c r="O108" i="4"/>
  <c r="O109" i="4"/>
  <c r="O110" i="4"/>
  <c r="O111" i="4"/>
  <c r="O112" i="4"/>
  <c r="O113" i="4"/>
  <c r="I104" i="4"/>
  <c r="L104" i="4"/>
  <c r="M104" i="4"/>
  <c r="N104" i="4"/>
  <c r="O104" i="4"/>
  <c r="I106" i="4"/>
  <c r="L106" i="4"/>
  <c r="M106" i="4"/>
  <c r="N106" i="4"/>
  <c r="O106" i="4"/>
  <c r="I53" i="7" l="1"/>
  <c r="M53" i="7"/>
  <c r="N53" i="7"/>
  <c r="O53" i="7"/>
  <c r="P53" i="7"/>
  <c r="I28" i="7"/>
  <c r="M28" i="7"/>
  <c r="N28" i="7"/>
  <c r="O28" i="7"/>
  <c r="P28" i="7"/>
  <c r="I26" i="7"/>
  <c r="I6" i="7" l="1"/>
  <c r="K7" i="7" s="1"/>
  <c r="J7" i="7" s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7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P128" i="7"/>
  <c r="O128" i="7"/>
  <c r="N128" i="7"/>
  <c r="M128" i="7"/>
  <c r="P127" i="7"/>
  <c r="O127" i="7"/>
  <c r="N127" i="7"/>
  <c r="M127" i="7"/>
  <c r="P126" i="7"/>
  <c r="O126" i="7"/>
  <c r="N126" i="7"/>
  <c r="M126" i="7"/>
  <c r="P125" i="7"/>
  <c r="O125" i="7"/>
  <c r="N125" i="7"/>
  <c r="M125" i="7"/>
  <c r="P124" i="7"/>
  <c r="O124" i="7"/>
  <c r="N124" i="7"/>
  <c r="M124" i="7"/>
  <c r="P123" i="7"/>
  <c r="O123" i="7"/>
  <c r="N123" i="7"/>
  <c r="M123" i="7"/>
  <c r="P122" i="7"/>
  <c r="O122" i="7"/>
  <c r="N122" i="7"/>
  <c r="M122" i="7"/>
  <c r="P121" i="7"/>
  <c r="O121" i="7"/>
  <c r="N121" i="7"/>
  <c r="M121" i="7"/>
  <c r="P120" i="7"/>
  <c r="O120" i="7"/>
  <c r="N120" i="7"/>
  <c r="M120" i="7"/>
  <c r="P119" i="7"/>
  <c r="O119" i="7"/>
  <c r="N119" i="7"/>
  <c r="M119" i="7"/>
  <c r="P118" i="7"/>
  <c r="O118" i="7"/>
  <c r="N118" i="7"/>
  <c r="M118" i="7"/>
  <c r="P117" i="7"/>
  <c r="O117" i="7"/>
  <c r="N117" i="7"/>
  <c r="M117" i="7"/>
  <c r="P116" i="7"/>
  <c r="O116" i="7"/>
  <c r="N116" i="7"/>
  <c r="M116" i="7"/>
  <c r="P115" i="7"/>
  <c r="O115" i="7"/>
  <c r="N115" i="7"/>
  <c r="M115" i="7"/>
  <c r="P114" i="7"/>
  <c r="O114" i="7"/>
  <c r="N114" i="7"/>
  <c r="M114" i="7"/>
  <c r="P113" i="7"/>
  <c r="O113" i="7"/>
  <c r="N113" i="7"/>
  <c r="M113" i="7"/>
  <c r="P112" i="7"/>
  <c r="O112" i="7"/>
  <c r="N112" i="7"/>
  <c r="M112" i="7"/>
  <c r="P111" i="7"/>
  <c r="O111" i="7"/>
  <c r="N111" i="7"/>
  <c r="M111" i="7"/>
  <c r="P110" i="7"/>
  <c r="O110" i="7"/>
  <c r="N110" i="7"/>
  <c r="M110" i="7"/>
  <c r="P109" i="7"/>
  <c r="O109" i="7"/>
  <c r="N109" i="7"/>
  <c r="M109" i="7"/>
  <c r="P108" i="7"/>
  <c r="O108" i="7"/>
  <c r="N108" i="7"/>
  <c r="M108" i="7"/>
  <c r="P107" i="7"/>
  <c r="O107" i="7"/>
  <c r="N107" i="7"/>
  <c r="M107" i="7"/>
  <c r="P106" i="7"/>
  <c r="O106" i="7"/>
  <c r="N106" i="7"/>
  <c r="M106" i="7"/>
  <c r="P105" i="7"/>
  <c r="O105" i="7"/>
  <c r="N105" i="7"/>
  <c r="M105" i="7"/>
  <c r="P104" i="7"/>
  <c r="O104" i="7"/>
  <c r="N104" i="7"/>
  <c r="M104" i="7"/>
  <c r="P103" i="7"/>
  <c r="O103" i="7"/>
  <c r="N103" i="7"/>
  <c r="M103" i="7"/>
  <c r="P102" i="7"/>
  <c r="O102" i="7"/>
  <c r="N102" i="7"/>
  <c r="M102" i="7"/>
  <c r="P101" i="7"/>
  <c r="O101" i="7"/>
  <c r="N101" i="7"/>
  <c r="M101" i="7"/>
  <c r="P100" i="7"/>
  <c r="O100" i="7"/>
  <c r="N100" i="7"/>
  <c r="M100" i="7"/>
  <c r="P99" i="7"/>
  <c r="O99" i="7"/>
  <c r="N99" i="7"/>
  <c r="M99" i="7"/>
  <c r="P98" i="7"/>
  <c r="O98" i="7"/>
  <c r="N98" i="7"/>
  <c r="M98" i="7"/>
  <c r="P97" i="7"/>
  <c r="O97" i="7"/>
  <c r="N97" i="7"/>
  <c r="M97" i="7"/>
  <c r="P96" i="7"/>
  <c r="O96" i="7"/>
  <c r="N96" i="7"/>
  <c r="M96" i="7"/>
  <c r="P95" i="7"/>
  <c r="O95" i="7"/>
  <c r="N95" i="7"/>
  <c r="M95" i="7"/>
  <c r="P94" i="7"/>
  <c r="O94" i="7"/>
  <c r="N94" i="7"/>
  <c r="M94" i="7"/>
  <c r="P93" i="7"/>
  <c r="O93" i="7"/>
  <c r="N93" i="7"/>
  <c r="M93" i="7"/>
  <c r="P92" i="7"/>
  <c r="O92" i="7"/>
  <c r="N92" i="7"/>
  <c r="M92" i="7"/>
  <c r="P91" i="7"/>
  <c r="O91" i="7"/>
  <c r="N91" i="7"/>
  <c r="M91" i="7"/>
  <c r="P90" i="7"/>
  <c r="O90" i="7"/>
  <c r="N90" i="7"/>
  <c r="M90" i="7"/>
  <c r="P89" i="7"/>
  <c r="O89" i="7"/>
  <c r="N89" i="7"/>
  <c r="M89" i="7"/>
  <c r="P88" i="7"/>
  <c r="O88" i="7"/>
  <c r="N88" i="7"/>
  <c r="M88" i="7"/>
  <c r="P87" i="7"/>
  <c r="O87" i="7"/>
  <c r="N87" i="7"/>
  <c r="M87" i="7"/>
  <c r="P86" i="7"/>
  <c r="O86" i="7"/>
  <c r="N86" i="7"/>
  <c r="M86" i="7"/>
  <c r="P85" i="7"/>
  <c r="O85" i="7"/>
  <c r="N85" i="7"/>
  <c r="M85" i="7"/>
  <c r="P84" i="7"/>
  <c r="O84" i="7"/>
  <c r="N84" i="7"/>
  <c r="M84" i="7"/>
  <c r="P83" i="7"/>
  <c r="O83" i="7"/>
  <c r="N83" i="7"/>
  <c r="M83" i="7"/>
  <c r="P82" i="7"/>
  <c r="O82" i="7"/>
  <c r="N82" i="7"/>
  <c r="M82" i="7"/>
  <c r="P81" i="7"/>
  <c r="O81" i="7"/>
  <c r="N81" i="7"/>
  <c r="M81" i="7"/>
  <c r="P80" i="7"/>
  <c r="O80" i="7"/>
  <c r="N80" i="7"/>
  <c r="M80" i="7"/>
  <c r="P79" i="7"/>
  <c r="O79" i="7"/>
  <c r="N79" i="7"/>
  <c r="M79" i="7"/>
  <c r="P78" i="7"/>
  <c r="O78" i="7"/>
  <c r="N78" i="7"/>
  <c r="M78" i="7"/>
  <c r="P77" i="7"/>
  <c r="O77" i="7"/>
  <c r="N77" i="7"/>
  <c r="M77" i="7"/>
  <c r="P76" i="7"/>
  <c r="O76" i="7"/>
  <c r="N76" i="7"/>
  <c r="M76" i="7"/>
  <c r="P75" i="7"/>
  <c r="O75" i="7"/>
  <c r="N75" i="7"/>
  <c r="M75" i="7"/>
  <c r="P74" i="7"/>
  <c r="O74" i="7"/>
  <c r="N74" i="7"/>
  <c r="M74" i="7"/>
  <c r="P73" i="7"/>
  <c r="O73" i="7"/>
  <c r="N73" i="7"/>
  <c r="M73" i="7"/>
  <c r="P72" i="7"/>
  <c r="O72" i="7"/>
  <c r="N72" i="7"/>
  <c r="M72" i="7"/>
  <c r="P71" i="7"/>
  <c r="O71" i="7"/>
  <c r="N71" i="7"/>
  <c r="M71" i="7"/>
  <c r="P70" i="7"/>
  <c r="O70" i="7"/>
  <c r="N70" i="7"/>
  <c r="M70" i="7"/>
  <c r="P69" i="7"/>
  <c r="O69" i="7"/>
  <c r="N69" i="7"/>
  <c r="M69" i="7"/>
  <c r="P68" i="7"/>
  <c r="O68" i="7"/>
  <c r="N68" i="7"/>
  <c r="M68" i="7"/>
  <c r="P67" i="7"/>
  <c r="O67" i="7"/>
  <c r="N67" i="7"/>
  <c r="M67" i="7"/>
  <c r="P66" i="7"/>
  <c r="O66" i="7"/>
  <c r="N66" i="7"/>
  <c r="M66" i="7"/>
  <c r="P65" i="7"/>
  <c r="O65" i="7"/>
  <c r="N65" i="7"/>
  <c r="M65" i="7"/>
  <c r="P64" i="7"/>
  <c r="O64" i="7"/>
  <c r="N64" i="7"/>
  <c r="M64" i="7"/>
  <c r="P63" i="7"/>
  <c r="O63" i="7"/>
  <c r="N63" i="7"/>
  <c r="M63" i="7"/>
  <c r="P62" i="7"/>
  <c r="O62" i="7"/>
  <c r="N62" i="7"/>
  <c r="M62" i="7"/>
  <c r="P61" i="7"/>
  <c r="O61" i="7"/>
  <c r="N61" i="7"/>
  <c r="M61" i="7"/>
  <c r="P60" i="7"/>
  <c r="O60" i="7"/>
  <c r="N60" i="7"/>
  <c r="M60" i="7"/>
  <c r="P59" i="7"/>
  <c r="O59" i="7"/>
  <c r="N59" i="7"/>
  <c r="M59" i="7"/>
  <c r="P58" i="7"/>
  <c r="O58" i="7"/>
  <c r="N58" i="7"/>
  <c r="M58" i="7"/>
  <c r="P57" i="7"/>
  <c r="O57" i="7"/>
  <c r="N57" i="7"/>
  <c r="M57" i="7"/>
  <c r="P56" i="7"/>
  <c r="O56" i="7"/>
  <c r="N56" i="7"/>
  <c r="M56" i="7"/>
  <c r="P55" i="7"/>
  <c r="O55" i="7"/>
  <c r="N55" i="7"/>
  <c r="M55" i="7"/>
  <c r="P54" i="7"/>
  <c r="O54" i="7"/>
  <c r="N54" i="7"/>
  <c r="M54" i="7"/>
  <c r="P52" i="7"/>
  <c r="O52" i="7"/>
  <c r="N52" i="7"/>
  <c r="M52" i="7"/>
  <c r="P51" i="7"/>
  <c r="O51" i="7"/>
  <c r="N51" i="7"/>
  <c r="M51" i="7"/>
  <c r="P50" i="7"/>
  <c r="O50" i="7"/>
  <c r="N50" i="7"/>
  <c r="M50" i="7"/>
  <c r="P49" i="7"/>
  <c r="O49" i="7"/>
  <c r="N49" i="7"/>
  <c r="M49" i="7"/>
  <c r="P48" i="7"/>
  <c r="O48" i="7"/>
  <c r="N48" i="7"/>
  <c r="M48" i="7"/>
  <c r="P47" i="7"/>
  <c r="O47" i="7"/>
  <c r="N47" i="7"/>
  <c r="M47" i="7"/>
  <c r="P46" i="7"/>
  <c r="O46" i="7"/>
  <c r="N46" i="7"/>
  <c r="M46" i="7"/>
  <c r="P45" i="7"/>
  <c r="O45" i="7"/>
  <c r="N45" i="7"/>
  <c r="M45" i="7"/>
  <c r="P44" i="7"/>
  <c r="O44" i="7"/>
  <c r="N44" i="7"/>
  <c r="M44" i="7"/>
  <c r="P43" i="7"/>
  <c r="O43" i="7"/>
  <c r="N43" i="7"/>
  <c r="M43" i="7"/>
  <c r="P42" i="7"/>
  <c r="O42" i="7"/>
  <c r="N42" i="7"/>
  <c r="M42" i="7"/>
  <c r="P41" i="7"/>
  <c r="O41" i="7"/>
  <c r="N41" i="7"/>
  <c r="M41" i="7"/>
  <c r="P40" i="7"/>
  <c r="O40" i="7"/>
  <c r="N40" i="7"/>
  <c r="M40" i="7"/>
  <c r="P39" i="7"/>
  <c r="O39" i="7"/>
  <c r="N39" i="7"/>
  <c r="M39" i="7"/>
  <c r="P38" i="7"/>
  <c r="O38" i="7"/>
  <c r="N38" i="7"/>
  <c r="M38" i="7"/>
  <c r="P37" i="7"/>
  <c r="O37" i="7"/>
  <c r="N37" i="7"/>
  <c r="M37" i="7"/>
  <c r="P36" i="7"/>
  <c r="O36" i="7"/>
  <c r="N36" i="7"/>
  <c r="M36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P31" i="7"/>
  <c r="O31" i="7"/>
  <c r="N31" i="7"/>
  <c r="M31" i="7"/>
  <c r="P30" i="7"/>
  <c r="O30" i="7"/>
  <c r="N30" i="7"/>
  <c r="M30" i="7"/>
  <c r="P29" i="7"/>
  <c r="O29" i="7"/>
  <c r="N29" i="7"/>
  <c r="M29" i="7"/>
  <c r="P27" i="7"/>
  <c r="O27" i="7"/>
  <c r="N27" i="7"/>
  <c r="M27" i="7"/>
  <c r="P25" i="7"/>
  <c r="O25" i="7"/>
  <c r="N25" i="7"/>
  <c r="M25" i="7"/>
  <c r="P24" i="7"/>
  <c r="O24" i="7"/>
  <c r="N24" i="7"/>
  <c r="M24" i="7"/>
  <c r="P23" i="7"/>
  <c r="O23" i="7"/>
  <c r="N23" i="7"/>
  <c r="M23" i="7"/>
  <c r="P22" i="7"/>
  <c r="O22" i="7"/>
  <c r="N22" i="7"/>
  <c r="M22" i="7"/>
  <c r="P21" i="7"/>
  <c r="O21" i="7"/>
  <c r="N21" i="7"/>
  <c r="M21" i="7"/>
  <c r="P20" i="7"/>
  <c r="O20" i="7"/>
  <c r="N20" i="7"/>
  <c r="M20" i="7"/>
  <c r="P19" i="7"/>
  <c r="O19" i="7"/>
  <c r="N19" i="7"/>
  <c r="M19" i="7"/>
  <c r="P18" i="7"/>
  <c r="O18" i="7"/>
  <c r="N18" i="7"/>
  <c r="M18" i="7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P6" i="7"/>
  <c r="O6" i="7"/>
  <c r="N6" i="7"/>
  <c r="M6" i="7"/>
  <c r="K8" i="7" l="1"/>
  <c r="J8" i="7" s="1"/>
  <c r="K9" i="7" l="1"/>
  <c r="J9" i="7" s="1"/>
  <c r="K10" i="7" s="1"/>
  <c r="J10" i="7" s="1"/>
  <c r="K11" i="7" s="1"/>
  <c r="J11" i="7" s="1"/>
  <c r="K12" i="7" s="1"/>
  <c r="J12" i="7" s="1"/>
  <c r="K13" i="7" s="1"/>
  <c r="J13" i="7" s="1"/>
  <c r="K14" i="7" s="1"/>
  <c r="J14" i="7" s="1"/>
  <c r="K15" i="7" s="1"/>
  <c r="J15" i="7" s="1"/>
  <c r="K16" i="7" s="1"/>
  <c r="J16" i="7" s="1"/>
  <c r="K17" i="7" s="1"/>
  <c r="J17" i="7" s="1"/>
  <c r="K18" i="7" s="1"/>
  <c r="J18" i="7" s="1"/>
  <c r="K19" i="7" s="1"/>
  <c r="J19" i="7" s="1"/>
  <c r="K20" i="7" s="1"/>
  <c r="J20" i="7" s="1"/>
  <c r="K21" i="7" s="1"/>
  <c r="J21" i="7" s="1"/>
  <c r="K22" i="7" s="1"/>
  <c r="J22" i="7" s="1"/>
  <c r="K23" i="7" s="1"/>
  <c r="J23" i="7" s="1"/>
  <c r="K24" i="7" s="1"/>
  <c r="J24" i="7" s="1"/>
  <c r="K25" i="7" s="1"/>
  <c r="J25" i="7" l="1"/>
  <c r="K26" i="7" s="1"/>
  <c r="J26" i="7" s="1"/>
  <c r="K27" i="7" s="1"/>
  <c r="J27" i="7" s="1"/>
  <c r="K28" i="7" s="1"/>
  <c r="J28" i="7" s="1"/>
  <c r="K29" i="7" s="1"/>
  <c r="J29" i="7" l="1"/>
  <c r="K30" i="7" s="1"/>
  <c r="J30" i="7" s="1"/>
  <c r="K31" i="7" s="1"/>
  <c r="J31" i="7" s="1"/>
  <c r="K32" i="7" s="1"/>
  <c r="J32" i="7" s="1"/>
  <c r="K33" i="7" s="1"/>
  <c r="J33" i="7" s="1"/>
  <c r="K34" i="7" s="1"/>
  <c r="J34" i="7" s="1"/>
  <c r="K35" i="7" s="1"/>
  <c r="J35" i="7" s="1"/>
  <c r="K36" i="7" s="1"/>
  <c r="J36" i="7" s="1"/>
  <c r="K37" i="7" s="1"/>
  <c r="J37" i="7" s="1"/>
  <c r="K38" i="7" s="1"/>
  <c r="J38" i="7" s="1"/>
  <c r="K39" i="7" s="1"/>
  <c r="J39" i="7" s="1"/>
  <c r="K40" i="7" s="1"/>
  <c r="J40" i="7" s="1"/>
  <c r="K41" i="7" s="1"/>
  <c r="J41" i="7" s="1"/>
  <c r="K42" i="7" s="1"/>
  <c r="J42" i="7" s="1"/>
  <c r="K43" i="7" s="1"/>
  <c r="J43" i="7" s="1"/>
  <c r="K44" i="7" s="1"/>
  <c r="J44" i="7" s="1"/>
  <c r="K45" i="7" s="1"/>
  <c r="J45" i="7" s="1"/>
  <c r="K46" i="7" s="1"/>
  <c r="J46" i="7" s="1"/>
  <c r="K47" i="7" s="1"/>
  <c r="J47" i="7" s="1"/>
  <c r="K48" i="7" s="1"/>
  <c r="J48" i="7" s="1"/>
  <c r="K49" i="7" s="1"/>
  <c r="J49" i="7" s="1"/>
  <c r="K50" i="7" s="1"/>
  <c r="J50" i="7" s="1"/>
  <c r="K51" i="7" s="1"/>
  <c r="J51" i="7" s="1"/>
  <c r="K52" i="7" s="1"/>
  <c r="J52" i="7" s="1"/>
  <c r="K53" i="7" s="1"/>
  <c r="J53" i="7" s="1"/>
  <c r="K54" i="7" s="1"/>
  <c r="J54" i="7" s="1"/>
  <c r="I21" i="4"/>
  <c r="I27" i="4"/>
  <c r="I29" i="4"/>
  <c r="I101" i="4"/>
  <c r="L101" i="4"/>
  <c r="M101" i="4"/>
  <c r="N101" i="4"/>
  <c r="O101" i="4"/>
  <c r="I102" i="4"/>
  <c r="L102" i="4"/>
  <c r="M102" i="4"/>
  <c r="N102" i="4"/>
  <c r="O102" i="4"/>
  <c r="I103" i="4"/>
  <c r="L103" i="4"/>
  <c r="M103" i="4"/>
  <c r="N103" i="4"/>
  <c r="O103" i="4"/>
  <c r="I105" i="4"/>
  <c r="L105" i="4"/>
  <c r="M105" i="4"/>
  <c r="N105" i="4"/>
  <c r="O105" i="4"/>
  <c r="I95" i="4"/>
  <c r="L95" i="4"/>
  <c r="M95" i="4"/>
  <c r="N95" i="4"/>
  <c r="O95" i="4"/>
  <c r="I94" i="4"/>
  <c r="L94" i="4"/>
  <c r="M94" i="4"/>
  <c r="N94" i="4"/>
  <c r="O94" i="4"/>
  <c r="I99" i="4"/>
  <c r="I100" i="4"/>
  <c r="L99" i="4"/>
  <c r="L100" i="4"/>
  <c r="M99" i="4"/>
  <c r="M100" i="4"/>
  <c r="N99" i="4"/>
  <c r="N100" i="4"/>
  <c r="O99" i="4"/>
  <c r="O100" i="4"/>
  <c r="O98" i="4"/>
  <c r="N98" i="4"/>
  <c r="M98" i="4"/>
  <c r="L98" i="4"/>
  <c r="I98" i="4"/>
  <c r="O97" i="4"/>
  <c r="N97" i="4"/>
  <c r="M97" i="4"/>
  <c r="L97" i="4"/>
  <c r="I97" i="4"/>
  <c r="O92" i="4"/>
  <c r="N92" i="4"/>
  <c r="M92" i="4"/>
  <c r="L92" i="4"/>
  <c r="I92" i="4"/>
  <c r="O91" i="4"/>
  <c r="N91" i="4"/>
  <c r="M91" i="4"/>
  <c r="L91" i="4"/>
  <c r="I91" i="4"/>
  <c r="O93" i="4"/>
  <c r="N93" i="4"/>
  <c r="M93" i="4"/>
  <c r="L93" i="4"/>
  <c r="I93" i="4"/>
  <c r="O96" i="4"/>
  <c r="N96" i="4"/>
  <c r="M96" i="4"/>
  <c r="L96" i="4"/>
  <c r="I96" i="4"/>
  <c r="O90" i="4"/>
  <c r="N90" i="4"/>
  <c r="M90" i="4"/>
  <c r="L90" i="4"/>
  <c r="I90" i="4"/>
  <c r="O89" i="4"/>
  <c r="N89" i="4"/>
  <c r="M89" i="4"/>
  <c r="L89" i="4"/>
  <c r="I89" i="4"/>
  <c r="O88" i="4"/>
  <c r="N88" i="4"/>
  <c r="M88" i="4"/>
  <c r="L88" i="4"/>
  <c r="I88" i="4"/>
  <c r="O87" i="4"/>
  <c r="N87" i="4"/>
  <c r="M87" i="4"/>
  <c r="L87" i="4"/>
  <c r="I87" i="4"/>
  <c r="O86" i="4"/>
  <c r="N86" i="4"/>
  <c r="M86" i="4"/>
  <c r="L86" i="4"/>
  <c r="I86" i="4"/>
  <c r="O85" i="4"/>
  <c r="N85" i="4"/>
  <c r="M85" i="4"/>
  <c r="L85" i="4"/>
  <c r="I85" i="4"/>
  <c r="O84" i="4"/>
  <c r="N84" i="4"/>
  <c r="M84" i="4"/>
  <c r="L84" i="4"/>
  <c r="I84" i="4"/>
  <c r="O83" i="4"/>
  <c r="N83" i="4"/>
  <c r="M83" i="4"/>
  <c r="L83" i="4"/>
  <c r="I83" i="4"/>
  <c r="O82" i="4"/>
  <c r="N82" i="4"/>
  <c r="M82" i="4"/>
  <c r="L82" i="4"/>
  <c r="I82" i="4"/>
  <c r="O81" i="4"/>
  <c r="N81" i="4"/>
  <c r="M81" i="4"/>
  <c r="L81" i="4"/>
  <c r="I81" i="4"/>
  <c r="O80" i="4"/>
  <c r="N80" i="4"/>
  <c r="M80" i="4"/>
  <c r="L80" i="4"/>
  <c r="I80" i="4"/>
  <c r="O79" i="4"/>
  <c r="N79" i="4"/>
  <c r="M79" i="4"/>
  <c r="L79" i="4"/>
  <c r="I79" i="4"/>
  <c r="O78" i="4"/>
  <c r="N78" i="4"/>
  <c r="M78" i="4"/>
  <c r="L78" i="4"/>
  <c r="I78" i="4"/>
  <c r="O77" i="4"/>
  <c r="N77" i="4"/>
  <c r="M77" i="4"/>
  <c r="L77" i="4"/>
  <c r="I77" i="4"/>
  <c r="O76" i="4"/>
  <c r="N76" i="4"/>
  <c r="M76" i="4"/>
  <c r="L76" i="4"/>
  <c r="I76" i="4"/>
  <c r="O75" i="4"/>
  <c r="N75" i="4"/>
  <c r="M75" i="4"/>
  <c r="L75" i="4"/>
  <c r="I75" i="4"/>
  <c r="O74" i="4"/>
  <c r="N74" i="4"/>
  <c r="M74" i="4"/>
  <c r="L74" i="4"/>
  <c r="I74" i="4"/>
  <c r="O73" i="4"/>
  <c r="N73" i="4"/>
  <c r="M73" i="4"/>
  <c r="L73" i="4"/>
  <c r="I73" i="4"/>
  <c r="O72" i="4"/>
  <c r="N72" i="4"/>
  <c r="M72" i="4"/>
  <c r="L72" i="4"/>
  <c r="I72" i="4"/>
  <c r="O71" i="4"/>
  <c r="N71" i="4"/>
  <c r="M71" i="4"/>
  <c r="L71" i="4"/>
  <c r="I71" i="4"/>
  <c r="O70" i="4"/>
  <c r="N70" i="4"/>
  <c r="M70" i="4"/>
  <c r="L70" i="4"/>
  <c r="I70" i="4"/>
  <c r="O69" i="4"/>
  <c r="N69" i="4"/>
  <c r="M69" i="4"/>
  <c r="L69" i="4"/>
  <c r="I69" i="4"/>
  <c r="O68" i="4"/>
  <c r="N68" i="4"/>
  <c r="M68" i="4"/>
  <c r="L68" i="4"/>
  <c r="I68" i="4"/>
  <c r="O67" i="4"/>
  <c r="N67" i="4"/>
  <c r="M67" i="4"/>
  <c r="L67" i="4"/>
  <c r="I67" i="4"/>
  <c r="O66" i="4"/>
  <c r="N66" i="4"/>
  <c r="M66" i="4"/>
  <c r="L66" i="4"/>
  <c r="I66" i="4"/>
  <c r="O65" i="4"/>
  <c r="N65" i="4"/>
  <c r="M65" i="4"/>
  <c r="L65" i="4"/>
  <c r="I65" i="4"/>
  <c r="O64" i="4"/>
  <c r="N64" i="4"/>
  <c r="M64" i="4"/>
  <c r="L64" i="4"/>
  <c r="I64" i="4"/>
  <c r="O63" i="4"/>
  <c r="N63" i="4"/>
  <c r="M63" i="4"/>
  <c r="L63" i="4"/>
  <c r="I63" i="4"/>
  <c r="O62" i="4"/>
  <c r="N62" i="4"/>
  <c r="M62" i="4"/>
  <c r="L62" i="4"/>
  <c r="I62" i="4"/>
  <c r="O61" i="4"/>
  <c r="N61" i="4"/>
  <c r="M61" i="4"/>
  <c r="L61" i="4"/>
  <c r="I61" i="4"/>
  <c r="O60" i="4"/>
  <c r="N60" i="4"/>
  <c r="M60" i="4"/>
  <c r="L60" i="4"/>
  <c r="I60" i="4"/>
  <c r="O59" i="4"/>
  <c r="N59" i="4"/>
  <c r="M59" i="4"/>
  <c r="L59" i="4"/>
  <c r="I59" i="4"/>
  <c r="O58" i="4"/>
  <c r="N58" i="4"/>
  <c r="M58" i="4"/>
  <c r="L58" i="4"/>
  <c r="I58" i="4"/>
  <c r="O57" i="4"/>
  <c r="N57" i="4"/>
  <c r="M57" i="4"/>
  <c r="L57" i="4"/>
  <c r="I57" i="4"/>
  <c r="O56" i="4"/>
  <c r="N56" i="4"/>
  <c r="M56" i="4"/>
  <c r="L56" i="4"/>
  <c r="I56" i="4"/>
  <c r="O55" i="4"/>
  <c r="N55" i="4"/>
  <c r="M55" i="4"/>
  <c r="L55" i="4"/>
  <c r="I55" i="4"/>
  <c r="O54" i="4"/>
  <c r="N54" i="4"/>
  <c r="M54" i="4"/>
  <c r="L54" i="4"/>
  <c r="I54" i="4"/>
  <c r="O53" i="4"/>
  <c r="N53" i="4"/>
  <c r="M53" i="4"/>
  <c r="L53" i="4"/>
  <c r="I53" i="4"/>
  <c r="O52" i="4"/>
  <c r="N52" i="4"/>
  <c r="M52" i="4"/>
  <c r="L52" i="4"/>
  <c r="I52" i="4"/>
  <c r="O51" i="4"/>
  <c r="N51" i="4"/>
  <c r="M51" i="4"/>
  <c r="L51" i="4"/>
  <c r="I51" i="4"/>
  <c r="O50" i="4"/>
  <c r="N50" i="4"/>
  <c r="M50" i="4"/>
  <c r="L50" i="4"/>
  <c r="I50" i="4"/>
  <c r="O49" i="4"/>
  <c r="N49" i="4"/>
  <c r="M49" i="4"/>
  <c r="L49" i="4"/>
  <c r="I49" i="4"/>
  <c r="O48" i="4"/>
  <c r="N48" i="4"/>
  <c r="M48" i="4"/>
  <c r="L48" i="4"/>
  <c r="I48" i="4"/>
  <c r="O47" i="4"/>
  <c r="N47" i="4"/>
  <c r="M47" i="4"/>
  <c r="L47" i="4"/>
  <c r="I47" i="4"/>
  <c r="O46" i="4"/>
  <c r="N46" i="4"/>
  <c r="M46" i="4"/>
  <c r="L46" i="4"/>
  <c r="I46" i="4"/>
  <c r="O45" i="4"/>
  <c r="N45" i="4"/>
  <c r="M45" i="4"/>
  <c r="L45" i="4"/>
  <c r="I45" i="4"/>
  <c r="O44" i="4"/>
  <c r="N44" i="4"/>
  <c r="M44" i="4"/>
  <c r="L44" i="4"/>
  <c r="I44" i="4"/>
  <c r="O43" i="4"/>
  <c r="N43" i="4"/>
  <c r="M43" i="4"/>
  <c r="L43" i="4"/>
  <c r="I43" i="4"/>
  <c r="O42" i="4"/>
  <c r="N42" i="4"/>
  <c r="M42" i="4"/>
  <c r="L42" i="4"/>
  <c r="I42" i="4"/>
  <c r="O41" i="4"/>
  <c r="N41" i="4"/>
  <c r="M41" i="4"/>
  <c r="L41" i="4"/>
  <c r="I41" i="4"/>
  <c r="O40" i="4"/>
  <c r="N40" i="4"/>
  <c r="M40" i="4"/>
  <c r="L40" i="4"/>
  <c r="I40" i="4"/>
  <c r="O39" i="4"/>
  <c r="N39" i="4"/>
  <c r="M39" i="4"/>
  <c r="L39" i="4"/>
  <c r="I39" i="4"/>
  <c r="O38" i="4"/>
  <c r="N38" i="4"/>
  <c r="M38" i="4"/>
  <c r="L38" i="4"/>
  <c r="I38" i="4"/>
  <c r="O37" i="4"/>
  <c r="N37" i="4"/>
  <c r="M37" i="4"/>
  <c r="L37" i="4"/>
  <c r="I37" i="4"/>
  <c r="O36" i="4"/>
  <c r="N36" i="4"/>
  <c r="M36" i="4"/>
  <c r="L36" i="4"/>
  <c r="I36" i="4"/>
  <c r="O35" i="4"/>
  <c r="N35" i="4"/>
  <c r="M35" i="4"/>
  <c r="L35" i="4"/>
  <c r="I35" i="4"/>
  <c r="O34" i="4"/>
  <c r="N34" i="4"/>
  <c r="M34" i="4"/>
  <c r="L34" i="4"/>
  <c r="I34" i="4"/>
  <c r="O33" i="4"/>
  <c r="N33" i="4"/>
  <c r="M33" i="4"/>
  <c r="L33" i="4"/>
  <c r="I33" i="4"/>
  <c r="O32" i="4"/>
  <c r="N32" i="4"/>
  <c r="M32" i="4"/>
  <c r="L32" i="4"/>
  <c r="I32" i="4"/>
  <c r="O31" i="4"/>
  <c r="N31" i="4"/>
  <c r="M31" i="4"/>
  <c r="L31" i="4"/>
  <c r="I31" i="4"/>
  <c r="O30" i="4"/>
  <c r="N30" i="4"/>
  <c r="M30" i="4"/>
  <c r="L30" i="4"/>
  <c r="I30" i="4"/>
  <c r="O29" i="4"/>
  <c r="N29" i="4"/>
  <c r="M29" i="4"/>
  <c r="L29" i="4"/>
  <c r="O28" i="4"/>
  <c r="N28" i="4"/>
  <c r="M28" i="4"/>
  <c r="L28" i="4"/>
  <c r="I28" i="4"/>
  <c r="O27" i="4"/>
  <c r="N27" i="4"/>
  <c r="M27" i="4"/>
  <c r="L27" i="4"/>
  <c r="O26" i="4"/>
  <c r="N26" i="4"/>
  <c r="M26" i="4"/>
  <c r="L26" i="4"/>
  <c r="I26" i="4"/>
  <c r="O25" i="4"/>
  <c r="N25" i="4"/>
  <c r="M25" i="4"/>
  <c r="L25" i="4"/>
  <c r="I25" i="4"/>
  <c r="O24" i="4"/>
  <c r="N24" i="4"/>
  <c r="M24" i="4"/>
  <c r="L24" i="4"/>
  <c r="I24" i="4"/>
  <c r="O23" i="4"/>
  <c r="N23" i="4"/>
  <c r="M23" i="4"/>
  <c r="L23" i="4"/>
  <c r="I23" i="4"/>
  <c r="O22" i="4"/>
  <c r="N22" i="4"/>
  <c r="M22" i="4"/>
  <c r="L22" i="4"/>
  <c r="I22" i="4"/>
  <c r="O21" i="4"/>
  <c r="N21" i="4"/>
  <c r="M21" i="4"/>
  <c r="L21" i="4"/>
  <c r="O20" i="4"/>
  <c r="N20" i="4"/>
  <c r="M20" i="4"/>
  <c r="L20" i="4"/>
  <c r="I20" i="4"/>
  <c r="O19" i="4"/>
  <c r="N19" i="4"/>
  <c r="M19" i="4"/>
  <c r="L19" i="4"/>
  <c r="I19" i="4"/>
  <c r="O18" i="4"/>
  <c r="N18" i="4"/>
  <c r="M18" i="4"/>
  <c r="L18" i="4"/>
  <c r="I18" i="4"/>
  <c r="O17" i="4"/>
  <c r="N17" i="4"/>
  <c r="M17" i="4"/>
  <c r="L17" i="4"/>
  <c r="I17" i="4"/>
  <c r="O16" i="4"/>
  <c r="N16" i="4"/>
  <c r="M16" i="4"/>
  <c r="L16" i="4"/>
  <c r="I16" i="4"/>
  <c r="O15" i="4"/>
  <c r="N15" i="4"/>
  <c r="M15" i="4"/>
  <c r="L15" i="4"/>
  <c r="I15" i="4"/>
  <c r="O14" i="4"/>
  <c r="N14" i="4"/>
  <c r="M14" i="4"/>
  <c r="L14" i="4"/>
  <c r="I14" i="4"/>
  <c r="O13" i="4"/>
  <c r="N13" i="4"/>
  <c r="M13" i="4"/>
  <c r="L13" i="4"/>
  <c r="I13" i="4"/>
  <c r="O12" i="4"/>
  <c r="N12" i="4"/>
  <c r="M12" i="4"/>
  <c r="L12" i="4"/>
  <c r="I12" i="4"/>
  <c r="O11" i="4"/>
  <c r="N11" i="4"/>
  <c r="M11" i="4"/>
  <c r="L11" i="4"/>
  <c r="I11" i="4"/>
  <c r="O10" i="4"/>
  <c r="N10" i="4"/>
  <c r="M10" i="4"/>
  <c r="L10" i="4"/>
  <c r="I10" i="4"/>
  <c r="O9" i="4"/>
  <c r="N9" i="4"/>
  <c r="M9" i="4"/>
  <c r="L9" i="4"/>
  <c r="I9" i="4"/>
  <c r="O8" i="4"/>
  <c r="N8" i="4"/>
  <c r="M8" i="4"/>
  <c r="L8" i="4"/>
  <c r="I8" i="4"/>
  <c r="O7" i="4"/>
  <c r="N7" i="4"/>
  <c r="M7" i="4"/>
  <c r="L7" i="4"/>
  <c r="I7" i="4"/>
  <c r="O6" i="4"/>
  <c r="N6" i="4"/>
  <c r="M6" i="4"/>
  <c r="L6" i="4"/>
  <c r="I6" i="4"/>
  <c r="J8" i="4" l="1"/>
  <c r="J9" i="4" s="1"/>
  <c r="K55" i="7"/>
  <c r="J55" i="7" s="1"/>
  <c r="K56" i="7" s="1"/>
  <c r="J56" i="7" s="1"/>
  <c r="K57" i="7" s="1"/>
  <c r="J57" i="7" s="1"/>
  <c r="K58" i="7" s="1"/>
  <c r="J58" i="7" s="1"/>
  <c r="K59" i="7" s="1"/>
  <c r="J59" i="7" s="1"/>
  <c r="K60" i="7" s="1"/>
  <c r="J60" i="7" s="1"/>
  <c r="K61" i="7" s="1"/>
  <c r="J61" i="7" s="1"/>
  <c r="K62" i="7" s="1"/>
  <c r="J62" i="7" s="1"/>
  <c r="K63" i="7" s="1"/>
  <c r="J63" i="7" s="1"/>
  <c r="K64" i="7" s="1"/>
  <c r="J64" i="7" s="1"/>
  <c r="K65" i="7" s="1"/>
  <c r="J65" i="7" s="1"/>
  <c r="K66" i="7" s="1"/>
  <c r="J66" i="7" s="1"/>
  <c r="K67" i="7" s="1"/>
  <c r="J67" i="7" s="1"/>
  <c r="K68" i="7" s="1"/>
  <c r="J68" i="7" s="1"/>
  <c r="K69" i="7" s="1"/>
  <c r="J69" i="7" s="1"/>
  <c r="K70" i="7" s="1"/>
  <c r="J70" i="7" s="1"/>
  <c r="K71" i="7" s="1"/>
  <c r="J71" i="7" s="1"/>
  <c r="K72" i="7" s="1"/>
  <c r="J72" i="7" s="1"/>
  <c r="K73" i="7" s="1"/>
  <c r="J73" i="7" s="1"/>
  <c r="K74" i="7" s="1"/>
  <c r="J74" i="7" s="1"/>
  <c r="K75" i="7" s="1"/>
  <c r="J75" i="7" s="1"/>
  <c r="K76" i="7" s="1"/>
  <c r="J76" i="7" s="1"/>
  <c r="K77" i="7" s="1"/>
  <c r="J77" i="7" s="1"/>
  <c r="K78" i="7" s="1"/>
  <c r="J78" i="7" s="1"/>
  <c r="K79" i="7" s="1"/>
  <c r="J79" i="7" s="1"/>
  <c r="K80" i="7" s="1"/>
  <c r="J80" i="7" s="1"/>
  <c r="K81" i="7" s="1"/>
  <c r="J81" i="7" s="1"/>
  <c r="K82" i="7" s="1"/>
  <c r="J82" i="7" s="1"/>
  <c r="K83" i="7" s="1"/>
  <c r="J83" i="7" s="1"/>
  <c r="K84" i="7" s="1"/>
  <c r="J84" i="7" s="1"/>
  <c r="K85" i="7" s="1"/>
  <c r="J85" i="7" s="1"/>
  <c r="K86" i="7" s="1"/>
  <c r="J86" i="7" s="1"/>
  <c r="K87" i="7" s="1"/>
  <c r="J87" i="7" s="1"/>
  <c r="K88" i="7" s="1"/>
  <c r="J88" i="7" s="1"/>
  <c r="K89" i="7" s="1"/>
  <c r="J89" i="7" s="1"/>
  <c r="K90" i="7" s="1"/>
  <c r="J90" i="7" s="1"/>
  <c r="K91" i="7" s="1"/>
  <c r="J91" i="7" s="1"/>
  <c r="K92" i="7" s="1"/>
  <c r="J92" i="7" s="1"/>
  <c r="K93" i="7" s="1"/>
  <c r="J93" i="7" s="1"/>
  <c r="K94" i="7" s="1"/>
  <c r="J94" i="7" s="1"/>
  <c r="K95" i="7" s="1"/>
  <c r="J95" i="7" s="1"/>
  <c r="K96" i="7" s="1"/>
  <c r="J96" i="7" s="1"/>
  <c r="K97" i="7" s="1"/>
  <c r="J97" i="7" s="1"/>
  <c r="K98" i="7" s="1"/>
  <c r="J98" i="7" s="1"/>
  <c r="K99" i="7" s="1"/>
  <c r="J99" i="7" s="1"/>
  <c r="K100" i="7" s="1"/>
  <c r="J100" i="7" s="1"/>
  <c r="K101" i="7" s="1"/>
  <c r="J101" i="7" s="1"/>
  <c r="K102" i="7" s="1"/>
  <c r="J102" i="7" s="1"/>
  <c r="K103" i="7" s="1"/>
  <c r="J103" i="7" s="1"/>
  <c r="K104" i="7" s="1"/>
  <c r="J104" i="7" s="1"/>
  <c r="K105" i="7" s="1"/>
  <c r="J105" i="7" s="1"/>
  <c r="K106" i="7" s="1"/>
  <c r="J106" i="7" s="1"/>
  <c r="K107" i="7" s="1"/>
  <c r="J107" i="7" s="1"/>
  <c r="K108" i="7" s="1"/>
  <c r="J108" i="7" s="1"/>
  <c r="K109" i="7" s="1"/>
  <c r="J109" i="7" s="1"/>
  <c r="K110" i="7" s="1"/>
  <c r="J110" i="7" s="1"/>
  <c r="K111" i="7" s="1"/>
  <c r="J111" i="7" s="1"/>
  <c r="K112" i="7" s="1"/>
  <c r="J112" i="7" s="1"/>
  <c r="K113" i="7" s="1"/>
  <c r="J113" i="7" s="1"/>
  <c r="K114" i="7" s="1"/>
  <c r="J114" i="7" s="1"/>
  <c r="K115" i="7" s="1"/>
  <c r="J115" i="7" s="1"/>
  <c r="K116" i="7" s="1"/>
  <c r="J116" i="7" s="1"/>
  <c r="K117" i="7" s="1"/>
  <c r="J117" i="7" s="1"/>
  <c r="K118" i="7" s="1"/>
  <c r="J118" i="7" s="1"/>
  <c r="K119" i="7" s="1"/>
  <c r="J119" i="7" s="1"/>
  <c r="K120" i="7" s="1"/>
  <c r="J120" i="7" s="1"/>
  <c r="K121" i="7" s="1"/>
  <c r="J121" i="7" s="1"/>
  <c r="K122" i="7" s="1"/>
  <c r="J122" i="7" s="1"/>
  <c r="K123" i="7" s="1"/>
  <c r="J123" i="7" l="1"/>
  <c r="K124" i="7" s="1"/>
  <c r="J124" i="7" s="1"/>
  <c r="K125" i="7" s="1"/>
  <c r="J125" i="7" s="1"/>
  <c r="K126" i="7" s="1"/>
  <c r="J126" i="7" s="1"/>
  <c r="K127" i="7" s="1"/>
  <c r="J127" i="7" s="1"/>
  <c r="K128" i="7" s="1"/>
  <c r="J128" i="7" s="1"/>
  <c r="J10" i="4" l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63" i="4" s="1"/>
  <c r="J64" i="4" s="1"/>
  <c r="J66" i="4" s="1"/>
  <c r="J68" i="4" s="1"/>
  <c r="J70" i="4" s="1"/>
  <c r="J73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6" i="4" s="1"/>
  <c r="J87" i="4" s="1"/>
  <c r="J88" i="4" s="1"/>
  <c r="J89" i="4" s="1"/>
  <c r="J90" i="4" s="1"/>
  <c r="J91" i="4" s="1"/>
  <c r="J92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l="1"/>
  <c r="J110" i="4" s="1"/>
  <c r="J111" i="4" s="1"/>
  <c r="J112" i="4" s="1"/>
  <c r="J113" i="4" s="1"/>
  <c r="J7" i="6"/>
  <c r="K7" i="6" s="1"/>
  <c r="J8" i="6" s="1"/>
  <c r="K8" i="6" s="1"/>
  <c r="J9" i="6" s="1"/>
  <c r="K9" i="6" s="1"/>
  <c r="J10" i="6" s="1"/>
  <c r="K10" i="6" s="1"/>
  <c r="J11" i="6" s="1"/>
  <c r="K11" i="6" s="1"/>
  <c r="J12" i="6" s="1"/>
  <c r="K12" i="6" s="1"/>
  <c r="J13" i="6" s="1"/>
  <c r="K13" i="6" s="1"/>
  <c r="J14" i="6" s="1"/>
  <c r="K14" i="6" s="1"/>
  <c r="J15" i="6" s="1"/>
  <c r="K15" i="6" s="1"/>
  <c r="J16" i="6" s="1"/>
  <c r="K16" i="6" s="1"/>
  <c r="J17" i="6" s="1"/>
  <c r="K17" i="6" s="1"/>
  <c r="J18" i="6" s="1"/>
  <c r="K18" i="6" s="1"/>
  <c r="J19" i="6" s="1"/>
  <c r="K19" i="6" s="1"/>
  <c r="J20" i="6" s="1"/>
  <c r="K20" i="6" s="1"/>
  <c r="J21" i="6" s="1"/>
  <c r="K21" i="6" s="1"/>
  <c r="J22" i="6" s="1"/>
  <c r="K22" i="6" s="1"/>
  <c r="J23" i="6" s="1"/>
  <c r="K23" i="6" s="1"/>
  <c r="J24" i="6" s="1"/>
  <c r="K24" i="6" s="1"/>
  <c r="J25" i="6" s="1"/>
  <c r="K25" i="6" s="1"/>
  <c r="J26" i="6" s="1"/>
  <c r="K26" i="6" s="1"/>
  <c r="J27" i="6" s="1"/>
  <c r="K27" i="6" s="1"/>
  <c r="J28" i="6" s="1"/>
  <c r="K28" i="6" s="1"/>
  <c r="J29" i="6" s="1"/>
  <c r="K29" i="6" s="1"/>
  <c r="J30" i="6" s="1"/>
  <c r="K30" i="6" l="1"/>
  <c r="J31" i="6" s="1"/>
  <c r="K31" i="6" s="1"/>
  <c r="J32" i="6" s="1"/>
  <c r="K32" i="6" s="1"/>
  <c r="J33" i="6" s="1"/>
  <c r="K33" i="6" l="1"/>
  <c r="J34" i="6" s="1"/>
  <c r="K34" i="6" s="1"/>
  <c r="J35" i="6" s="1"/>
  <c r="K35" i="6" s="1"/>
  <c r="J36" i="6" s="1"/>
  <c r="K36" i="6" s="1"/>
  <c r="J37" i="6" s="1"/>
  <c r="K37" i="6" s="1"/>
  <c r="J38" i="6" s="1"/>
  <c r="K38" i="6" s="1"/>
  <c r="J39" i="6" s="1"/>
  <c r="K39" i="6" s="1"/>
  <c r="J40" i="6" s="1"/>
  <c r="K40" i="6" s="1"/>
  <c r="J41" i="6" s="1"/>
  <c r="K41" i="6" s="1"/>
  <c r="J42" i="6" s="1"/>
  <c r="K42" i="6" s="1"/>
  <c r="J43" i="6" s="1"/>
  <c r="K43" i="6" s="1"/>
  <c r="J44" i="6" s="1"/>
  <c r="K44" i="6" s="1"/>
  <c r="J45" i="6" s="1"/>
  <c r="K45" i="6" s="1"/>
  <c r="J46" i="6" s="1"/>
  <c r="K46" i="6" s="1"/>
  <c r="J47" i="6" s="1"/>
  <c r="K47" i="6" s="1"/>
  <c r="J48" i="6" s="1"/>
  <c r="K48" i="6" s="1"/>
  <c r="J49" i="6" s="1"/>
  <c r="K49" i="6" s="1"/>
  <c r="J50" i="6" s="1"/>
  <c r="K50" i="6" s="1"/>
  <c r="J51" i="6" s="1"/>
  <c r="K51" i="6" s="1"/>
  <c r="J52" i="6" s="1"/>
  <c r="K52" i="6" s="1"/>
  <c r="J53" i="6" s="1"/>
  <c r="K53" i="6" s="1"/>
  <c r="J54" i="6" s="1"/>
  <c r="K54" i="6" s="1"/>
  <c r="J55" i="6" s="1"/>
  <c r="K55" i="6" s="1"/>
  <c r="J56" i="6" s="1"/>
  <c r="K56" i="6" s="1"/>
  <c r="J57" i="6" s="1"/>
  <c r="K57" i="6" s="1"/>
  <c r="J58" i="6" s="1"/>
  <c r="K58" i="6" s="1"/>
  <c r="J59" i="6" s="1"/>
  <c r="K59" i="6" s="1"/>
  <c r="J60" i="6" s="1"/>
  <c r="K60" i="6" s="1"/>
  <c r="J61" i="6" s="1"/>
  <c r="K61" i="6" s="1"/>
  <c r="J62" i="6" s="1"/>
  <c r="K62" i="6" s="1"/>
  <c r="J63" i="6" s="1"/>
  <c r="K63" i="6" s="1"/>
  <c r="J64" i="6" s="1"/>
  <c r="K64" i="6" s="1"/>
  <c r="J65" i="6" l="1"/>
  <c r="K65" i="6" s="1"/>
  <c r="J66" i="6" s="1"/>
  <c r="K66" i="6" s="1"/>
  <c r="J67" i="6" s="1"/>
  <c r="K67" i="6" s="1"/>
  <c r="J68" i="6" s="1"/>
  <c r="K68" i="6" s="1"/>
  <c r="J69" i="6" s="1"/>
  <c r="K69" i="6" s="1"/>
  <c r="J70" i="6" l="1"/>
  <c r="K70" i="6" s="1"/>
  <c r="J71" i="6" l="1"/>
  <c r="K71" i="6" s="1"/>
  <c r="J72" i="6" l="1"/>
  <c r="K72" i="6" s="1"/>
  <c r="J73" i="6" l="1"/>
  <c r="K73" i="6" s="1"/>
  <c r="J74" i="6" l="1"/>
  <c r="K74" i="6" s="1"/>
  <c r="J75" i="6" l="1"/>
  <c r="K75" i="6" s="1"/>
  <c r="J76" i="6" l="1"/>
  <c r="K76" i="6" s="1"/>
  <c r="J77" i="6" l="1"/>
  <c r="K77" i="6" s="1"/>
  <c r="J78" i="6" l="1"/>
  <c r="K78" i="6" s="1"/>
  <c r="J79" i="6" l="1"/>
  <c r="K79" i="6" s="1"/>
  <c r="J80" i="6" l="1"/>
  <c r="K80" i="6" s="1"/>
  <c r="J81" i="6" l="1"/>
  <c r="K81" i="6" s="1"/>
  <c r="J82" i="6" l="1"/>
  <c r="K82" i="6" s="1"/>
  <c r="J83" i="6" l="1"/>
  <c r="K83" i="6" s="1"/>
  <c r="J84" i="6" l="1"/>
  <c r="K84" i="6" s="1"/>
  <c r="J85" i="6" l="1"/>
  <c r="K85" i="6" s="1"/>
  <c r="J86" i="6" l="1"/>
  <c r="K86" i="6" s="1"/>
  <c r="J87" i="6" l="1"/>
  <c r="K87" i="6" s="1"/>
  <c r="J88" i="6" l="1"/>
  <c r="K88" i="6" s="1"/>
  <c r="J89" i="6" l="1"/>
  <c r="K89" i="6" s="1"/>
  <c r="J90" i="6" l="1"/>
  <c r="K90" i="6" s="1"/>
  <c r="J91" i="6" l="1"/>
  <c r="K91" i="6" s="1"/>
  <c r="J92" i="6" l="1"/>
  <c r="K92" i="6" s="1"/>
  <c r="J93" i="6" l="1"/>
  <c r="K93" i="6" s="1"/>
  <c r="J94" i="6" l="1"/>
  <c r="K94" i="6" s="1"/>
  <c r="J95" i="6" l="1"/>
  <c r="K95" i="6" s="1"/>
  <c r="J96" i="6" s="1"/>
  <c r="K96" i="6" s="1"/>
  <c r="J97" i="6" s="1"/>
  <c r="K97" i="6" s="1"/>
  <c r="J98" i="6" s="1"/>
  <c r="K98" i="6" s="1"/>
  <c r="J99" i="6" s="1"/>
  <c r="K99" i="6" s="1"/>
  <c r="J100" i="6" s="1"/>
  <c r="K100" i="6" s="1"/>
  <c r="J101" i="6" s="1"/>
  <c r="K101" i="6" s="1"/>
  <c r="J102" i="6" s="1"/>
  <c r="K102" i="6" l="1"/>
  <c r="J103" i="6" l="1"/>
  <c r="K103" i="6" s="1"/>
  <c r="J104" i="6" l="1"/>
  <c r="K104" i="6" s="1"/>
  <c r="J105" i="6" l="1"/>
  <c r="K105" i="6" s="1"/>
  <c r="J106" i="6" l="1"/>
  <c r="K106" i="6" s="1"/>
  <c r="J107" i="6" l="1"/>
  <c r="K107" i="6" s="1"/>
  <c r="J108" i="6" l="1"/>
  <c r="K108" i="6" s="1"/>
  <c r="J109" i="6" l="1"/>
  <c r="K109" i="6" s="1"/>
  <c r="J110" i="6" l="1"/>
  <c r="K110" i="6" s="1"/>
  <c r="J111" i="6" l="1"/>
  <c r="K111" i="6" s="1"/>
  <c r="J112" i="6" l="1"/>
  <c r="K112" i="6" s="1"/>
  <c r="J113" i="6" s="1"/>
  <c r="K113" i="6" s="1"/>
  <c r="J114" i="6" s="1"/>
  <c r="K114" i="6" s="1"/>
  <c r="J115" i="6" s="1"/>
  <c r="K115" i="6" s="1"/>
  <c r="J116" i="6" s="1"/>
  <c r="K116" i="6" s="1"/>
</calcChain>
</file>

<file path=xl/sharedStrings.xml><?xml version="1.0" encoding="utf-8"?>
<sst xmlns="http://schemas.openxmlformats.org/spreadsheetml/2006/main" count="1594" uniqueCount="473">
  <si>
    <t>CM-110</t>
  </si>
  <si>
    <t>Sinóptico</t>
  </si>
  <si>
    <t>TMX13_</t>
  </si>
  <si>
    <t>TECNOMIX</t>
  </si>
  <si>
    <t>Posición</t>
  </si>
  <si>
    <t>Variable</t>
  </si>
  <si>
    <t>Descripción</t>
  </si>
  <si>
    <t>Tipo</t>
  </si>
  <si>
    <t>Merker</t>
  </si>
  <si>
    <t>l.cadena</t>
  </si>
  <si>
    <t>Longitud</t>
  </si>
  <si>
    <t xml:space="preserve">Tamaño W </t>
  </si>
  <si>
    <t>Columna5</t>
  </si>
  <si>
    <t>bit</t>
  </si>
  <si>
    <t>Columna1</t>
  </si>
  <si>
    <t>Columna2</t>
  </si>
  <si>
    <t>Columna3</t>
  </si>
  <si>
    <t>Columna4</t>
  </si>
  <si>
    <t>AN</t>
  </si>
  <si>
    <t>Analógicas</t>
  </si>
  <si>
    <t>L</t>
  </si>
  <si>
    <t>D</t>
  </si>
  <si>
    <t>IN</t>
  </si>
  <si>
    <t>Inputs</t>
  </si>
  <si>
    <t>X</t>
  </si>
  <si>
    <t>OUT</t>
  </si>
  <si>
    <t>Outputs</t>
  </si>
  <si>
    <t>PF</t>
  </si>
  <si>
    <t>Valor parámetro fijo</t>
  </si>
  <si>
    <t>P</t>
  </si>
  <si>
    <t>W</t>
  </si>
  <si>
    <t>XB07</t>
  </si>
  <si>
    <t>Metros teóricos lote</t>
  </si>
  <si>
    <t>C</t>
  </si>
  <si>
    <t>XC01</t>
  </si>
  <si>
    <t>Pulsador manual</t>
  </si>
  <si>
    <t>XC02</t>
  </si>
  <si>
    <t>Pulsador automáticO</t>
  </si>
  <si>
    <t>XC03</t>
  </si>
  <si>
    <t>Pulsador reset</t>
  </si>
  <si>
    <t>XC04</t>
  </si>
  <si>
    <t>Pulsador activar paralelo</t>
  </si>
  <si>
    <t>XC05</t>
  </si>
  <si>
    <t>Pulsador desactivar paralelo</t>
  </si>
  <si>
    <t>XC06</t>
  </si>
  <si>
    <t>Pulsador paro alarma</t>
  </si>
  <si>
    <t>XC07</t>
  </si>
  <si>
    <t>Pulsador continua programa</t>
  </si>
  <si>
    <t>XC08</t>
  </si>
  <si>
    <t>Pulsador Ok peticion dosificacion 1</t>
  </si>
  <si>
    <t>XC09</t>
  </si>
  <si>
    <t>Pulsador Ok dosificación 1</t>
  </si>
  <si>
    <t>XC10</t>
  </si>
  <si>
    <t>Pulsador Ok peticion dosificacion 2</t>
  </si>
  <si>
    <t>XC11</t>
  </si>
  <si>
    <t>Pulsador Ok dosificación 2</t>
  </si>
  <si>
    <t>XC12</t>
  </si>
  <si>
    <t>Pulsador ciclo modificado</t>
  </si>
  <si>
    <t>XC13</t>
  </si>
  <si>
    <t>Pulsador Fin Funcion</t>
  </si>
  <si>
    <t>XC14</t>
  </si>
  <si>
    <t>Pulsador en añadidas</t>
  </si>
  <si>
    <t>XC15</t>
  </si>
  <si>
    <t>Pulsador fin en añadidas</t>
  </si>
  <si>
    <t>XC17</t>
  </si>
  <si>
    <t>NuevoPaso</t>
  </si>
  <si>
    <t>XC18</t>
  </si>
  <si>
    <t>Pantalla actual</t>
  </si>
  <si>
    <t>S</t>
  </si>
  <si>
    <t>XC19</t>
  </si>
  <si>
    <t>Inicio lote</t>
  </si>
  <si>
    <t>XC20</t>
  </si>
  <si>
    <t>Barcada</t>
  </si>
  <si>
    <t>XC21</t>
  </si>
  <si>
    <t>Num.Tarea</t>
  </si>
  <si>
    <t>XC22</t>
  </si>
  <si>
    <t>Receta</t>
  </si>
  <si>
    <t>XC23</t>
  </si>
  <si>
    <t>DesReceta</t>
  </si>
  <si>
    <t>XC24</t>
  </si>
  <si>
    <t>Ciclo</t>
  </si>
  <si>
    <t>XC25</t>
  </si>
  <si>
    <t>DesCiclo</t>
  </si>
  <si>
    <t>XC26</t>
  </si>
  <si>
    <t>Función manual a finalizar</t>
  </si>
  <si>
    <t>XC27</t>
  </si>
  <si>
    <t>Kg. teóricos Lote</t>
  </si>
  <si>
    <t>XC28</t>
  </si>
  <si>
    <t>XC31</t>
  </si>
  <si>
    <t>Error dosificación 1</t>
  </si>
  <si>
    <t>XC32</t>
  </si>
  <si>
    <t>Error dosificación 2</t>
  </si>
  <si>
    <t>XC33</t>
  </si>
  <si>
    <t>FuncionManual</t>
  </si>
  <si>
    <t>XC42</t>
  </si>
  <si>
    <t>Número paralelo</t>
  </si>
  <si>
    <t>XC43</t>
  </si>
  <si>
    <t>Estado paralelo</t>
  </si>
  <si>
    <t>XC44</t>
  </si>
  <si>
    <t>Código máquina</t>
  </si>
  <si>
    <t>XC45</t>
  </si>
  <si>
    <t>Descripción máquina</t>
  </si>
  <si>
    <t>XC46</t>
  </si>
  <si>
    <t>Idioma</t>
  </si>
  <si>
    <t>XC48</t>
  </si>
  <si>
    <t>Reenviar parámetros fijos</t>
  </si>
  <si>
    <t>XC49</t>
  </si>
  <si>
    <t>Leer parámetros fijos del PLC</t>
  </si>
  <si>
    <t>XC50</t>
  </si>
  <si>
    <t>Absorción</t>
  </si>
  <si>
    <t>F</t>
  </si>
  <si>
    <t>XC51</t>
  </si>
  <si>
    <t>Dosificación 1 con prod Manual</t>
  </si>
  <si>
    <t>XC52</t>
  </si>
  <si>
    <t>Dosificación 2 con prod Manual</t>
  </si>
  <si>
    <t>XC53</t>
  </si>
  <si>
    <t>Paso inicial ejecución</t>
  </si>
  <si>
    <t>XC54</t>
  </si>
  <si>
    <t>Pulsado botón automático</t>
  </si>
  <si>
    <t>XC60</t>
  </si>
  <si>
    <t>Pedir dosificación</t>
  </si>
  <si>
    <t>XC61</t>
  </si>
  <si>
    <t>Número preparación</t>
  </si>
  <si>
    <t>XC62</t>
  </si>
  <si>
    <t>Tipo preparación (1=man 2=aut 3=mix</t>
  </si>
  <si>
    <t>XC63</t>
  </si>
  <si>
    <t>OK pedir dosificación</t>
  </si>
  <si>
    <t>XC64</t>
  </si>
  <si>
    <t>OK DosificaciónPedir dosificación</t>
  </si>
  <si>
    <t>XC65</t>
  </si>
  <si>
    <t>Preparación manual</t>
  </si>
  <si>
    <t>XC66</t>
  </si>
  <si>
    <t>Error dosificación</t>
  </si>
  <si>
    <t>XC67</t>
  </si>
  <si>
    <t>Volumen dosificado cc</t>
  </si>
  <si>
    <t>XC69</t>
  </si>
  <si>
    <t>Bidón libre</t>
  </si>
  <si>
    <t>XF01</t>
  </si>
  <si>
    <t>Fórmula: Preparación</t>
  </si>
  <si>
    <t>XF02</t>
  </si>
  <si>
    <t>Fórmula: Código de producto</t>
  </si>
  <si>
    <t>XF04</t>
  </si>
  <si>
    <t>Fórmula: Cantidad</t>
  </si>
  <si>
    <t>XI01</t>
  </si>
  <si>
    <t>Descripción parámetros fijo</t>
  </si>
  <si>
    <t>XI02</t>
  </si>
  <si>
    <t>Descripción alarmas</t>
  </si>
  <si>
    <t>XI03</t>
  </si>
  <si>
    <t>Descripción funciones</t>
  </si>
  <si>
    <t>XI04</t>
  </si>
  <si>
    <t>Funciones incompatibles</t>
  </si>
  <si>
    <t>XI05</t>
  </si>
  <si>
    <t>Funciones backgroud</t>
  </si>
  <si>
    <t>XI06</t>
  </si>
  <si>
    <t>Funciones fin-función</t>
  </si>
  <si>
    <t>XI07</t>
  </si>
  <si>
    <t>XI09</t>
  </si>
  <si>
    <t>Descripción analógicas</t>
  </si>
  <si>
    <t>XI10</t>
  </si>
  <si>
    <t>Des.parámetros (cod.función)</t>
  </si>
  <si>
    <t>XI11</t>
  </si>
  <si>
    <t>Des.parámetros (Num.param)</t>
  </si>
  <si>
    <t>XI12</t>
  </si>
  <si>
    <t>Des.parámetros</t>
  </si>
  <si>
    <t>XL01</t>
  </si>
  <si>
    <t>Pedir dosificacion</t>
  </si>
  <si>
    <t>XL02</t>
  </si>
  <si>
    <t>En automático</t>
  </si>
  <si>
    <t>XL03</t>
  </si>
  <si>
    <t>Pedir dosificacion 2</t>
  </si>
  <si>
    <t>XL09</t>
  </si>
  <si>
    <t>Numero preparación</t>
  </si>
  <si>
    <t>XL10</t>
  </si>
  <si>
    <t>Bidon preparacion</t>
  </si>
  <si>
    <t>XL11</t>
  </si>
  <si>
    <t>Paso Actual</t>
  </si>
  <si>
    <t>XL12</t>
  </si>
  <si>
    <t>Metros</t>
  </si>
  <si>
    <t>XL13</t>
  </si>
  <si>
    <t>Funciones activas</t>
  </si>
  <si>
    <t>XL14</t>
  </si>
  <si>
    <t>Total litros</t>
  </si>
  <si>
    <t>XL15</t>
  </si>
  <si>
    <t>Total Kw</t>
  </si>
  <si>
    <t>XL16</t>
  </si>
  <si>
    <t>Totalizador energía consumida</t>
  </si>
  <si>
    <t>XL18</t>
  </si>
  <si>
    <t>Alarmas</t>
  </si>
  <si>
    <t>XL30</t>
  </si>
  <si>
    <t>Descripción PLC</t>
  </si>
  <si>
    <t>XL31</t>
  </si>
  <si>
    <t>Scan PLC</t>
  </si>
  <si>
    <t>XOC</t>
  </si>
  <si>
    <t>Código operario</t>
  </si>
  <si>
    <t>XOD</t>
  </si>
  <si>
    <t>Descripción Operario</t>
  </si>
  <si>
    <t>XL99</t>
  </si>
  <si>
    <t>Estat Local</t>
  </si>
  <si>
    <t>MW</t>
  </si>
  <si>
    <t>Pantalla manteniment word</t>
  </si>
  <si>
    <t>MB</t>
  </si>
  <si>
    <t>Pantalla manteniment bit</t>
  </si>
  <si>
    <t>XL34</t>
  </si>
  <si>
    <t>Barcada activa (PLC)</t>
  </si>
  <si>
    <t>XUPSC</t>
  </si>
  <si>
    <t>UPS Configuración</t>
  </si>
  <si>
    <t>XUPSR</t>
  </si>
  <si>
    <t>UPS Lectura</t>
  </si>
  <si>
    <t>ZW</t>
  </si>
  <si>
    <t>ZB</t>
  </si>
  <si>
    <t>Z1</t>
  </si>
  <si>
    <t>Master del grupo paralelo</t>
  </si>
  <si>
    <t>Z2</t>
  </si>
  <si>
    <t>Salve1 paralelo</t>
  </si>
  <si>
    <t>Z3</t>
  </si>
  <si>
    <t>Slave2 paralelo</t>
  </si>
  <si>
    <t>Z4</t>
  </si>
  <si>
    <t>Slave3 paralelo</t>
  </si>
  <si>
    <t>XF03</t>
  </si>
  <si>
    <t>Fórmula: Descripción producto</t>
  </si>
  <si>
    <t>XC72</t>
  </si>
  <si>
    <t>Barcada Multiflex</t>
  </si>
  <si>
    <t>XC75</t>
  </si>
  <si>
    <t>Alarma(Id,Maq,Bda)</t>
  </si>
  <si>
    <t>CHI</t>
  </si>
  <si>
    <t>Consigna Hidrovario</t>
  </si>
  <si>
    <t>CVB</t>
  </si>
  <si>
    <t>Consigna Velocitat bomba</t>
  </si>
  <si>
    <t xml:space="preserve">    </t>
  </si>
  <si>
    <t>CVT</t>
  </si>
  <si>
    <t>Consigna Velocitat Torniquete</t>
  </si>
  <si>
    <t>PUL</t>
  </si>
  <si>
    <t>Pulsador</t>
  </si>
  <si>
    <t>CM-211</t>
  </si>
  <si>
    <t>SUMA DISTANCIA</t>
  </si>
  <si>
    <t>REDONDEADA2</t>
  </si>
  <si>
    <t>Ok peticion dosificacion 1</t>
  </si>
  <si>
    <t>Ok dosificación 1</t>
  </si>
  <si>
    <t>Ok peticion dosificacion 2</t>
  </si>
  <si>
    <t>Ok dosificación 2</t>
  </si>
  <si>
    <t>ciclo modificado</t>
  </si>
  <si>
    <t>XC78</t>
  </si>
  <si>
    <t>Volver a ejecutar última barcada</t>
  </si>
  <si>
    <t>XC80</t>
  </si>
  <si>
    <t>Prioridad</t>
  </si>
  <si>
    <t>XC81</t>
  </si>
  <si>
    <t>Sólo disolver</t>
  </si>
  <si>
    <t>Numero preparación A</t>
  </si>
  <si>
    <t>Numero preparación B</t>
  </si>
  <si>
    <t>Paralelo: Estat Local</t>
  </si>
  <si>
    <t>Variables tipo Word</t>
  </si>
  <si>
    <t>Variables tipo Bool</t>
  </si>
  <si>
    <t>XC90</t>
  </si>
  <si>
    <t>Volumen cubea</t>
  </si>
  <si>
    <t>Posició</t>
  </si>
  <si>
    <t>NUMERO</t>
  </si>
  <si>
    <t>Analogiques</t>
  </si>
  <si>
    <t>CLA</t>
  </si>
  <si>
    <t>Litros actuales</t>
  </si>
  <si>
    <t>CLT</t>
  </si>
  <si>
    <t>Litros totales</t>
  </si>
  <si>
    <t>CON</t>
  </si>
  <si>
    <t>Consignes</t>
  </si>
  <si>
    <t>FFC</t>
  </si>
  <si>
    <t>fallo final coarrear</t>
  </si>
  <si>
    <t>MC05</t>
  </si>
  <si>
    <t>Núm. Introduccion Actual</t>
  </si>
  <si>
    <t>MC06</t>
  </si>
  <si>
    <t>Litros llenado Actual</t>
  </si>
  <si>
    <t>MC07</t>
  </si>
  <si>
    <t>Temperatura Actual</t>
  </si>
  <si>
    <t>MC08</t>
  </si>
  <si>
    <t>Velocidad agitación Actual</t>
  </si>
  <si>
    <t>MC09</t>
  </si>
  <si>
    <t>Tiempo mantenimiento /min Actual</t>
  </si>
  <si>
    <t>MC1</t>
  </si>
  <si>
    <t>Descri;ao Maquinas</t>
  </si>
  <si>
    <t>MC10</t>
  </si>
  <si>
    <t>Llenado agua caliente Actual</t>
  </si>
  <si>
    <t>MC11</t>
  </si>
  <si>
    <t>Llenado agua fría Actual</t>
  </si>
  <si>
    <t>MC12</t>
  </si>
  <si>
    <t>Barcada Actual</t>
  </si>
  <si>
    <t>MC2</t>
  </si>
  <si>
    <t>MC3</t>
  </si>
  <si>
    <t>ME</t>
  </si>
  <si>
    <t>MLL</t>
  </si>
  <si>
    <t>maquina de llenado</t>
  </si>
  <si>
    <t>Saidas</t>
  </si>
  <si>
    <t>P020</t>
  </si>
  <si>
    <t>Pulsador reset alarma</t>
  </si>
  <si>
    <t>Valores parámetros fijos</t>
  </si>
  <si>
    <t>PTM</t>
  </si>
  <si>
    <t>Pulsador Tanque Mantenimiento</t>
  </si>
  <si>
    <t>Pulsadores</t>
  </si>
  <si>
    <t>RLL</t>
  </si>
  <si>
    <t>Reset Llenado</t>
  </si>
  <si>
    <t>XC34</t>
  </si>
  <si>
    <t>Contador Atlantis</t>
  </si>
  <si>
    <t>XC35</t>
  </si>
  <si>
    <t>Contador Plc OK</t>
  </si>
  <si>
    <t>XC36</t>
  </si>
  <si>
    <t>Valvula dosificación</t>
  </si>
  <si>
    <t>XC37</t>
  </si>
  <si>
    <t>Núm. Introduccion</t>
  </si>
  <si>
    <t>XC38</t>
  </si>
  <si>
    <t>Litros llenado</t>
  </si>
  <si>
    <t>XC39</t>
  </si>
  <si>
    <t>Temperatura</t>
  </si>
  <si>
    <t>XC40</t>
  </si>
  <si>
    <t>Velocidad agitación</t>
  </si>
  <si>
    <t>XC41</t>
  </si>
  <si>
    <t>Tiempo mantenimiento /min</t>
  </si>
  <si>
    <t>Llenado agua caliente</t>
  </si>
  <si>
    <t>Llenado agua fría</t>
  </si>
  <si>
    <t>XC47</t>
  </si>
  <si>
    <t>Maquina en local</t>
  </si>
  <si>
    <t>XC55</t>
  </si>
  <si>
    <t>Último tanque pedido</t>
  </si>
  <si>
    <t>XC58</t>
  </si>
  <si>
    <t>Litros preparación</t>
  </si>
  <si>
    <t>XC70</t>
  </si>
  <si>
    <t>XC73</t>
  </si>
  <si>
    <t>Lavado Red</t>
  </si>
  <si>
    <t>Alarma (Id,maq,bda)</t>
  </si>
  <si>
    <t>Alarmes</t>
  </si>
  <si>
    <t>XL19</t>
  </si>
  <si>
    <t>Contador PLC</t>
  </si>
  <si>
    <t>XL20</t>
  </si>
  <si>
    <t>Contador Atlantis OK</t>
  </si>
  <si>
    <t>XL21</t>
  </si>
  <si>
    <t>Tanque ok</t>
  </si>
  <si>
    <t>XL22</t>
  </si>
  <si>
    <t>Válvula ok</t>
  </si>
  <si>
    <t>XL23</t>
  </si>
  <si>
    <t>Núm. Intro ok</t>
  </si>
  <si>
    <t>XL24</t>
  </si>
  <si>
    <t>Estado PLC</t>
  </si>
  <si>
    <t>XL25</t>
  </si>
  <si>
    <t>Agua enviada en c.c.</t>
  </si>
  <si>
    <t>Programa PLC</t>
  </si>
  <si>
    <t>XM01</t>
  </si>
  <si>
    <t>Válvula de máquina</t>
  </si>
  <si>
    <t>XM02</t>
  </si>
  <si>
    <t>Código de máquina</t>
  </si>
  <si>
    <t>XM03</t>
  </si>
  <si>
    <t>Nombre de máquina</t>
  </si>
  <si>
    <t>XM04</t>
  </si>
  <si>
    <t>Bidón de máquina</t>
  </si>
  <si>
    <t>XM05</t>
  </si>
  <si>
    <t>Linea</t>
  </si>
  <si>
    <t>XM06</t>
  </si>
  <si>
    <t>Litros a cloaca</t>
  </si>
  <si>
    <t>XM07</t>
  </si>
  <si>
    <t>Litros a máquina</t>
  </si>
  <si>
    <t>XM08</t>
  </si>
  <si>
    <t>Tipo válvula</t>
  </si>
  <si>
    <t>XM09</t>
  </si>
  <si>
    <t>Nodo válvula</t>
  </si>
  <si>
    <t>XM10</t>
  </si>
  <si>
    <t>Subnodo válvula</t>
  </si>
  <si>
    <t>XM11</t>
  </si>
  <si>
    <t>Consenso dosificación</t>
  </si>
  <si>
    <t>XM12</t>
  </si>
  <si>
    <t>Consenso dosif: Tipo válvula</t>
  </si>
  <si>
    <t>XM13</t>
  </si>
  <si>
    <t>Consenso dosif: Nodo válvula</t>
  </si>
  <si>
    <t>XM14</t>
  </si>
  <si>
    <t>Consenso dosif: Subnodo válvula</t>
  </si>
  <si>
    <t>XM15</t>
  </si>
  <si>
    <t>Nivel mínimo</t>
  </si>
  <si>
    <t>XM15N</t>
  </si>
  <si>
    <t>Nivel mínimo: Nodo válvula</t>
  </si>
  <si>
    <t>XM15S</t>
  </si>
  <si>
    <t>Nivel mínimo: Subnodo válvula</t>
  </si>
  <si>
    <t>XM15T</t>
  </si>
  <si>
    <t>Nivel mínimo: Tipo válvula</t>
  </si>
  <si>
    <t>XM16</t>
  </si>
  <si>
    <t>Seg.Envío</t>
  </si>
  <si>
    <t>XM16N</t>
  </si>
  <si>
    <t>Seg.Envío: Nodo válvula</t>
  </si>
  <si>
    <t>XM16S</t>
  </si>
  <si>
    <t>Seg.Envío: Subnodo válvula</t>
  </si>
  <si>
    <t>XM16T</t>
  </si>
  <si>
    <t>Seg.Envío: Tipo válvula</t>
  </si>
  <si>
    <t>XM17</t>
  </si>
  <si>
    <t>Llenado agua</t>
  </si>
  <si>
    <t>XM17N</t>
  </si>
  <si>
    <t>Llenado agua: Nodo válvula</t>
  </si>
  <si>
    <t>XM17S</t>
  </si>
  <si>
    <t>Llenado agua: Subnodo válvula</t>
  </si>
  <si>
    <t>XM17T</t>
  </si>
  <si>
    <t>Llenado agua: Tipo válvula</t>
  </si>
  <si>
    <t>XM18</t>
  </si>
  <si>
    <t>Caudalímetro llenado</t>
  </si>
  <si>
    <t>XM19</t>
  </si>
  <si>
    <t>Tanque libre</t>
  </si>
  <si>
    <t>XM20</t>
  </si>
  <si>
    <t>Litros bidón</t>
  </si>
  <si>
    <t>XM21</t>
  </si>
  <si>
    <t>Nivel máximo</t>
  </si>
  <si>
    <t>XM21N</t>
  </si>
  <si>
    <t>Nivel máximo: Nodo válvula</t>
  </si>
  <si>
    <t>XM21S</t>
  </si>
  <si>
    <t>Nivel máximo: Subnodo válvula</t>
  </si>
  <si>
    <t>XM21T</t>
  </si>
  <si>
    <t>Nivel máximo: Tipo válvula</t>
  </si>
  <si>
    <t>XM22</t>
  </si>
  <si>
    <t>% llenado inicial</t>
  </si>
  <si>
    <t>XS01</t>
  </si>
  <si>
    <t>Número de linea</t>
  </si>
  <si>
    <t>XS02</t>
  </si>
  <si>
    <t>Tipo válvula linea</t>
  </si>
  <si>
    <t>XS03</t>
  </si>
  <si>
    <t>Nodo válvula linea</t>
  </si>
  <si>
    <t>XS04</t>
  </si>
  <si>
    <t>Subnodo válvula linea</t>
  </si>
  <si>
    <t>XS05</t>
  </si>
  <si>
    <t>Tipo válvula fin de linea</t>
  </si>
  <si>
    <t>XS06</t>
  </si>
  <si>
    <t>Nodo válvula fin de linea</t>
  </si>
  <si>
    <t>XS07</t>
  </si>
  <si>
    <t>Subnodo válvula fin de linea</t>
  </si>
  <si>
    <t>XS08</t>
  </si>
  <si>
    <t>Lavado linea</t>
  </si>
  <si>
    <t>XT01</t>
  </si>
  <si>
    <t>Número de colector</t>
  </si>
  <si>
    <t>XT02</t>
  </si>
  <si>
    <t>Tipo válvula colector</t>
  </si>
  <si>
    <t>XT03</t>
  </si>
  <si>
    <t>Nodo válvula colector</t>
  </si>
  <si>
    <t>XT04</t>
  </si>
  <si>
    <t>Subnodo válvula colector</t>
  </si>
  <si>
    <t>XT05</t>
  </si>
  <si>
    <t>Tipo válvula fin colector</t>
  </si>
  <si>
    <t>XT06</t>
  </si>
  <si>
    <t>Nodo válvula fin colector</t>
  </si>
  <si>
    <t>XT07</t>
  </si>
  <si>
    <t>Subnodo válvula fin colector</t>
  </si>
  <si>
    <t>XT08</t>
  </si>
  <si>
    <t>Agua 2: Tipo válvula</t>
  </si>
  <si>
    <t>XT09</t>
  </si>
  <si>
    <t>Agua 2: Nodo válvula</t>
  </si>
  <si>
    <t>XT10</t>
  </si>
  <si>
    <t>Agua 2: Subnodo válvula</t>
  </si>
  <si>
    <t>XU01</t>
  </si>
  <si>
    <t>Código de preparación</t>
  </si>
  <si>
    <t>XU02</t>
  </si>
  <si>
    <t>Descripción preparación</t>
  </si>
  <si>
    <t>XV01</t>
  </si>
  <si>
    <t>Tanque</t>
  </si>
  <si>
    <t>XV02</t>
  </si>
  <si>
    <t>Descripción tanque</t>
  </si>
  <si>
    <t>XV03</t>
  </si>
  <si>
    <t>Colector</t>
  </si>
  <si>
    <t>XV04</t>
  </si>
  <si>
    <t>Tiempo primer lavado</t>
  </si>
  <si>
    <t>XV05</t>
  </si>
  <si>
    <t>Litros segundo lavado</t>
  </si>
  <si>
    <t>XV06</t>
  </si>
  <si>
    <t>Litros lavado extra</t>
  </si>
  <si>
    <t>XV07</t>
  </si>
  <si>
    <t>Analógica mínima</t>
  </si>
  <si>
    <t>XV08</t>
  </si>
  <si>
    <t>Analógica máxima</t>
  </si>
  <si>
    <t>XV09</t>
  </si>
  <si>
    <t>Válvula</t>
  </si>
  <si>
    <t>XV10</t>
  </si>
  <si>
    <t>Válvula tipo</t>
  </si>
  <si>
    <t>XV11</t>
  </si>
  <si>
    <t>Válvula nodo</t>
  </si>
  <si>
    <t>XV12</t>
  </si>
  <si>
    <t>Válvula subnodo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</si>
</sst>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B5:O113" totalsRowShown="0">
  <autoFilter ref="B5:O113" xr:uid="{00000000-0009-0000-0100-000002000000}"/>
  <sortState xmlns:xlrd2="http://schemas.microsoft.com/office/spreadsheetml/2017/richdata2" ref="B6:O104">
    <sortCondition ref="B5:B104"/>
  </sortState>
  <tableColumns count="14">
    <tableColumn id="5" xr3:uid="{00000000-0010-0000-0000-000005000000}" name="Posición" dataDxfId="26"/>
    <tableColumn id="1" xr3:uid="{00000000-0010-0000-0000-000001000000}" name="Variable"/>
    <tableColumn id="2" xr3:uid="{00000000-0010-0000-0000-000002000000}" name="Descripción"/>
    <tableColumn id="3" xr3:uid="{00000000-0010-0000-0000-000003000000}" name="Tipo"/>
    <tableColumn id="4" xr3:uid="{00000000-0010-0000-0000-000004000000}" name="Merker"/>
    <tableColumn id="6" xr3:uid="{00000000-0010-0000-0000-000006000000}" name="l.cadena"/>
    <tableColumn id="7" xr3:uid="{00000000-0010-0000-0000-000007000000}" name="Longitud"/>
    <tableColumn id="8" xr3:uid="{00000000-0010-0000-0000-000008000000}" name="Tamaño W " dataDxfId="25">
      <calculatedColumnFormula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calculatedColumnFormula>
    </tableColumn>
    <tableColumn id="10" xr3:uid="{00000000-0010-0000-0000-00000A000000}" name="Columna5" dataDxfId="24">
      <calculatedColumnFormula>+#REF!+I5</calculatedColumnFormula>
    </tableColumn>
    <tableColumn id="9" xr3:uid="{00000000-0010-0000-0000-000009000000}" name="bit"/>
    <tableColumn id="12" xr3:uid="{00000000-0010-0000-0000-00000C000000}" name="Columna1" dataDxfId="23">
      <calculatedColumnFormula xml:space="preserve"> ROUNDUP(Tabla13[[#This Row],[l.cadena]]/2,0)</calculatedColumnFormula>
    </tableColumn>
    <tableColumn id="13" xr3:uid="{00000000-0010-0000-0000-00000D000000}" name="Columna2" dataDxfId="22">
      <calculatedColumnFormula xml:space="preserve"> IF(+Tabla13[[#This Row],[Merker]]= "S",Tabla13[[#This Row],[Longitud]]*(ROUNDUP(Tabla13[[#This Row],[l.cadena]]/2,0)+1),0)</calculatedColumnFormula>
    </tableColumn>
    <tableColumn id="14" xr3:uid="{00000000-0010-0000-0000-00000E000000}" name="Columna3" dataDxfId="21">
      <calculatedColumnFormula>(Tabla13[[#This Row],[l.cadena]]/2)+1</calculatedColumnFormula>
    </tableColumn>
    <tableColumn id="15" xr3:uid="{00000000-0010-0000-0000-00000F000000}" name="Columna4" dataDxfId="20">
      <calculatedColumnFormula>(ROUNDUP(Tabla13[[#This Row],[l.cadena]]/2,0)+1)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135" displayName="Tabla135" ref="B5:K116" totalsRowShown="0">
  <autoFilter ref="B5:K116" xr:uid="{00000000-0009-0000-0100-000004000000}"/>
  <sortState xmlns:xlrd2="http://schemas.microsoft.com/office/spreadsheetml/2017/richdata2" ref="B6:O113">
    <sortCondition ref="B5:B113"/>
  </sortState>
  <tableColumns count="10">
    <tableColumn id="5" xr3:uid="{00000000-0010-0000-0100-000005000000}" name="Posición" dataDxfId="19"/>
    <tableColumn id="1" xr3:uid="{00000000-0010-0000-0100-000001000000}" name="Variable"/>
    <tableColumn id="2" xr3:uid="{00000000-0010-0000-0100-000002000000}" name="Descripción"/>
    <tableColumn id="3" xr3:uid="{00000000-0010-0000-0100-000003000000}" name="Tipo"/>
    <tableColumn id="4" xr3:uid="{00000000-0010-0000-0100-000004000000}" name="Merker"/>
    <tableColumn id="6" xr3:uid="{00000000-0010-0000-0100-000006000000}" name="l.cadena"/>
    <tableColumn id="7" xr3:uid="{00000000-0010-0000-0100-000007000000}" name="Longitud"/>
    <tableColumn id="8" xr3:uid="{00000000-0010-0000-0100-000008000000}" name="Tamaño W " dataDxfId="18">
      <calculatedColumnFormula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calculatedColumnFormula>
    </tableColumn>
    <tableColumn id="12" xr3:uid="{00000000-0010-0000-0100-00000C000000}" name="SUMA DISTANCIA" dataDxfId="17"/>
    <tableColumn id="13" xr3:uid="{00000000-0010-0000-0100-00000D000000}" name="REDONDEADA2" dataDxfId="1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342" displayName="Tabla1342" ref="B5:P129" totalsRowCount="1">
  <autoFilter ref="B5:P128" xr:uid="{00000000-0009-0000-0100-000001000000}"/>
  <sortState xmlns:xlrd2="http://schemas.microsoft.com/office/spreadsheetml/2017/richdata2" ref="C6:P241">
    <sortCondition ref="J5:J241"/>
  </sortState>
  <tableColumns count="15">
    <tableColumn id="5" xr3:uid="{00000000-0010-0000-0200-000005000000}" name="Posició" dataDxfId="14" totalsRowDxfId="15"/>
    <tableColumn id="1" xr3:uid="{00000000-0010-0000-0200-000001000000}" name="Variable"/>
    <tableColumn id="2" xr3:uid="{00000000-0010-0000-0200-000002000000}" name="Descripción"/>
    <tableColumn id="3" xr3:uid="{00000000-0010-0000-0200-000003000000}" name="Tipo"/>
    <tableColumn id="4" xr3:uid="{00000000-0010-0000-0200-000004000000}" name="Merker"/>
    <tableColumn id="6" xr3:uid="{00000000-0010-0000-0200-000006000000}" name="l.cadena"/>
    <tableColumn id="7" xr3:uid="{00000000-0010-0000-0200-000007000000}" name="Longitud"/>
    <tableColumn id="8" xr3:uid="{00000000-0010-0000-0200-000008000000}" name="Tamaño W " dataDxfId="12" totalsRowDxfId="13">
      <calculatedColumnFormula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calculatedColumnFormula>
    </tableColumn>
    <tableColumn id="11" xr3:uid="{00000000-0010-0000-0200-00000B000000}" name="NUMERO" dataDxfId="10" totalsRowDxfId="11"/>
    <tableColumn id="10" xr3:uid="{00000000-0010-0000-0200-00000A000000}" name="Columna5" dataDxfId="8" totalsRowDxfId="9">
      <calculatedColumnFormula>+J5+I5</calculatedColumnFormula>
    </tableColumn>
    <tableColumn id="9" xr3:uid="{00000000-0010-0000-0200-000009000000}" name="bit"/>
    <tableColumn id="12" xr3:uid="{00000000-0010-0000-0200-00000C000000}" name="Columna1" dataDxfId="6" totalsRowDxfId="7">
      <calculatedColumnFormula xml:space="preserve"> ROUNDUP(Tabla1342[[#This Row],[l.cadena]]/2,0)</calculatedColumnFormula>
    </tableColumn>
    <tableColumn id="13" xr3:uid="{00000000-0010-0000-0200-00000D000000}" name="Columna2" dataDxfId="4" totalsRowDxfId="5">
      <calculatedColumnFormula xml:space="preserve"> IF(+Tabla1342[[#This Row],[Merker]]= "S",Tabla1342[[#This Row],[Longitud]]*(ROUNDUP(Tabla1342[[#This Row],[l.cadena]]/2,0)+1),0)</calculatedColumnFormula>
    </tableColumn>
    <tableColumn id="14" xr3:uid="{00000000-0010-0000-0200-00000E000000}" name="Columna3" dataDxfId="2" totalsRowDxfId="3">
      <calculatedColumnFormula>(Tabla1342[[#This Row],[l.cadena]]/2)+1</calculatedColumnFormula>
    </tableColumn>
    <tableColumn id="15" xr3:uid="{00000000-0010-0000-0200-00000F000000}" name="Columna4" dataDxfId="0" totalsRowDxfId="1">
      <calculatedColumnFormula>(ROUNDUP(Tabla1342[[#This Row],[l.cadena]]/2,0)+1)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B1:E112" totalsRowShown="0">
  <autoFilter ref="B1:E112" xr:uid="{00000000-0009-0000-0100-000005000000}"/>
  <tableColumns count="4">
    <tableColumn id="1" xr3:uid="{00000000-0010-0000-0300-000001000000}" name="Columna1"/>
    <tableColumn id="2" xr3:uid="{00000000-0010-0000-0300-000002000000}" name="Columna2"/>
    <tableColumn id="3" xr3:uid="{00000000-0010-0000-0300-000003000000}" name="Columna3"/>
    <tableColumn id="4" xr3:uid="{00000000-0010-0000-0300-000004000000}" name="Columna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13"/>
  <sheetViews>
    <sheetView zoomScaleNormal="100" workbookViewId="0">
      <selection activeCell="J14" sqref="J14"/>
    </sheetView>
  </sheetViews>
  <sheetFormatPr defaultColWidth="11.42578125" defaultRowHeight="15"/>
  <cols>
    <col min="2" max="3" width="12" customWidth="1"/>
    <col min="4" max="4" width="35" customWidth="1"/>
    <col min="5" max="5" width="6" customWidth="1"/>
    <col min="6" max="6" width="13.28515625" customWidth="1"/>
    <col min="7" max="7" width="13.5703125" customWidth="1"/>
    <col min="8" max="8" width="14.85546875" customWidth="1"/>
    <col min="9" max="9" width="9.28515625" style="3" customWidth="1"/>
    <col min="10" max="10" width="6.5703125" customWidth="1"/>
    <col min="11" max="11" width="6.140625" customWidth="1"/>
    <col min="12" max="12" width="9" customWidth="1"/>
  </cols>
  <sheetData>
    <row r="1" spans="2:15">
      <c r="C1" s="1"/>
    </row>
    <row r="2" spans="2:15" ht="28.5">
      <c r="B2" s="7" t="s">
        <v>0</v>
      </c>
      <c r="C2" s="2"/>
    </row>
    <row r="4" spans="2:15">
      <c r="B4" t="s">
        <v>1</v>
      </c>
      <c r="C4" t="s">
        <v>2</v>
      </c>
      <c r="D4" t="s">
        <v>3</v>
      </c>
    </row>
    <row r="5" spans="2:1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</row>
    <row r="6" spans="2:15">
      <c r="B6" s="5">
        <v>1</v>
      </c>
      <c r="C6" t="s">
        <v>18</v>
      </c>
      <c r="D6" t="s">
        <v>19</v>
      </c>
      <c r="E6" t="s">
        <v>20</v>
      </c>
      <c r="F6" t="s">
        <v>21</v>
      </c>
      <c r="H6">
        <v>32</v>
      </c>
      <c r="I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6" s="3">
        <v>5000</v>
      </c>
      <c r="L6">
        <f xml:space="preserve"> ROUNDUP(Tabla13[[#This Row],[l.cadena]]/2,0)</f>
        <v>0</v>
      </c>
      <c r="M6">
        <f xml:space="preserve"> IF(+Tabla13[[#This Row],[Merker]]= "S",Tabla13[[#This Row],[Longitud]]*(ROUNDUP(Tabla13[[#This Row],[l.cadena]]/2,0)+1),0)</f>
        <v>0</v>
      </c>
      <c r="N6">
        <f>(Tabla13[[#This Row],[l.cadena]]/2)+1</f>
        <v>1</v>
      </c>
      <c r="O6">
        <f>(ROUNDUP(Tabla13[[#This Row],[l.cadena]]/2,0)+1)</f>
        <v>1</v>
      </c>
    </row>
    <row r="7" spans="2:15">
      <c r="B7" s="5">
        <v>2</v>
      </c>
      <c r="C7" t="s">
        <v>22</v>
      </c>
      <c r="D7" t="s">
        <v>23</v>
      </c>
      <c r="E7" t="s">
        <v>20</v>
      </c>
      <c r="F7" t="s">
        <v>24</v>
      </c>
      <c r="G7">
        <v>0</v>
      </c>
      <c r="H7">
        <v>128</v>
      </c>
      <c r="I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7" s="3">
        <v>5256</v>
      </c>
      <c r="L7">
        <f xml:space="preserve"> ROUNDUP(Tabla13[[#This Row],[l.cadena]]/2,0)</f>
        <v>0</v>
      </c>
      <c r="M7">
        <f xml:space="preserve"> IF(+Tabla13[[#This Row],[Merker]]= "S",Tabla13[[#This Row],[Longitud]]*(ROUNDUP(Tabla13[[#This Row],[l.cadena]]/2,0)+1),0)</f>
        <v>0</v>
      </c>
      <c r="N7">
        <f>(Tabla13[[#This Row],[l.cadena]]/2)+1</f>
        <v>1</v>
      </c>
      <c r="O7">
        <f>(ROUNDUP(Tabla13[[#This Row],[l.cadena]]/2,0)+1)</f>
        <v>1</v>
      </c>
    </row>
    <row r="8" spans="2:15">
      <c r="B8" s="5">
        <v>3</v>
      </c>
      <c r="C8" t="s">
        <v>25</v>
      </c>
      <c r="D8" t="s">
        <v>26</v>
      </c>
      <c r="E8" t="s">
        <v>20</v>
      </c>
      <c r="F8" t="s">
        <v>24</v>
      </c>
      <c r="G8">
        <v>0</v>
      </c>
      <c r="H8">
        <v>128</v>
      </c>
      <c r="I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8" s="3">
        <f t="shared" ref="J8:J40" si="0">+J7+I7</f>
        <v>5320</v>
      </c>
      <c r="L8">
        <f xml:space="preserve"> ROUNDUP(Tabla13[[#This Row],[l.cadena]]/2,0)</f>
        <v>0</v>
      </c>
      <c r="M8">
        <f xml:space="preserve"> IF(+Tabla13[[#This Row],[Merker]]= "S",Tabla13[[#This Row],[Longitud]]*(ROUNDUP(Tabla13[[#This Row],[l.cadena]]/2,0)+1),0)</f>
        <v>0</v>
      </c>
      <c r="N8">
        <f>(Tabla13[[#This Row],[l.cadena]]/2)+1</f>
        <v>1</v>
      </c>
      <c r="O8">
        <f>(ROUNDUP(Tabla13[[#This Row],[l.cadena]]/2,0)+1)</f>
        <v>1</v>
      </c>
    </row>
    <row r="9" spans="2:15">
      <c r="B9" s="5">
        <v>4</v>
      </c>
      <c r="C9" t="s">
        <v>27</v>
      </c>
      <c r="D9" t="s">
        <v>28</v>
      </c>
      <c r="E9" t="s">
        <v>29</v>
      </c>
      <c r="F9" t="s">
        <v>30</v>
      </c>
      <c r="H9">
        <v>150</v>
      </c>
      <c r="I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150</v>
      </c>
      <c r="J9" s="3">
        <f t="shared" si="0"/>
        <v>5384</v>
      </c>
      <c r="L9">
        <f xml:space="preserve"> ROUNDUP(Tabla13[[#This Row],[l.cadena]]/2,0)</f>
        <v>0</v>
      </c>
      <c r="M9">
        <f xml:space="preserve"> IF(+Tabla13[[#This Row],[Merker]]= "S",Tabla13[[#This Row],[Longitud]]*(ROUNDUP(Tabla13[[#This Row],[l.cadena]]/2,0)+1),0)</f>
        <v>0</v>
      </c>
      <c r="N9">
        <f>(Tabla13[[#This Row],[l.cadena]]/2)+1</f>
        <v>1</v>
      </c>
      <c r="O9">
        <f>(ROUNDUP(Tabla13[[#This Row],[l.cadena]]/2,0)+1)</f>
        <v>1</v>
      </c>
    </row>
    <row r="10" spans="2:15">
      <c r="B10" s="5">
        <v>5</v>
      </c>
      <c r="C10" t="s">
        <v>31</v>
      </c>
      <c r="D10" t="s">
        <v>32</v>
      </c>
      <c r="E10" t="s">
        <v>33</v>
      </c>
      <c r="F10" t="s">
        <v>21</v>
      </c>
      <c r="H10">
        <v>1</v>
      </c>
      <c r="I1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10" s="3">
        <f t="shared" si="0"/>
        <v>5534</v>
      </c>
      <c r="L10">
        <f xml:space="preserve"> ROUNDUP(Tabla13[[#This Row],[l.cadena]]/2,0)</f>
        <v>0</v>
      </c>
      <c r="M10">
        <f xml:space="preserve"> IF(+Tabla13[[#This Row],[Merker]]= "S",Tabla13[[#This Row],[Longitud]]*(ROUNDUP(Tabla13[[#This Row],[l.cadena]]/2,0)+1),0)</f>
        <v>0</v>
      </c>
      <c r="N10">
        <f>(Tabla13[[#This Row],[l.cadena]]/2)+1</f>
        <v>1</v>
      </c>
      <c r="O10">
        <f>(ROUNDUP(Tabla13[[#This Row],[l.cadena]]/2,0)+1)</f>
        <v>1</v>
      </c>
    </row>
    <row r="11" spans="2:15">
      <c r="B11" s="5">
        <v>6</v>
      </c>
      <c r="C11" t="s">
        <v>34</v>
      </c>
      <c r="D11" t="s">
        <v>35</v>
      </c>
      <c r="E11" t="s">
        <v>33</v>
      </c>
      <c r="F11" t="s">
        <v>24</v>
      </c>
      <c r="G11">
        <v>0</v>
      </c>
      <c r="H11">
        <v>1</v>
      </c>
      <c r="I1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1" s="3">
        <f t="shared" si="0"/>
        <v>5536</v>
      </c>
      <c r="L11">
        <f xml:space="preserve"> ROUNDUP(Tabla13[[#This Row],[l.cadena]]/2,0)</f>
        <v>0</v>
      </c>
      <c r="M11">
        <f xml:space="preserve"> IF(+Tabla13[[#This Row],[Merker]]= "S",Tabla13[[#This Row],[Longitud]]*(ROUNDUP(Tabla13[[#This Row],[l.cadena]]/2,0)+1),0)</f>
        <v>0</v>
      </c>
      <c r="N11">
        <f>(Tabla13[[#This Row],[l.cadena]]/2)+1</f>
        <v>1</v>
      </c>
      <c r="O11">
        <f>(ROUNDUP(Tabla13[[#This Row],[l.cadena]]/2,0)+1)</f>
        <v>1</v>
      </c>
    </row>
    <row r="12" spans="2:15">
      <c r="B12" s="5">
        <v>7</v>
      </c>
      <c r="C12" t="s">
        <v>36</v>
      </c>
      <c r="D12" t="s">
        <v>37</v>
      </c>
      <c r="E12" t="s">
        <v>33</v>
      </c>
      <c r="F12" t="s">
        <v>24</v>
      </c>
      <c r="G12">
        <v>0</v>
      </c>
      <c r="H12">
        <v>1</v>
      </c>
      <c r="I1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2" s="3">
        <f t="shared" si="0"/>
        <v>5537</v>
      </c>
      <c r="L12">
        <f xml:space="preserve"> ROUNDUP(Tabla13[[#This Row],[l.cadena]]/2,0)</f>
        <v>0</v>
      </c>
      <c r="M12">
        <f xml:space="preserve"> IF(+Tabla13[[#This Row],[Merker]]= "S",Tabla13[[#This Row],[Longitud]]*(ROUNDUP(Tabla13[[#This Row],[l.cadena]]/2,0)+1),0)</f>
        <v>0</v>
      </c>
      <c r="N12">
        <f>(Tabla13[[#This Row],[l.cadena]]/2)+1</f>
        <v>1</v>
      </c>
      <c r="O12">
        <f>(ROUNDUP(Tabla13[[#This Row],[l.cadena]]/2,0)+1)</f>
        <v>1</v>
      </c>
    </row>
    <row r="13" spans="2:15">
      <c r="B13" s="5">
        <v>8</v>
      </c>
      <c r="C13" t="s">
        <v>38</v>
      </c>
      <c r="D13" t="s">
        <v>39</v>
      </c>
      <c r="E13" t="s">
        <v>33</v>
      </c>
      <c r="F13" t="s">
        <v>24</v>
      </c>
      <c r="G13">
        <v>0</v>
      </c>
      <c r="H13">
        <v>1</v>
      </c>
      <c r="I1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3" s="3">
        <f t="shared" si="0"/>
        <v>5538</v>
      </c>
      <c r="L13">
        <f xml:space="preserve"> ROUNDUP(Tabla13[[#This Row],[l.cadena]]/2,0)</f>
        <v>0</v>
      </c>
      <c r="M13">
        <f xml:space="preserve"> IF(+Tabla13[[#This Row],[Merker]]= "S",Tabla13[[#This Row],[Longitud]]*(ROUNDUP(Tabla13[[#This Row],[l.cadena]]/2,0)+1),0)</f>
        <v>0</v>
      </c>
      <c r="N13">
        <f>(Tabla13[[#This Row],[l.cadena]]/2)+1</f>
        <v>1</v>
      </c>
      <c r="O13">
        <f>(ROUNDUP(Tabla13[[#This Row],[l.cadena]]/2,0)+1)</f>
        <v>1</v>
      </c>
    </row>
    <row r="14" spans="2:15">
      <c r="B14" s="5">
        <v>9</v>
      </c>
      <c r="C14" t="s">
        <v>40</v>
      </c>
      <c r="D14" t="s">
        <v>41</v>
      </c>
      <c r="E14" t="s">
        <v>33</v>
      </c>
      <c r="F14" t="s">
        <v>24</v>
      </c>
      <c r="G14">
        <v>0</v>
      </c>
      <c r="H14">
        <v>1</v>
      </c>
      <c r="I1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4" s="3">
        <f t="shared" si="0"/>
        <v>5539</v>
      </c>
      <c r="L14">
        <f xml:space="preserve"> ROUNDUP(Tabla13[[#This Row],[l.cadena]]/2,0)</f>
        <v>0</v>
      </c>
      <c r="M14">
        <f xml:space="preserve"> IF(+Tabla13[[#This Row],[Merker]]= "S",Tabla13[[#This Row],[Longitud]]*(ROUNDUP(Tabla13[[#This Row],[l.cadena]]/2,0)+1),0)</f>
        <v>0</v>
      </c>
      <c r="N14">
        <f>(Tabla13[[#This Row],[l.cadena]]/2)+1</f>
        <v>1</v>
      </c>
      <c r="O14">
        <f>(ROUNDUP(Tabla13[[#This Row],[l.cadena]]/2,0)+1)</f>
        <v>1</v>
      </c>
    </row>
    <row r="15" spans="2:15">
      <c r="B15" s="5">
        <v>10</v>
      </c>
      <c r="C15" t="s">
        <v>42</v>
      </c>
      <c r="D15" t="s">
        <v>43</v>
      </c>
      <c r="E15" t="s">
        <v>33</v>
      </c>
      <c r="F15" t="s">
        <v>24</v>
      </c>
      <c r="G15">
        <v>0</v>
      </c>
      <c r="H15">
        <v>1</v>
      </c>
      <c r="I1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5" s="3">
        <f t="shared" si="0"/>
        <v>5540</v>
      </c>
      <c r="L15">
        <f xml:space="preserve"> ROUNDUP(Tabla13[[#This Row],[l.cadena]]/2,0)</f>
        <v>0</v>
      </c>
      <c r="M15">
        <f xml:space="preserve"> IF(+Tabla13[[#This Row],[Merker]]= "S",Tabla13[[#This Row],[Longitud]]*(ROUNDUP(Tabla13[[#This Row],[l.cadena]]/2,0)+1),0)</f>
        <v>0</v>
      </c>
      <c r="N15">
        <f>(Tabla13[[#This Row],[l.cadena]]/2)+1</f>
        <v>1</v>
      </c>
      <c r="O15">
        <f>(ROUNDUP(Tabla13[[#This Row],[l.cadena]]/2,0)+1)</f>
        <v>1</v>
      </c>
    </row>
    <row r="16" spans="2:15">
      <c r="B16" s="5">
        <v>11</v>
      </c>
      <c r="C16" t="s">
        <v>44</v>
      </c>
      <c r="D16" t="s">
        <v>45</v>
      </c>
      <c r="E16" t="s">
        <v>33</v>
      </c>
      <c r="F16" t="s">
        <v>24</v>
      </c>
      <c r="G16">
        <v>0</v>
      </c>
      <c r="H16">
        <v>1</v>
      </c>
      <c r="I1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6" s="3">
        <f t="shared" si="0"/>
        <v>5541</v>
      </c>
      <c r="L16">
        <f xml:space="preserve"> ROUNDUP(Tabla13[[#This Row],[l.cadena]]/2,0)</f>
        <v>0</v>
      </c>
      <c r="M16">
        <f xml:space="preserve"> IF(+Tabla13[[#This Row],[Merker]]= "S",Tabla13[[#This Row],[Longitud]]*(ROUNDUP(Tabla13[[#This Row],[l.cadena]]/2,0)+1),0)</f>
        <v>0</v>
      </c>
      <c r="N16">
        <f>(Tabla13[[#This Row],[l.cadena]]/2)+1</f>
        <v>1</v>
      </c>
      <c r="O16">
        <f>(ROUNDUP(Tabla13[[#This Row],[l.cadena]]/2,0)+1)</f>
        <v>1</v>
      </c>
    </row>
    <row r="17" spans="2:15">
      <c r="B17" s="5">
        <v>12</v>
      </c>
      <c r="C17" t="s">
        <v>46</v>
      </c>
      <c r="D17" t="s">
        <v>47</v>
      </c>
      <c r="E17" t="s">
        <v>33</v>
      </c>
      <c r="F17" t="s">
        <v>24</v>
      </c>
      <c r="G17">
        <v>0</v>
      </c>
      <c r="H17">
        <v>1</v>
      </c>
      <c r="I1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7" s="3">
        <f t="shared" si="0"/>
        <v>5542</v>
      </c>
      <c r="L17">
        <f xml:space="preserve"> ROUNDUP(Tabla13[[#This Row],[l.cadena]]/2,0)</f>
        <v>0</v>
      </c>
      <c r="M17">
        <f xml:space="preserve"> IF(+Tabla13[[#This Row],[Merker]]= "S",Tabla13[[#This Row],[Longitud]]*(ROUNDUP(Tabla13[[#This Row],[l.cadena]]/2,0)+1),0)</f>
        <v>0</v>
      </c>
      <c r="N17">
        <f>(Tabla13[[#This Row],[l.cadena]]/2)+1</f>
        <v>1</v>
      </c>
      <c r="O17">
        <f>(ROUNDUP(Tabla13[[#This Row],[l.cadena]]/2,0)+1)</f>
        <v>1</v>
      </c>
    </row>
    <row r="18" spans="2:15">
      <c r="B18" s="5">
        <v>13</v>
      </c>
      <c r="C18" t="s">
        <v>48</v>
      </c>
      <c r="D18" t="s">
        <v>49</v>
      </c>
      <c r="E18" t="s">
        <v>33</v>
      </c>
      <c r="F18" t="s">
        <v>24</v>
      </c>
      <c r="G18">
        <v>0</v>
      </c>
      <c r="H18">
        <v>1</v>
      </c>
      <c r="I1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8" s="3">
        <f t="shared" si="0"/>
        <v>5543</v>
      </c>
      <c r="L18">
        <f xml:space="preserve"> ROUNDUP(Tabla13[[#This Row],[l.cadena]]/2,0)</f>
        <v>0</v>
      </c>
      <c r="M18">
        <f xml:space="preserve"> IF(+Tabla13[[#This Row],[Merker]]= "S",Tabla13[[#This Row],[Longitud]]*(ROUNDUP(Tabla13[[#This Row],[l.cadena]]/2,0)+1),0)</f>
        <v>0</v>
      </c>
      <c r="N18">
        <f>(Tabla13[[#This Row],[l.cadena]]/2)+1</f>
        <v>1</v>
      </c>
      <c r="O18">
        <f>(ROUNDUP(Tabla13[[#This Row],[l.cadena]]/2,0)+1)</f>
        <v>1</v>
      </c>
    </row>
    <row r="19" spans="2:15">
      <c r="B19" s="5">
        <v>14</v>
      </c>
      <c r="C19" t="s">
        <v>50</v>
      </c>
      <c r="D19" t="s">
        <v>51</v>
      </c>
      <c r="E19" t="s">
        <v>33</v>
      </c>
      <c r="F19" t="s">
        <v>24</v>
      </c>
      <c r="G19">
        <v>0</v>
      </c>
      <c r="H19">
        <v>1</v>
      </c>
      <c r="I1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9" s="3">
        <f t="shared" si="0"/>
        <v>5544</v>
      </c>
      <c r="K19">
        <v>0</v>
      </c>
      <c r="L19">
        <f xml:space="preserve"> ROUNDUP(Tabla13[[#This Row],[l.cadena]]/2,0)</f>
        <v>0</v>
      </c>
      <c r="M19">
        <f xml:space="preserve"> IF(+Tabla13[[#This Row],[Merker]]= "S",Tabla13[[#This Row],[Longitud]]*(ROUNDUP(Tabla13[[#This Row],[l.cadena]]/2,0)+1),0)</f>
        <v>0</v>
      </c>
      <c r="N19">
        <f>(Tabla13[[#This Row],[l.cadena]]/2)+1</f>
        <v>1</v>
      </c>
      <c r="O19">
        <f>(ROUNDUP(Tabla13[[#This Row],[l.cadena]]/2,0)+1)</f>
        <v>1</v>
      </c>
    </row>
    <row r="20" spans="2:15">
      <c r="B20" s="5">
        <v>15</v>
      </c>
      <c r="C20" t="s">
        <v>52</v>
      </c>
      <c r="D20" t="s">
        <v>53</v>
      </c>
      <c r="E20" t="s">
        <v>33</v>
      </c>
      <c r="F20" t="s">
        <v>24</v>
      </c>
      <c r="G20">
        <v>0</v>
      </c>
      <c r="H20">
        <v>1</v>
      </c>
      <c r="I2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0" s="3">
        <f t="shared" si="0"/>
        <v>5545</v>
      </c>
      <c r="K20">
        <v>0</v>
      </c>
      <c r="L20">
        <f xml:space="preserve"> ROUNDUP(Tabla13[[#This Row],[l.cadena]]/2,0)</f>
        <v>0</v>
      </c>
      <c r="M20">
        <f xml:space="preserve"> IF(+Tabla13[[#This Row],[Merker]]= "S",Tabla13[[#This Row],[Longitud]]*(ROUNDUP(Tabla13[[#This Row],[l.cadena]]/2,0)+1),0)</f>
        <v>0</v>
      </c>
      <c r="N20">
        <f>(Tabla13[[#This Row],[l.cadena]]/2)+1</f>
        <v>1</v>
      </c>
      <c r="O20">
        <f>(ROUNDUP(Tabla13[[#This Row],[l.cadena]]/2,0)+1)</f>
        <v>1</v>
      </c>
    </row>
    <row r="21" spans="2:15">
      <c r="B21" s="5">
        <v>16</v>
      </c>
      <c r="C21" t="s">
        <v>54</v>
      </c>
      <c r="D21" t="s">
        <v>55</v>
      </c>
      <c r="E21" t="s">
        <v>33</v>
      </c>
      <c r="F21" t="s">
        <v>24</v>
      </c>
      <c r="G21">
        <v>0</v>
      </c>
      <c r="H21">
        <v>1</v>
      </c>
      <c r="I2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1" s="3">
        <f t="shared" si="0"/>
        <v>5546</v>
      </c>
      <c r="K21">
        <v>0</v>
      </c>
      <c r="L21">
        <f xml:space="preserve"> ROUNDUP(Tabla13[[#This Row],[l.cadena]]/2,0)</f>
        <v>0</v>
      </c>
      <c r="M21">
        <f xml:space="preserve"> IF(+Tabla13[[#This Row],[Merker]]= "S",Tabla13[[#This Row],[Longitud]]*(ROUNDUP(Tabla13[[#This Row],[l.cadena]]/2,0)+1),0)</f>
        <v>0</v>
      </c>
      <c r="N21">
        <f>(Tabla13[[#This Row],[l.cadena]]/2)+1</f>
        <v>1</v>
      </c>
      <c r="O21">
        <f>(ROUNDUP(Tabla13[[#This Row],[l.cadena]]/2,0)+1)</f>
        <v>1</v>
      </c>
    </row>
    <row r="22" spans="2:15">
      <c r="B22" s="5">
        <v>17</v>
      </c>
      <c r="C22" t="s">
        <v>56</v>
      </c>
      <c r="D22" t="s">
        <v>57</v>
      </c>
      <c r="E22" t="s">
        <v>33</v>
      </c>
      <c r="F22" t="s">
        <v>24</v>
      </c>
      <c r="G22">
        <v>0</v>
      </c>
      <c r="H22">
        <v>1</v>
      </c>
      <c r="I2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2" s="3">
        <f t="shared" si="0"/>
        <v>5547</v>
      </c>
      <c r="L22">
        <f xml:space="preserve"> ROUNDUP(Tabla13[[#This Row],[l.cadena]]/2,0)</f>
        <v>0</v>
      </c>
      <c r="M22">
        <f xml:space="preserve"> IF(+Tabla13[[#This Row],[Merker]]= "S",Tabla13[[#This Row],[Longitud]]*(ROUNDUP(Tabla13[[#This Row],[l.cadena]]/2,0)+1),0)</f>
        <v>0</v>
      </c>
      <c r="N22">
        <f>(Tabla13[[#This Row],[l.cadena]]/2)+1</f>
        <v>1</v>
      </c>
      <c r="O22">
        <f>(ROUNDUP(Tabla13[[#This Row],[l.cadena]]/2,0)+1)</f>
        <v>1</v>
      </c>
    </row>
    <row r="23" spans="2:15">
      <c r="B23" s="5">
        <v>18</v>
      </c>
      <c r="C23" t="s">
        <v>58</v>
      </c>
      <c r="D23" t="s">
        <v>59</v>
      </c>
      <c r="E23" t="s">
        <v>33</v>
      </c>
      <c r="F23" t="s">
        <v>24</v>
      </c>
      <c r="G23">
        <v>0</v>
      </c>
      <c r="H23">
        <v>1</v>
      </c>
      <c r="I2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3" s="3">
        <f t="shared" si="0"/>
        <v>5548</v>
      </c>
      <c r="L23">
        <f xml:space="preserve"> ROUNDUP(Tabla13[[#This Row],[l.cadena]]/2,0)</f>
        <v>0</v>
      </c>
      <c r="M23">
        <f xml:space="preserve"> IF(+Tabla13[[#This Row],[Merker]]= "S",Tabla13[[#This Row],[Longitud]]*(ROUNDUP(Tabla13[[#This Row],[l.cadena]]/2,0)+1),0)</f>
        <v>0</v>
      </c>
      <c r="N23">
        <f>(Tabla13[[#This Row],[l.cadena]]/2)+1</f>
        <v>1</v>
      </c>
      <c r="O23">
        <f>(ROUNDUP(Tabla13[[#This Row],[l.cadena]]/2,0)+1)</f>
        <v>1</v>
      </c>
    </row>
    <row r="24" spans="2:15">
      <c r="B24" s="5">
        <v>19</v>
      </c>
      <c r="C24" t="s">
        <v>60</v>
      </c>
      <c r="D24" t="s">
        <v>61</v>
      </c>
      <c r="E24" t="s">
        <v>33</v>
      </c>
      <c r="F24" t="s">
        <v>24</v>
      </c>
      <c r="G24">
        <v>0</v>
      </c>
      <c r="H24">
        <v>1</v>
      </c>
      <c r="I2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4" s="3">
        <f t="shared" si="0"/>
        <v>5549</v>
      </c>
      <c r="L24">
        <f xml:space="preserve"> ROUNDUP(Tabla13[[#This Row],[l.cadena]]/2,0)</f>
        <v>0</v>
      </c>
      <c r="M24">
        <f xml:space="preserve"> IF(+Tabla13[[#This Row],[Merker]]= "S",Tabla13[[#This Row],[Longitud]]*(ROUNDUP(Tabla13[[#This Row],[l.cadena]]/2,0)+1),0)</f>
        <v>0</v>
      </c>
      <c r="N24">
        <f>(Tabla13[[#This Row],[l.cadena]]/2)+1</f>
        <v>1</v>
      </c>
      <c r="O24">
        <f>(ROUNDUP(Tabla13[[#This Row],[l.cadena]]/2,0)+1)</f>
        <v>1</v>
      </c>
    </row>
    <row r="25" spans="2:15">
      <c r="B25" s="5">
        <v>20</v>
      </c>
      <c r="C25" t="s">
        <v>62</v>
      </c>
      <c r="D25" t="s">
        <v>63</v>
      </c>
      <c r="E25" t="s">
        <v>33</v>
      </c>
      <c r="F25" t="s">
        <v>24</v>
      </c>
      <c r="G25">
        <v>0</v>
      </c>
      <c r="H25">
        <v>1</v>
      </c>
      <c r="I2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5" s="3">
        <f t="shared" si="0"/>
        <v>5550</v>
      </c>
      <c r="L25">
        <f xml:space="preserve"> ROUNDUP(Tabla13[[#This Row],[l.cadena]]/2,0)</f>
        <v>0</v>
      </c>
      <c r="M25">
        <f xml:space="preserve"> IF(+Tabla13[[#This Row],[Merker]]= "S",Tabla13[[#This Row],[Longitud]]*(ROUNDUP(Tabla13[[#This Row],[l.cadena]]/2,0)+1),0)</f>
        <v>0</v>
      </c>
      <c r="N25">
        <f>(Tabla13[[#This Row],[l.cadena]]/2)+1</f>
        <v>1</v>
      </c>
      <c r="O25">
        <f>(ROUNDUP(Tabla13[[#This Row],[l.cadena]]/2,0)+1)</f>
        <v>1</v>
      </c>
    </row>
    <row r="26" spans="2:15">
      <c r="B26" s="5">
        <v>21</v>
      </c>
      <c r="C26" t="s">
        <v>64</v>
      </c>
      <c r="D26" t="s">
        <v>65</v>
      </c>
      <c r="E26" t="s">
        <v>33</v>
      </c>
      <c r="F26" t="s">
        <v>30</v>
      </c>
      <c r="H26">
        <v>1</v>
      </c>
      <c r="I2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6" s="3">
        <f t="shared" si="0"/>
        <v>5551</v>
      </c>
      <c r="L26">
        <f xml:space="preserve"> ROUNDUP(Tabla13[[#This Row],[l.cadena]]/2,0)</f>
        <v>0</v>
      </c>
      <c r="M26">
        <f xml:space="preserve"> IF(+Tabla13[[#This Row],[Merker]]= "S",Tabla13[[#This Row],[Longitud]]*(ROUNDUP(Tabla13[[#This Row],[l.cadena]]/2,0)+1),0)</f>
        <v>0</v>
      </c>
      <c r="N26">
        <f>(Tabla13[[#This Row],[l.cadena]]/2)+1</f>
        <v>1</v>
      </c>
      <c r="O26">
        <f>(ROUNDUP(Tabla13[[#This Row],[l.cadena]]/2,0)+1)</f>
        <v>1</v>
      </c>
    </row>
    <row r="27" spans="2:15">
      <c r="B27" s="5">
        <v>22</v>
      </c>
      <c r="C27" t="s">
        <v>66</v>
      </c>
      <c r="D27" t="s">
        <v>67</v>
      </c>
      <c r="E27" t="s">
        <v>33</v>
      </c>
      <c r="F27" t="s">
        <v>68</v>
      </c>
      <c r="G27">
        <v>10</v>
      </c>
      <c r="H27">
        <v>1</v>
      </c>
      <c r="I2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</v>
      </c>
      <c r="J27" s="3">
        <f t="shared" si="0"/>
        <v>5552</v>
      </c>
      <c r="L27">
        <f xml:space="preserve"> ROUNDUP(Tabla13[[#This Row],[l.cadena]]/2,0)</f>
        <v>5</v>
      </c>
      <c r="M27">
        <f xml:space="preserve"> IF(+Tabla13[[#This Row],[Merker]]= "S",Tabla13[[#This Row],[Longitud]]*(ROUNDUP(Tabla13[[#This Row],[l.cadena]]/2,0)+1),0)</f>
        <v>6</v>
      </c>
      <c r="N27">
        <f>(Tabla13[[#This Row],[l.cadena]]/2)+1</f>
        <v>6</v>
      </c>
      <c r="O27">
        <f>(ROUNDUP(Tabla13[[#This Row],[l.cadena]]/2,0)+1)</f>
        <v>6</v>
      </c>
    </row>
    <row r="28" spans="2:15">
      <c r="B28" s="5">
        <v>23</v>
      </c>
      <c r="C28" t="s">
        <v>69</v>
      </c>
      <c r="D28" t="s">
        <v>70</v>
      </c>
      <c r="E28" t="s">
        <v>33</v>
      </c>
      <c r="F28" t="s">
        <v>24</v>
      </c>
      <c r="G28">
        <v>0</v>
      </c>
      <c r="H28">
        <v>1</v>
      </c>
      <c r="I2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28" s="3">
        <f t="shared" si="0"/>
        <v>5558</v>
      </c>
      <c r="L28">
        <f xml:space="preserve"> ROUNDUP(Tabla13[[#This Row],[l.cadena]]/2,0)</f>
        <v>0</v>
      </c>
      <c r="M28">
        <f xml:space="preserve"> IF(+Tabla13[[#This Row],[Merker]]= "S",Tabla13[[#This Row],[Longitud]]*(ROUNDUP(Tabla13[[#This Row],[l.cadena]]/2,0)+1),0)</f>
        <v>0</v>
      </c>
      <c r="N28">
        <f>(Tabla13[[#This Row],[l.cadena]]/2)+1</f>
        <v>1</v>
      </c>
      <c r="O28">
        <f>(ROUNDUP(Tabla13[[#This Row],[l.cadena]]/2,0)+1)</f>
        <v>1</v>
      </c>
    </row>
    <row r="29" spans="2:15">
      <c r="B29" s="5">
        <v>24</v>
      </c>
      <c r="C29" t="s">
        <v>71</v>
      </c>
      <c r="D29" t="s">
        <v>72</v>
      </c>
      <c r="E29" t="s">
        <v>33</v>
      </c>
      <c r="F29" t="s">
        <v>68</v>
      </c>
      <c r="G29">
        <v>10</v>
      </c>
      <c r="H29">
        <v>1</v>
      </c>
      <c r="I2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</v>
      </c>
      <c r="J29" s="3">
        <f t="shared" si="0"/>
        <v>5559</v>
      </c>
      <c r="L29">
        <f xml:space="preserve"> ROUNDUP(Tabla13[[#This Row],[l.cadena]]/2,0)</f>
        <v>5</v>
      </c>
      <c r="M29">
        <f xml:space="preserve"> IF(+Tabla13[[#This Row],[Merker]]= "S",Tabla13[[#This Row],[Longitud]]*(ROUNDUP(Tabla13[[#This Row],[l.cadena]]/2,0)+1),0)</f>
        <v>6</v>
      </c>
      <c r="N29">
        <f>(Tabla13[[#This Row],[l.cadena]]/2)+1</f>
        <v>6</v>
      </c>
      <c r="O29">
        <f>(ROUNDUP(Tabla13[[#This Row],[l.cadena]]/2,0)+1)</f>
        <v>6</v>
      </c>
    </row>
    <row r="30" spans="2:15">
      <c r="B30" s="5">
        <v>25</v>
      </c>
      <c r="C30" t="s">
        <v>73</v>
      </c>
      <c r="D30" t="s">
        <v>74</v>
      </c>
      <c r="E30" t="s">
        <v>33</v>
      </c>
      <c r="F30" t="s">
        <v>21</v>
      </c>
      <c r="H30">
        <v>1</v>
      </c>
      <c r="I3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30" s="3">
        <f t="shared" si="0"/>
        <v>5565</v>
      </c>
      <c r="L30">
        <f xml:space="preserve"> ROUNDUP(Tabla13[[#This Row],[l.cadena]]/2,0)</f>
        <v>0</v>
      </c>
      <c r="M30">
        <f xml:space="preserve"> IF(+Tabla13[[#This Row],[Merker]]= "S",Tabla13[[#This Row],[Longitud]]*(ROUNDUP(Tabla13[[#This Row],[l.cadena]]/2,0)+1),0)</f>
        <v>0</v>
      </c>
      <c r="N30">
        <f>(Tabla13[[#This Row],[l.cadena]]/2)+1</f>
        <v>1</v>
      </c>
      <c r="O30">
        <f>(ROUNDUP(Tabla13[[#This Row],[l.cadena]]/2,0)+1)</f>
        <v>1</v>
      </c>
    </row>
    <row r="31" spans="2:15">
      <c r="B31" s="5">
        <v>26</v>
      </c>
      <c r="C31" t="s">
        <v>75</v>
      </c>
      <c r="D31" t="s">
        <v>76</v>
      </c>
      <c r="E31" t="s">
        <v>29</v>
      </c>
      <c r="F31" t="s">
        <v>68</v>
      </c>
      <c r="G31">
        <v>36</v>
      </c>
      <c r="H31">
        <v>1</v>
      </c>
      <c r="I3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19</v>
      </c>
      <c r="J31" s="3">
        <f t="shared" si="0"/>
        <v>5567</v>
      </c>
      <c r="L31">
        <f xml:space="preserve"> ROUNDUP(Tabla13[[#This Row],[l.cadena]]/2,0)</f>
        <v>18</v>
      </c>
      <c r="M31">
        <f xml:space="preserve"> IF(+Tabla13[[#This Row],[Merker]]= "S",Tabla13[[#This Row],[Longitud]]*(ROUNDUP(Tabla13[[#This Row],[l.cadena]]/2,0)+1),0)</f>
        <v>19</v>
      </c>
      <c r="N31">
        <f>(Tabla13[[#This Row],[l.cadena]]/2)+1</f>
        <v>19</v>
      </c>
      <c r="O31">
        <f>(ROUNDUP(Tabla13[[#This Row],[l.cadena]]/2,0)+1)</f>
        <v>19</v>
      </c>
    </row>
    <row r="32" spans="2:15">
      <c r="B32" s="5">
        <v>27</v>
      </c>
      <c r="C32" t="s">
        <v>77</v>
      </c>
      <c r="D32" t="s">
        <v>78</v>
      </c>
      <c r="E32" t="s">
        <v>29</v>
      </c>
      <c r="F32" t="s">
        <v>68</v>
      </c>
      <c r="G32">
        <v>50</v>
      </c>
      <c r="H32">
        <v>1</v>
      </c>
      <c r="I3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26</v>
      </c>
      <c r="J32" s="3">
        <f t="shared" si="0"/>
        <v>5586</v>
      </c>
      <c r="L32">
        <f xml:space="preserve"> ROUNDUP(Tabla13[[#This Row],[l.cadena]]/2,0)</f>
        <v>25</v>
      </c>
      <c r="M32">
        <f xml:space="preserve"> IF(+Tabla13[[#This Row],[Merker]]= "S",Tabla13[[#This Row],[Longitud]]*(ROUNDUP(Tabla13[[#This Row],[l.cadena]]/2,0)+1),0)</f>
        <v>26</v>
      </c>
      <c r="N32">
        <f>(Tabla13[[#This Row],[l.cadena]]/2)+1</f>
        <v>26</v>
      </c>
      <c r="O32">
        <f>(ROUNDUP(Tabla13[[#This Row],[l.cadena]]/2,0)+1)</f>
        <v>26</v>
      </c>
    </row>
    <row r="33" spans="2:15">
      <c r="B33" s="5">
        <v>28</v>
      </c>
      <c r="C33" t="s">
        <v>79</v>
      </c>
      <c r="D33" t="s">
        <v>80</v>
      </c>
      <c r="E33" t="s">
        <v>33</v>
      </c>
      <c r="F33" t="s">
        <v>68</v>
      </c>
      <c r="G33">
        <v>10</v>
      </c>
      <c r="H33">
        <v>1</v>
      </c>
      <c r="I3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</v>
      </c>
      <c r="J33" s="3">
        <f t="shared" si="0"/>
        <v>5612</v>
      </c>
      <c r="L33">
        <f xml:space="preserve"> ROUNDUP(Tabla13[[#This Row],[l.cadena]]/2,0)</f>
        <v>5</v>
      </c>
      <c r="M33">
        <f xml:space="preserve"> IF(+Tabla13[[#This Row],[Merker]]= "S",Tabla13[[#This Row],[Longitud]]*(ROUNDUP(Tabla13[[#This Row],[l.cadena]]/2,0)+1),0)</f>
        <v>6</v>
      </c>
      <c r="N33">
        <f>(Tabla13[[#This Row],[l.cadena]]/2)+1</f>
        <v>6</v>
      </c>
      <c r="O33">
        <f>(ROUNDUP(Tabla13[[#This Row],[l.cadena]]/2,0)+1)</f>
        <v>6</v>
      </c>
    </row>
    <row r="34" spans="2:15">
      <c r="B34" s="5">
        <v>29</v>
      </c>
      <c r="C34" t="s">
        <v>81</v>
      </c>
      <c r="D34" t="s">
        <v>82</v>
      </c>
      <c r="E34" t="s">
        <v>33</v>
      </c>
      <c r="F34" t="s">
        <v>68</v>
      </c>
      <c r="G34">
        <v>50</v>
      </c>
      <c r="H34">
        <v>1</v>
      </c>
      <c r="I3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26</v>
      </c>
      <c r="J34" s="3">
        <f t="shared" si="0"/>
        <v>5618</v>
      </c>
      <c r="L34">
        <f xml:space="preserve"> ROUNDUP(Tabla13[[#This Row],[l.cadena]]/2,0)</f>
        <v>25</v>
      </c>
      <c r="M34">
        <f xml:space="preserve"> IF(+Tabla13[[#This Row],[Merker]]= "S",Tabla13[[#This Row],[Longitud]]*(ROUNDUP(Tabla13[[#This Row],[l.cadena]]/2,0)+1),0)</f>
        <v>26</v>
      </c>
      <c r="N34">
        <f>(Tabla13[[#This Row],[l.cadena]]/2)+1</f>
        <v>26</v>
      </c>
      <c r="O34">
        <f>(ROUNDUP(Tabla13[[#This Row],[l.cadena]]/2,0)+1)</f>
        <v>26</v>
      </c>
    </row>
    <row r="35" spans="2:15">
      <c r="B35" s="5">
        <v>30</v>
      </c>
      <c r="C35" t="s">
        <v>83</v>
      </c>
      <c r="D35" t="s">
        <v>84</v>
      </c>
      <c r="E35" t="s">
        <v>33</v>
      </c>
      <c r="F35" t="s">
        <v>30</v>
      </c>
      <c r="H35">
        <v>1</v>
      </c>
      <c r="I3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35" s="3">
        <f t="shared" si="0"/>
        <v>5644</v>
      </c>
      <c r="L35">
        <f xml:space="preserve"> ROUNDUP(Tabla13[[#This Row],[l.cadena]]/2,0)</f>
        <v>0</v>
      </c>
      <c r="M35">
        <f xml:space="preserve"> IF(+Tabla13[[#This Row],[Merker]]= "S",Tabla13[[#This Row],[Longitud]]*(ROUNDUP(Tabla13[[#This Row],[l.cadena]]/2,0)+1),0)</f>
        <v>0</v>
      </c>
      <c r="N35">
        <f>(Tabla13[[#This Row],[l.cadena]]/2)+1</f>
        <v>1</v>
      </c>
      <c r="O35">
        <f>(ROUNDUP(Tabla13[[#This Row],[l.cadena]]/2,0)+1)</f>
        <v>1</v>
      </c>
    </row>
    <row r="36" spans="2:15">
      <c r="B36" s="5">
        <v>31</v>
      </c>
      <c r="C36" t="s">
        <v>85</v>
      </c>
      <c r="D36" t="s">
        <v>86</v>
      </c>
      <c r="E36" t="s">
        <v>33</v>
      </c>
      <c r="F36" t="s">
        <v>21</v>
      </c>
      <c r="H36">
        <v>1</v>
      </c>
      <c r="I3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36" s="3">
        <f t="shared" si="0"/>
        <v>5645</v>
      </c>
      <c r="L36">
        <f xml:space="preserve"> ROUNDUP(Tabla13[[#This Row],[l.cadena]]/2,0)</f>
        <v>0</v>
      </c>
      <c r="M36">
        <f xml:space="preserve"> IF(+Tabla13[[#This Row],[Merker]]= "S",Tabla13[[#This Row],[Longitud]]*(ROUNDUP(Tabla13[[#This Row],[l.cadena]]/2,0)+1),0)</f>
        <v>0</v>
      </c>
      <c r="N36">
        <f>(Tabla13[[#This Row],[l.cadena]]/2)+1</f>
        <v>1</v>
      </c>
      <c r="O36">
        <f>(ROUNDUP(Tabla13[[#This Row],[l.cadena]]/2,0)+1)</f>
        <v>1</v>
      </c>
    </row>
    <row r="37" spans="2:15">
      <c r="B37" s="5">
        <v>32</v>
      </c>
      <c r="C37" t="s">
        <v>87</v>
      </c>
      <c r="D37" t="s">
        <v>32</v>
      </c>
      <c r="E37" t="s">
        <v>33</v>
      </c>
      <c r="F37" t="s">
        <v>21</v>
      </c>
      <c r="H37">
        <v>1</v>
      </c>
      <c r="I3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37" s="3">
        <f t="shared" si="0"/>
        <v>5647</v>
      </c>
      <c r="L37">
        <f xml:space="preserve"> ROUNDUP(Tabla13[[#This Row],[l.cadena]]/2,0)</f>
        <v>0</v>
      </c>
      <c r="M37">
        <f xml:space="preserve"> IF(+Tabla13[[#This Row],[Merker]]= "S",Tabla13[[#This Row],[Longitud]]*(ROUNDUP(Tabla13[[#This Row],[l.cadena]]/2,0)+1),0)</f>
        <v>0</v>
      </c>
      <c r="N37">
        <f>(Tabla13[[#This Row],[l.cadena]]/2)+1</f>
        <v>1</v>
      </c>
      <c r="O37">
        <f>(ROUNDUP(Tabla13[[#This Row],[l.cadena]]/2,0)+1)</f>
        <v>1</v>
      </c>
    </row>
    <row r="38" spans="2:15">
      <c r="B38" s="5">
        <v>33</v>
      </c>
      <c r="C38" t="s">
        <v>88</v>
      </c>
      <c r="D38" t="s">
        <v>89</v>
      </c>
      <c r="E38" t="s">
        <v>33</v>
      </c>
      <c r="F38" t="s">
        <v>24</v>
      </c>
      <c r="G38">
        <v>0</v>
      </c>
      <c r="H38">
        <v>1</v>
      </c>
      <c r="I3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38" s="3">
        <f t="shared" si="0"/>
        <v>5649</v>
      </c>
      <c r="L38">
        <f xml:space="preserve"> ROUNDUP(Tabla13[[#This Row],[l.cadena]]/2,0)</f>
        <v>0</v>
      </c>
      <c r="M38">
        <f xml:space="preserve"> IF(+Tabla13[[#This Row],[Merker]]= "S",Tabla13[[#This Row],[Longitud]]*(ROUNDUP(Tabla13[[#This Row],[l.cadena]]/2,0)+1),0)</f>
        <v>0</v>
      </c>
      <c r="N38">
        <f>(Tabla13[[#This Row],[l.cadena]]/2)+1</f>
        <v>1</v>
      </c>
      <c r="O38">
        <f>(ROUNDUP(Tabla13[[#This Row],[l.cadena]]/2,0)+1)</f>
        <v>1</v>
      </c>
    </row>
    <row r="39" spans="2:15">
      <c r="B39" s="5">
        <v>34</v>
      </c>
      <c r="C39" t="s">
        <v>90</v>
      </c>
      <c r="D39" t="s">
        <v>91</v>
      </c>
      <c r="E39" t="s">
        <v>33</v>
      </c>
      <c r="F39" t="s">
        <v>24</v>
      </c>
      <c r="G39">
        <v>0</v>
      </c>
      <c r="H39">
        <v>1</v>
      </c>
      <c r="I3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39" s="3">
        <f t="shared" si="0"/>
        <v>5650</v>
      </c>
      <c r="L39">
        <f xml:space="preserve"> ROUNDUP(Tabla13[[#This Row],[l.cadena]]/2,0)</f>
        <v>0</v>
      </c>
      <c r="M39">
        <f xml:space="preserve"> IF(+Tabla13[[#This Row],[Merker]]= "S",Tabla13[[#This Row],[Longitud]]*(ROUNDUP(Tabla13[[#This Row],[l.cadena]]/2,0)+1),0)</f>
        <v>0</v>
      </c>
      <c r="N39">
        <f>(Tabla13[[#This Row],[l.cadena]]/2)+1</f>
        <v>1</v>
      </c>
      <c r="O39">
        <f>(ROUNDUP(Tabla13[[#This Row],[l.cadena]]/2,0)+1)</f>
        <v>1</v>
      </c>
    </row>
    <row r="40" spans="2:15">
      <c r="B40" s="5">
        <v>35</v>
      </c>
      <c r="C40" t="s">
        <v>92</v>
      </c>
      <c r="D40" t="s">
        <v>93</v>
      </c>
      <c r="E40" t="s">
        <v>33</v>
      </c>
      <c r="F40" t="s">
        <v>30</v>
      </c>
      <c r="G40">
        <v>0</v>
      </c>
      <c r="H40">
        <v>10</v>
      </c>
      <c r="I4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10</v>
      </c>
      <c r="J40" s="3">
        <f t="shared" si="0"/>
        <v>5651</v>
      </c>
      <c r="L40">
        <f xml:space="preserve"> ROUNDUP(Tabla13[[#This Row],[l.cadena]]/2,0)</f>
        <v>0</v>
      </c>
      <c r="M40">
        <f xml:space="preserve"> IF(+Tabla13[[#This Row],[Merker]]= "S",Tabla13[[#This Row],[Longitud]]*(ROUNDUP(Tabla13[[#This Row],[l.cadena]]/2,0)+1),0)</f>
        <v>0</v>
      </c>
      <c r="N40">
        <f>(Tabla13[[#This Row],[l.cadena]]/2)+1</f>
        <v>1</v>
      </c>
      <c r="O40">
        <f>(ROUNDUP(Tabla13[[#This Row],[l.cadena]]/2,0)+1)</f>
        <v>1</v>
      </c>
    </row>
    <row r="41" spans="2:15">
      <c r="B41" s="5">
        <v>36</v>
      </c>
      <c r="C41" t="s">
        <v>94</v>
      </c>
      <c r="D41" t="s">
        <v>95</v>
      </c>
      <c r="E41" t="s">
        <v>33</v>
      </c>
      <c r="F41" t="s">
        <v>30</v>
      </c>
      <c r="H41">
        <v>1</v>
      </c>
      <c r="I4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41" s="3">
        <v>5671</v>
      </c>
      <c r="L41">
        <f xml:space="preserve"> ROUNDUP(Tabla13[[#This Row],[l.cadena]]/2,0)</f>
        <v>0</v>
      </c>
      <c r="M41">
        <f xml:space="preserve"> IF(+Tabla13[[#This Row],[Merker]]= "S",Tabla13[[#This Row],[Longitud]]*(ROUNDUP(Tabla13[[#This Row],[l.cadena]]/2,0)+1),0)</f>
        <v>0</v>
      </c>
      <c r="N41">
        <f>(Tabla13[[#This Row],[l.cadena]]/2)+1</f>
        <v>1</v>
      </c>
      <c r="O41">
        <f>(ROUNDUP(Tabla13[[#This Row],[l.cadena]]/2,0)+1)</f>
        <v>1</v>
      </c>
    </row>
    <row r="42" spans="2:15">
      <c r="B42" s="5">
        <v>37</v>
      </c>
      <c r="C42" t="s">
        <v>96</v>
      </c>
      <c r="D42" t="s">
        <v>97</v>
      </c>
      <c r="E42" t="s">
        <v>33</v>
      </c>
      <c r="F42" t="s">
        <v>30</v>
      </c>
      <c r="H42">
        <v>1</v>
      </c>
      <c r="I4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42" s="3">
        <f t="shared" ref="J42:J53" si="1">+J41+I41</f>
        <v>5672</v>
      </c>
      <c r="L42">
        <f xml:space="preserve"> ROUNDUP(Tabla13[[#This Row],[l.cadena]]/2,0)</f>
        <v>0</v>
      </c>
      <c r="M42">
        <f xml:space="preserve"> IF(+Tabla13[[#This Row],[Merker]]= "S",Tabla13[[#This Row],[Longitud]]*(ROUNDUP(Tabla13[[#This Row],[l.cadena]]/2,0)+1),0)</f>
        <v>0</v>
      </c>
      <c r="N42">
        <f>(Tabla13[[#This Row],[l.cadena]]/2)+1</f>
        <v>1</v>
      </c>
      <c r="O42">
        <f>(ROUNDUP(Tabla13[[#This Row],[l.cadena]]/2,0)+1)</f>
        <v>1</v>
      </c>
    </row>
    <row r="43" spans="2:15">
      <c r="B43" s="5">
        <v>38</v>
      </c>
      <c r="C43" t="s">
        <v>98</v>
      </c>
      <c r="D43" t="s">
        <v>99</v>
      </c>
      <c r="E43" t="s">
        <v>29</v>
      </c>
      <c r="F43" t="s">
        <v>68</v>
      </c>
      <c r="G43">
        <v>8</v>
      </c>
      <c r="H43">
        <v>1</v>
      </c>
      <c r="I4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5</v>
      </c>
      <c r="J43" s="3">
        <f t="shared" si="1"/>
        <v>5673</v>
      </c>
      <c r="L43">
        <f xml:space="preserve"> ROUNDUP(Tabla13[[#This Row],[l.cadena]]/2,0)</f>
        <v>4</v>
      </c>
      <c r="M43">
        <f xml:space="preserve"> IF(+Tabla13[[#This Row],[Merker]]= "S",Tabla13[[#This Row],[Longitud]]*(ROUNDUP(Tabla13[[#This Row],[l.cadena]]/2,0)+1),0)</f>
        <v>5</v>
      </c>
      <c r="N43">
        <f>(Tabla13[[#This Row],[l.cadena]]/2)+1</f>
        <v>5</v>
      </c>
      <c r="O43">
        <f>(ROUNDUP(Tabla13[[#This Row],[l.cadena]]/2,0)+1)</f>
        <v>5</v>
      </c>
    </row>
    <row r="44" spans="2:15">
      <c r="B44" s="5">
        <v>39</v>
      </c>
      <c r="C44" t="s">
        <v>100</v>
      </c>
      <c r="D44" t="s">
        <v>101</v>
      </c>
      <c r="E44" t="s">
        <v>29</v>
      </c>
      <c r="F44" t="s">
        <v>68</v>
      </c>
      <c r="G44">
        <v>30</v>
      </c>
      <c r="H44">
        <v>1</v>
      </c>
      <c r="I4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16</v>
      </c>
      <c r="J44" s="3">
        <f t="shared" si="1"/>
        <v>5678</v>
      </c>
      <c r="L44">
        <f xml:space="preserve"> ROUNDUP(Tabla13[[#This Row],[l.cadena]]/2,0)</f>
        <v>15</v>
      </c>
      <c r="M44">
        <f xml:space="preserve"> IF(+Tabla13[[#This Row],[Merker]]= "S",Tabla13[[#This Row],[Longitud]]*(ROUNDUP(Tabla13[[#This Row],[l.cadena]]/2,0)+1),0)</f>
        <v>16</v>
      </c>
      <c r="N44">
        <f>(Tabla13[[#This Row],[l.cadena]]/2)+1</f>
        <v>16</v>
      </c>
      <c r="O44">
        <f>(ROUNDUP(Tabla13[[#This Row],[l.cadena]]/2,0)+1)</f>
        <v>16</v>
      </c>
    </row>
    <row r="45" spans="2:15">
      <c r="B45" s="5">
        <v>40</v>
      </c>
      <c r="C45" t="s">
        <v>102</v>
      </c>
      <c r="D45" t="s">
        <v>103</v>
      </c>
      <c r="E45" t="s">
        <v>29</v>
      </c>
      <c r="F45" t="s">
        <v>30</v>
      </c>
      <c r="H45">
        <v>1</v>
      </c>
      <c r="I4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45" s="3">
        <f t="shared" si="1"/>
        <v>5694</v>
      </c>
      <c r="L45">
        <f xml:space="preserve"> ROUNDUP(Tabla13[[#This Row],[l.cadena]]/2,0)</f>
        <v>0</v>
      </c>
      <c r="M45">
        <f xml:space="preserve"> IF(+Tabla13[[#This Row],[Merker]]= "S",Tabla13[[#This Row],[Longitud]]*(ROUNDUP(Tabla13[[#This Row],[l.cadena]]/2,0)+1),0)</f>
        <v>0</v>
      </c>
      <c r="N45">
        <f>(Tabla13[[#This Row],[l.cadena]]/2)+1</f>
        <v>1</v>
      </c>
      <c r="O45">
        <f>(ROUNDUP(Tabla13[[#This Row],[l.cadena]]/2,0)+1)</f>
        <v>1</v>
      </c>
    </row>
    <row r="46" spans="2:15">
      <c r="B46" s="5">
        <v>41</v>
      </c>
      <c r="C46" t="s">
        <v>104</v>
      </c>
      <c r="D46" t="s">
        <v>105</v>
      </c>
      <c r="E46" t="s">
        <v>33</v>
      </c>
      <c r="F46" t="s">
        <v>24</v>
      </c>
      <c r="G46">
        <v>0</v>
      </c>
      <c r="H46">
        <v>1</v>
      </c>
      <c r="I4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46" s="3">
        <f t="shared" si="1"/>
        <v>5695</v>
      </c>
      <c r="L46">
        <f xml:space="preserve"> ROUNDUP(Tabla13[[#This Row],[l.cadena]]/2,0)</f>
        <v>0</v>
      </c>
      <c r="M46">
        <f xml:space="preserve"> IF(+Tabla13[[#This Row],[Merker]]= "S",Tabla13[[#This Row],[Longitud]]*(ROUNDUP(Tabla13[[#This Row],[l.cadena]]/2,0)+1),0)</f>
        <v>0</v>
      </c>
      <c r="N46">
        <f>(Tabla13[[#This Row],[l.cadena]]/2)+1</f>
        <v>1</v>
      </c>
      <c r="O46">
        <f>(ROUNDUP(Tabla13[[#This Row],[l.cadena]]/2,0)+1)</f>
        <v>1</v>
      </c>
    </row>
    <row r="47" spans="2:15">
      <c r="B47" s="5">
        <v>42</v>
      </c>
      <c r="C47" t="s">
        <v>106</v>
      </c>
      <c r="D47" t="s">
        <v>107</v>
      </c>
      <c r="E47" t="s">
        <v>20</v>
      </c>
      <c r="F47" t="s">
        <v>24</v>
      </c>
      <c r="G47">
        <v>0</v>
      </c>
      <c r="H47">
        <v>1</v>
      </c>
      <c r="I4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47" s="3">
        <f t="shared" si="1"/>
        <v>5696</v>
      </c>
      <c r="L47">
        <f xml:space="preserve"> ROUNDUP(Tabla13[[#This Row],[l.cadena]]/2,0)</f>
        <v>0</v>
      </c>
      <c r="M47">
        <f xml:space="preserve"> IF(+Tabla13[[#This Row],[Merker]]= "S",Tabla13[[#This Row],[Longitud]]*(ROUNDUP(Tabla13[[#This Row],[l.cadena]]/2,0)+1),0)</f>
        <v>0</v>
      </c>
      <c r="N47">
        <f>(Tabla13[[#This Row],[l.cadena]]/2)+1</f>
        <v>1</v>
      </c>
      <c r="O47">
        <f>(ROUNDUP(Tabla13[[#This Row],[l.cadena]]/2,0)+1)</f>
        <v>1</v>
      </c>
    </row>
    <row r="48" spans="2:15">
      <c r="B48" s="5">
        <v>43</v>
      </c>
      <c r="C48" t="s">
        <v>108</v>
      </c>
      <c r="D48" t="s">
        <v>109</v>
      </c>
      <c r="E48" t="s">
        <v>29</v>
      </c>
      <c r="F48" t="s">
        <v>110</v>
      </c>
      <c r="H48">
        <v>1</v>
      </c>
      <c r="I4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48" s="3">
        <f t="shared" si="1"/>
        <v>5697</v>
      </c>
      <c r="K48">
        <v>0</v>
      </c>
      <c r="L48">
        <f xml:space="preserve"> ROUNDUP(Tabla13[[#This Row],[l.cadena]]/2,0)</f>
        <v>0</v>
      </c>
      <c r="M48">
        <f xml:space="preserve"> IF(+Tabla13[[#This Row],[Merker]]= "S",Tabla13[[#This Row],[Longitud]]*(ROUNDUP(Tabla13[[#This Row],[l.cadena]]/2,0)+1),0)</f>
        <v>0</v>
      </c>
      <c r="N48">
        <f>(Tabla13[[#This Row],[l.cadena]]/2)+1</f>
        <v>1</v>
      </c>
      <c r="O48">
        <f>(ROUNDUP(Tabla13[[#This Row],[l.cadena]]/2,0)+1)</f>
        <v>1</v>
      </c>
    </row>
    <row r="49" spans="2:15">
      <c r="B49" s="5">
        <v>44</v>
      </c>
      <c r="C49" t="s">
        <v>111</v>
      </c>
      <c r="D49" t="s">
        <v>112</v>
      </c>
      <c r="E49" t="s">
        <v>33</v>
      </c>
      <c r="F49" t="s">
        <v>24</v>
      </c>
      <c r="G49">
        <v>0</v>
      </c>
      <c r="H49">
        <v>1</v>
      </c>
      <c r="I4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49" s="3">
        <f t="shared" si="1"/>
        <v>5699</v>
      </c>
      <c r="K49">
        <v>0</v>
      </c>
      <c r="L49">
        <f xml:space="preserve"> ROUNDUP(Tabla13[[#This Row],[l.cadena]]/2,0)</f>
        <v>0</v>
      </c>
      <c r="M49">
        <f xml:space="preserve"> IF(+Tabla13[[#This Row],[Merker]]= "S",Tabla13[[#This Row],[Longitud]]*(ROUNDUP(Tabla13[[#This Row],[l.cadena]]/2,0)+1),0)</f>
        <v>0</v>
      </c>
      <c r="N49">
        <f>(Tabla13[[#This Row],[l.cadena]]/2)+1</f>
        <v>1</v>
      </c>
      <c r="O49">
        <f>(ROUNDUP(Tabla13[[#This Row],[l.cadena]]/2,0)+1)</f>
        <v>1</v>
      </c>
    </row>
    <row r="50" spans="2:15">
      <c r="B50" s="5">
        <v>45</v>
      </c>
      <c r="C50" t="s">
        <v>113</v>
      </c>
      <c r="D50" t="s">
        <v>114</v>
      </c>
      <c r="E50" t="s">
        <v>33</v>
      </c>
      <c r="F50" t="s">
        <v>24</v>
      </c>
      <c r="G50">
        <v>0</v>
      </c>
      <c r="H50">
        <v>1</v>
      </c>
      <c r="I5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50" s="3">
        <f t="shared" si="1"/>
        <v>5700</v>
      </c>
      <c r="L50">
        <f xml:space="preserve"> ROUNDUP(Tabla13[[#This Row],[l.cadena]]/2,0)</f>
        <v>0</v>
      </c>
      <c r="M50">
        <f xml:space="preserve"> IF(+Tabla13[[#This Row],[Merker]]= "S",Tabla13[[#This Row],[Longitud]]*(ROUNDUP(Tabla13[[#This Row],[l.cadena]]/2,0)+1),0)</f>
        <v>0</v>
      </c>
      <c r="N50">
        <f>(Tabla13[[#This Row],[l.cadena]]/2)+1</f>
        <v>1</v>
      </c>
      <c r="O50">
        <f>(ROUNDUP(Tabla13[[#This Row],[l.cadena]]/2,0)+1)</f>
        <v>1</v>
      </c>
    </row>
    <row r="51" spans="2:15">
      <c r="B51" s="5">
        <v>46</v>
      </c>
      <c r="C51" t="s">
        <v>115</v>
      </c>
      <c r="D51" t="s">
        <v>116</v>
      </c>
      <c r="E51" t="s">
        <v>33</v>
      </c>
      <c r="F51" t="s">
        <v>30</v>
      </c>
      <c r="H51">
        <v>1</v>
      </c>
      <c r="I5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51" s="3">
        <f t="shared" si="1"/>
        <v>5701</v>
      </c>
      <c r="L51">
        <f xml:space="preserve"> ROUNDUP(Tabla13[[#This Row],[l.cadena]]/2,0)</f>
        <v>0</v>
      </c>
      <c r="M51">
        <f xml:space="preserve"> IF(+Tabla13[[#This Row],[Merker]]= "S",Tabla13[[#This Row],[Longitud]]*(ROUNDUP(Tabla13[[#This Row],[l.cadena]]/2,0)+1),0)</f>
        <v>0</v>
      </c>
      <c r="N51">
        <f>(Tabla13[[#This Row],[l.cadena]]/2)+1</f>
        <v>1</v>
      </c>
      <c r="O51">
        <f>(ROUNDUP(Tabla13[[#This Row],[l.cadena]]/2,0)+1)</f>
        <v>1</v>
      </c>
    </row>
    <row r="52" spans="2:15">
      <c r="B52" s="5">
        <v>47</v>
      </c>
      <c r="C52" t="s">
        <v>117</v>
      </c>
      <c r="D52" t="s">
        <v>118</v>
      </c>
      <c r="E52" t="s">
        <v>33</v>
      </c>
      <c r="F52" t="s">
        <v>24</v>
      </c>
      <c r="G52">
        <v>1</v>
      </c>
      <c r="H52">
        <v>1</v>
      </c>
      <c r="I5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52" s="3">
        <f t="shared" si="1"/>
        <v>5702</v>
      </c>
      <c r="L52">
        <f xml:space="preserve"> ROUNDUP(Tabla13[[#This Row],[l.cadena]]/2,0)</f>
        <v>1</v>
      </c>
      <c r="M52">
        <f xml:space="preserve"> IF(+Tabla13[[#This Row],[Merker]]= "S",Tabla13[[#This Row],[Longitud]]*(ROUNDUP(Tabla13[[#This Row],[l.cadena]]/2,0)+1),0)</f>
        <v>0</v>
      </c>
      <c r="N52">
        <f>(Tabla13[[#This Row],[l.cadena]]/2)+1</f>
        <v>1.5</v>
      </c>
      <c r="O52">
        <f>(ROUNDUP(Tabla13[[#This Row],[l.cadena]]/2,0)+1)</f>
        <v>2</v>
      </c>
    </row>
    <row r="53" spans="2:15">
      <c r="B53" s="5">
        <v>48</v>
      </c>
      <c r="C53" t="s">
        <v>119</v>
      </c>
      <c r="D53" t="s">
        <v>120</v>
      </c>
      <c r="E53" t="s">
        <v>33</v>
      </c>
      <c r="F53" t="s">
        <v>24</v>
      </c>
      <c r="G53">
        <v>0</v>
      </c>
      <c r="H53">
        <v>4</v>
      </c>
      <c r="I5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53" s="3">
        <f t="shared" si="1"/>
        <v>5703</v>
      </c>
      <c r="K53">
        <v>0</v>
      </c>
      <c r="L53">
        <f xml:space="preserve"> ROUNDUP(Tabla13[[#This Row],[l.cadena]]/2,0)</f>
        <v>0</v>
      </c>
      <c r="M53">
        <f xml:space="preserve"> IF(+Tabla13[[#This Row],[Merker]]= "S",Tabla13[[#This Row],[Longitud]]*(ROUNDUP(Tabla13[[#This Row],[l.cadena]]/2,0)+1),0)</f>
        <v>0</v>
      </c>
      <c r="N53">
        <f>(Tabla13[[#This Row],[l.cadena]]/2)+1</f>
        <v>1</v>
      </c>
      <c r="O53">
        <f>(ROUNDUP(Tabla13[[#This Row],[l.cadena]]/2,0)+1)</f>
        <v>1</v>
      </c>
    </row>
    <row r="54" spans="2:15">
      <c r="B54" s="5">
        <v>49</v>
      </c>
      <c r="C54" t="s">
        <v>121</v>
      </c>
      <c r="D54" t="s">
        <v>122</v>
      </c>
      <c r="E54" t="s">
        <v>33</v>
      </c>
      <c r="F54" t="s">
        <v>30</v>
      </c>
      <c r="G54">
        <v>0</v>
      </c>
      <c r="H54">
        <v>4</v>
      </c>
      <c r="I5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4</v>
      </c>
      <c r="J54" s="3">
        <v>5708</v>
      </c>
      <c r="L54">
        <f xml:space="preserve"> ROUNDUP(Tabla13[[#This Row],[l.cadena]]/2,0)</f>
        <v>0</v>
      </c>
      <c r="M54">
        <f xml:space="preserve"> IF(+Tabla13[[#This Row],[Merker]]= "S",Tabla13[[#This Row],[Longitud]]*(ROUNDUP(Tabla13[[#This Row],[l.cadena]]/2,0)+1),0)</f>
        <v>0</v>
      </c>
      <c r="N54">
        <f>(Tabla13[[#This Row],[l.cadena]]/2)+1</f>
        <v>1</v>
      </c>
      <c r="O54">
        <f>(ROUNDUP(Tabla13[[#This Row],[l.cadena]]/2,0)+1)</f>
        <v>1</v>
      </c>
    </row>
    <row r="55" spans="2:15">
      <c r="B55" s="5">
        <v>50</v>
      </c>
      <c r="C55" t="s">
        <v>123</v>
      </c>
      <c r="D55" t="s">
        <v>124</v>
      </c>
      <c r="E55" t="s">
        <v>33</v>
      </c>
      <c r="F55" t="s">
        <v>30</v>
      </c>
      <c r="G55">
        <v>0</v>
      </c>
      <c r="H55">
        <v>4</v>
      </c>
      <c r="I5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4</v>
      </c>
      <c r="J55" s="3">
        <v>5718</v>
      </c>
      <c r="L55">
        <f xml:space="preserve"> ROUNDUP(Tabla13[[#This Row],[l.cadena]]/2,0)</f>
        <v>0</v>
      </c>
      <c r="M55">
        <f xml:space="preserve"> IF(+Tabla13[[#This Row],[Merker]]= "S",Tabla13[[#This Row],[Longitud]]*(ROUNDUP(Tabla13[[#This Row],[l.cadena]]/2,0)+1),0)</f>
        <v>0</v>
      </c>
      <c r="N55">
        <f>(Tabla13[[#This Row],[l.cadena]]/2)+1</f>
        <v>1</v>
      </c>
      <c r="O55">
        <f>(ROUNDUP(Tabla13[[#This Row],[l.cadena]]/2,0)+1)</f>
        <v>1</v>
      </c>
    </row>
    <row r="56" spans="2:15">
      <c r="B56" s="5">
        <v>51</v>
      </c>
      <c r="C56" t="s">
        <v>125</v>
      </c>
      <c r="D56" t="s">
        <v>126</v>
      </c>
      <c r="E56" t="s">
        <v>33</v>
      </c>
      <c r="F56" t="s">
        <v>24</v>
      </c>
      <c r="G56">
        <v>0</v>
      </c>
      <c r="H56">
        <v>4</v>
      </c>
      <c r="I5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56" s="3">
        <v>5728</v>
      </c>
      <c r="L56">
        <f xml:space="preserve"> ROUNDUP(Tabla13[[#This Row],[l.cadena]]/2,0)</f>
        <v>0</v>
      </c>
      <c r="M56">
        <f xml:space="preserve"> IF(+Tabla13[[#This Row],[Merker]]= "S",Tabla13[[#This Row],[Longitud]]*(ROUNDUP(Tabla13[[#This Row],[l.cadena]]/2,0)+1),0)</f>
        <v>0</v>
      </c>
      <c r="N56">
        <f>(Tabla13[[#This Row],[l.cadena]]/2)+1</f>
        <v>1</v>
      </c>
      <c r="O56">
        <f>(ROUNDUP(Tabla13[[#This Row],[l.cadena]]/2,0)+1)</f>
        <v>1</v>
      </c>
    </row>
    <row r="57" spans="2:15">
      <c r="B57" s="5">
        <v>52</v>
      </c>
      <c r="C57" t="s">
        <v>127</v>
      </c>
      <c r="D57" t="s">
        <v>128</v>
      </c>
      <c r="E57" t="s">
        <v>33</v>
      </c>
      <c r="F57" t="s">
        <v>24</v>
      </c>
      <c r="G57">
        <v>0</v>
      </c>
      <c r="H57">
        <v>4</v>
      </c>
      <c r="I5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57" s="3">
        <v>5733</v>
      </c>
      <c r="L57">
        <f xml:space="preserve"> ROUNDUP(Tabla13[[#This Row],[l.cadena]]/2,0)</f>
        <v>0</v>
      </c>
      <c r="M57">
        <f xml:space="preserve"> IF(+Tabla13[[#This Row],[Merker]]= "S",Tabla13[[#This Row],[Longitud]]*(ROUNDUP(Tabla13[[#This Row],[l.cadena]]/2,0)+1),0)</f>
        <v>0</v>
      </c>
      <c r="N57">
        <f>(Tabla13[[#This Row],[l.cadena]]/2)+1</f>
        <v>1</v>
      </c>
      <c r="O57">
        <f>(ROUNDUP(Tabla13[[#This Row],[l.cadena]]/2,0)+1)</f>
        <v>1</v>
      </c>
    </row>
    <row r="58" spans="2:15">
      <c r="B58" s="5">
        <v>53</v>
      </c>
      <c r="C58" t="s">
        <v>129</v>
      </c>
      <c r="D58" t="s">
        <v>130</v>
      </c>
      <c r="E58" t="s">
        <v>33</v>
      </c>
      <c r="F58" t="s">
        <v>24</v>
      </c>
      <c r="G58">
        <v>1</v>
      </c>
      <c r="H58">
        <v>4</v>
      </c>
      <c r="I5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58" s="3">
        <v>5738</v>
      </c>
      <c r="L58">
        <f xml:space="preserve"> ROUNDUP(Tabla13[[#This Row],[l.cadena]]/2,0)</f>
        <v>1</v>
      </c>
      <c r="M58">
        <f xml:space="preserve"> IF(+Tabla13[[#This Row],[Merker]]= "S",Tabla13[[#This Row],[Longitud]]*(ROUNDUP(Tabla13[[#This Row],[l.cadena]]/2,0)+1),0)</f>
        <v>0</v>
      </c>
      <c r="N58">
        <f>(Tabla13[[#This Row],[l.cadena]]/2)+1</f>
        <v>1.5</v>
      </c>
      <c r="O58">
        <f>(ROUNDUP(Tabla13[[#This Row],[l.cadena]]/2,0)+1)</f>
        <v>2</v>
      </c>
    </row>
    <row r="59" spans="2:15">
      <c r="B59" s="5">
        <v>54</v>
      </c>
      <c r="C59" t="s">
        <v>131</v>
      </c>
      <c r="D59" t="s">
        <v>132</v>
      </c>
      <c r="E59" t="s">
        <v>33</v>
      </c>
      <c r="F59" t="s">
        <v>24</v>
      </c>
      <c r="G59">
        <v>1</v>
      </c>
      <c r="H59">
        <v>4</v>
      </c>
      <c r="I5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59" s="3">
        <v>5743</v>
      </c>
      <c r="L59">
        <f xml:space="preserve"> ROUNDUP(Tabla13[[#This Row],[l.cadena]]/2,0)</f>
        <v>1</v>
      </c>
      <c r="M59">
        <f xml:space="preserve"> IF(+Tabla13[[#This Row],[Merker]]= "S",Tabla13[[#This Row],[Longitud]]*(ROUNDUP(Tabla13[[#This Row],[l.cadena]]/2,0)+1),0)</f>
        <v>0</v>
      </c>
      <c r="N59">
        <f>(Tabla13[[#This Row],[l.cadena]]/2)+1</f>
        <v>1.5</v>
      </c>
      <c r="O59">
        <f>(ROUNDUP(Tabla13[[#This Row],[l.cadena]]/2,0)+1)</f>
        <v>2</v>
      </c>
    </row>
    <row r="60" spans="2:15">
      <c r="B60" s="5">
        <v>55</v>
      </c>
      <c r="C60" t="s">
        <v>133</v>
      </c>
      <c r="D60" t="s">
        <v>134</v>
      </c>
      <c r="E60" t="s">
        <v>33</v>
      </c>
      <c r="F60" t="s">
        <v>21</v>
      </c>
      <c r="H60">
        <v>4</v>
      </c>
      <c r="I6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8</v>
      </c>
      <c r="J60" s="3">
        <v>5748</v>
      </c>
      <c r="L60">
        <f xml:space="preserve"> ROUNDUP(Tabla13[[#This Row],[l.cadena]]/2,0)</f>
        <v>0</v>
      </c>
      <c r="M60">
        <f xml:space="preserve"> IF(+Tabla13[[#This Row],[Merker]]= "S",Tabla13[[#This Row],[Longitud]]*(ROUNDUP(Tabla13[[#This Row],[l.cadena]]/2,0)+1),0)</f>
        <v>0</v>
      </c>
      <c r="N60">
        <f>(Tabla13[[#This Row],[l.cadena]]/2)+1</f>
        <v>1</v>
      </c>
      <c r="O60">
        <f>(ROUNDUP(Tabla13[[#This Row],[l.cadena]]/2,0)+1)</f>
        <v>1</v>
      </c>
    </row>
    <row r="61" spans="2:15">
      <c r="B61" s="5">
        <v>56</v>
      </c>
      <c r="C61" t="s">
        <v>135</v>
      </c>
      <c r="D61" t="s">
        <v>136</v>
      </c>
      <c r="E61" t="s">
        <v>33</v>
      </c>
      <c r="F61" t="s">
        <v>24</v>
      </c>
      <c r="G61">
        <v>1</v>
      </c>
      <c r="H61">
        <v>4</v>
      </c>
      <c r="I6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61" s="3">
        <v>5768</v>
      </c>
      <c r="L61">
        <f xml:space="preserve"> ROUNDUP(Tabla13[[#This Row],[l.cadena]]/2,0)</f>
        <v>1</v>
      </c>
      <c r="M61">
        <f xml:space="preserve"> IF(+Tabla13[[#This Row],[Merker]]= "S",Tabla13[[#This Row],[Longitud]]*(ROUNDUP(Tabla13[[#This Row],[l.cadena]]/2,0)+1),0)</f>
        <v>0</v>
      </c>
      <c r="N61">
        <f>(Tabla13[[#This Row],[l.cadena]]/2)+1</f>
        <v>1.5</v>
      </c>
      <c r="O61">
        <f>(ROUNDUP(Tabla13[[#This Row],[l.cadena]]/2,0)+1)</f>
        <v>2</v>
      </c>
    </row>
    <row r="62" spans="2:15">
      <c r="B62" s="5">
        <v>57</v>
      </c>
      <c r="C62" t="s">
        <v>137</v>
      </c>
      <c r="D62" t="s">
        <v>138</v>
      </c>
      <c r="E62" t="s">
        <v>29</v>
      </c>
      <c r="F62" t="s">
        <v>30</v>
      </c>
      <c r="H62">
        <v>64</v>
      </c>
      <c r="I6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62" s="3">
        <v>5773</v>
      </c>
      <c r="L62">
        <f xml:space="preserve"> ROUNDUP(Tabla13[[#This Row],[l.cadena]]/2,0)</f>
        <v>0</v>
      </c>
      <c r="M62">
        <f xml:space="preserve"> IF(+Tabla13[[#This Row],[Merker]]= "S",Tabla13[[#This Row],[Longitud]]*(ROUNDUP(Tabla13[[#This Row],[l.cadena]]/2,0)+1),0)</f>
        <v>0</v>
      </c>
      <c r="N62">
        <f>(Tabla13[[#This Row],[l.cadena]]/2)+1</f>
        <v>1</v>
      </c>
      <c r="O62">
        <f>(ROUNDUP(Tabla13[[#This Row],[l.cadena]]/2,0)+1)</f>
        <v>1</v>
      </c>
    </row>
    <row r="63" spans="2:15">
      <c r="B63" s="5">
        <v>58</v>
      </c>
      <c r="C63" t="s">
        <v>139</v>
      </c>
      <c r="D63" t="s">
        <v>140</v>
      </c>
      <c r="E63" t="s">
        <v>29</v>
      </c>
      <c r="F63" t="s">
        <v>68</v>
      </c>
      <c r="G63">
        <v>20</v>
      </c>
      <c r="H63">
        <v>64</v>
      </c>
      <c r="I6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704</v>
      </c>
      <c r="J63" s="3">
        <f>+J62+I62</f>
        <v>5837</v>
      </c>
      <c r="L63">
        <f xml:space="preserve"> ROUNDUP(Tabla13[[#This Row],[l.cadena]]/2,0)</f>
        <v>10</v>
      </c>
      <c r="M63">
        <f xml:space="preserve"> IF(+Tabla13[[#This Row],[Merker]]= "S",Tabla13[[#This Row],[Longitud]]*(ROUNDUP(Tabla13[[#This Row],[l.cadena]]/2,0)+1),0)</f>
        <v>704</v>
      </c>
      <c r="N63">
        <f>(Tabla13[[#This Row],[l.cadena]]/2)+1</f>
        <v>11</v>
      </c>
      <c r="O63">
        <f>(ROUNDUP(Tabla13[[#This Row],[l.cadena]]/2,0)+1)</f>
        <v>11</v>
      </c>
    </row>
    <row r="64" spans="2:15">
      <c r="B64" s="5">
        <v>59</v>
      </c>
      <c r="I6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0</v>
      </c>
      <c r="J64" s="3">
        <f>+J63+I63</f>
        <v>6541</v>
      </c>
      <c r="L64">
        <f xml:space="preserve"> ROUNDUP(Tabla13[[#This Row],[l.cadena]]/2,0)</f>
        <v>0</v>
      </c>
      <c r="M64">
        <f xml:space="preserve"> IF(+Tabla13[[#This Row],[Merker]]= "S",Tabla13[[#This Row],[Longitud]]*(ROUNDUP(Tabla13[[#This Row],[l.cadena]]/2,0)+1),0)</f>
        <v>0</v>
      </c>
      <c r="N64">
        <f>(Tabla13[[#This Row],[l.cadena]]/2)+1</f>
        <v>1</v>
      </c>
      <c r="O64">
        <f>(ROUNDUP(Tabla13[[#This Row],[l.cadena]]/2,0)+1)</f>
        <v>1</v>
      </c>
    </row>
    <row r="65" spans="2:15">
      <c r="B65" s="5">
        <v>60</v>
      </c>
      <c r="C65" t="s">
        <v>141</v>
      </c>
      <c r="D65" t="s">
        <v>142</v>
      </c>
      <c r="E65" t="s">
        <v>29</v>
      </c>
      <c r="F65" t="s">
        <v>110</v>
      </c>
      <c r="H65">
        <v>64</v>
      </c>
      <c r="I6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128</v>
      </c>
      <c r="J65" s="3">
        <v>7373</v>
      </c>
      <c r="L65">
        <f xml:space="preserve"> ROUNDUP(Tabla13[[#This Row],[l.cadena]]/2,0)</f>
        <v>0</v>
      </c>
      <c r="M65">
        <f xml:space="preserve"> IF(+Tabla13[[#This Row],[Merker]]= "S",Tabla13[[#This Row],[Longitud]]*(ROUNDUP(Tabla13[[#This Row],[l.cadena]]/2,0)+1),0)</f>
        <v>0</v>
      </c>
      <c r="N65">
        <f>(Tabla13[[#This Row],[l.cadena]]/2)+1</f>
        <v>1</v>
      </c>
      <c r="O65">
        <f>(ROUNDUP(Tabla13[[#This Row],[l.cadena]]/2,0)+1)</f>
        <v>1</v>
      </c>
    </row>
    <row r="66" spans="2:15">
      <c r="B66" s="5">
        <v>61</v>
      </c>
      <c r="C66" t="s">
        <v>143</v>
      </c>
      <c r="D66" t="s">
        <v>144</v>
      </c>
      <c r="E66" t="s">
        <v>29</v>
      </c>
      <c r="F66" t="s">
        <v>68</v>
      </c>
      <c r="G66">
        <v>35</v>
      </c>
      <c r="H66">
        <v>99</v>
      </c>
      <c r="I6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1881</v>
      </c>
      <c r="J66" s="3">
        <f>+J65+I65</f>
        <v>7501</v>
      </c>
      <c r="L66">
        <f xml:space="preserve"> ROUNDUP(Tabla13[[#This Row],[l.cadena]]/2,0)</f>
        <v>18</v>
      </c>
      <c r="M66">
        <f xml:space="preserve"> IF(+Tabla13[[#This Row],[Merker]]= "S",Tabla13[[#This Row],[Longitud]]*(ROUNDUP(Tabla13[[#This Row],[l.cadena]]/2,0)+1),0)</f>
        <v>1881</v>
      </c>
      <c r="N66">
        <f>(Tabla13[[#This Row],[l.cadena]]/2)+1</f>
        <v>18.5</v>
      </c>
      <c r="O66">
        <f>(ROUNDUP(Tabla13[[#This Row],[l.cadena]]/2,0)+1)</f>
        <v>19</v>
      </c>
    </row>
    <row r="67" spans="2:15">
      <c r="B67" s="5">
        <v>62</v>
      </c>
      <c r="C67" t="s">
        <v>145</v>
      </c>
      <c r="D67" t="s">
        <v>146</v>
      </c>
      <c r="E67" t="s">
        <v>29</v>
      </c>
      <c r="F67" t="s">
        <v>68</v>
      </c>
      <c r="G67">
        <v>30</v>
      </c>
      <c r="H67">
        <v>128</v>
      </c>
      <c r="I6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2048</v>
      </c>
      <c r="J67" s="3">
        <v>10201</v>
      </c>
      <c r="L67">
        <f xml:space="preserve"> ROUNDUP(Tabla13[[#This Row],[l.cadena]]/2,0)</f>
        <v>15</v>
      </c>
      <c r="M67">
        <f xml:space="preserve"> IF(+Tabla13[[#This Row],[Merker]]= "S",Tabla13[[#This Row],[Longitud]]*(ROUNDUP(Tabla13[[#This Row],[l.cadena]]/2,0)+1),0)</f>
        <v>2048</v>
      </c>
      <c r="N67">
        <f>(Tabla13[[#This Row],[l.cadena]]/2)+1</f>
        <v>16</v>
      </c>
      <c r="O67">
        <f>(ROUNDUP(Tabla13[[#This Row],[l.cadena]]/2,0)+1)</f>
        <v>16</v>
      </c>
    </row>
    <row r="68" spans="2:15">
      <c r="B68" s="5">
        <v>63</v>
      </c>
      <c r="C68" t="s">
        <v>147</v>
      </c>
      <c r="D68" t="s">
        <v>148</v>
      </c>
      <c r="E68" t="s">
        <v>29</v>
      </c>
      <c r="F68" t="s">
        <v>68</v>
      </c>
      <c r="G68">
        <v>16</v>
      </c>
      <c r="H68">
        <v>64</v>
      </c>
      <c r="I6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576</v>
      </c>
      <c r="J68" s="3">
        <f>+J67+I67</f>
        <v>12249</v>
      </c>
      <c r="L68">
        <f xml:space="preserve"> ROUNDUP(Tabla13[[#This Row],[l.cadena]]/2,0)</f>
        <v>8</v>
      </c>
      <c r="M68">
        <f xml:space="preserve"> IF(+Tabla13[[#This Row],[Merker]]= "S",Tabla13[[#This Row],[Longitud]]*(ROUNDUP(Tabla13[[#This Row],[l.cadena]]/2,0)+1),0)</f>
        <v>576</v>
      </c>
      <c r="N68">
        <f>(Tabla13[[#This Row],[l.cadena]]/2)+1</f>
        <v>9</v>
      </c>
      <c r="O68">
        <f>(ROUNDUP(Tabla13[[#This Row],[l.cadena]]/2,0)+1)</f>
        <v>9</v>
      </c>
    </row>
    <row r="69" spans="2:15">
      <c r="B69" s="5">
        <v>64</v>
      </c>
      <c r="C69" t="s">
        <v>149</v>
      </c>
      <c r="D69" t="s">
        <v>150</v>
      </c>
      <c r="E69" t="s">
        <v>29</v>
      </c>
      <c r="F69" t="s">
        <v>30</v>
      </c>
      <c r="H69">
        <v>64</v>
      </c>
      <c r="I6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69" s="3">
        <v>13401</v>
      </c>
      <c r="L69">
        <f xml:space="preserve"> ROUNDUP(Tabla13[[#This Row],[l.cadena]]/2,0)</f>
        <v>0</v>
      </c>
      <c r="M69">
        <f xml:space="preserve"> IF(+Tabla13[[#This Row],[Merker]]= "S",Tabla13[[#This Row],[Longitud]]*(ROUNDUP(Tabla13[[#This Row],[l.cadena]]/2,0)+1),0)</f>
        <v>0</v>
      </c>
      <c r="N69">
        <f>(Tabla13[[#This Row],[l.cadena]]/2)+1</f>
        <v>1</v>
      </c>
      <c r="O69">
        <f>(ROUNDUP(Tabla13[[#This Row],[l.cadena]]/2,0)+1)</f>
        <v>1</v>
      </c>
    </row>
    <row r="70" spans="2:15">
      <c r="B70" s="5">
        <v>65</v>
      </c>
      <c r="C70" t="s">
        <v>151</v>
      </c>
      <c r="D70" t="s">
        <v>152</v>
      </c>
      <c r="E70" t="s">
        <v>29</v>
      </c>
      <c r="F70" t="s">
        <v>24</v>
      </c>
      <c r="G70">
        <v>0</v>
      </c>
      <c r="H70">
        <v>64</v>
      </c>
      <c r="I7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32</v>
      </c>
      <c r="J70" s="3">
        <f>+J69+I69</f>
        <v>13465</v>
      </c>
      <c r="L70">
        <f xml:space="preserve"> ROUNDUP(Tabla13[[#This Row],[l.cadena]]/2,0)</f>
        <v>0</v>
      </c>
      <c r="M70">
        <f xml:space="preserve"> IF(+Tabla13[[#This Row],[Merker]]= "S",Tabla13[[#This Row],[Longitud]]*(ROUNDUP(Tabla13[[#This Row],[l.cadena]]/2,0)+1),0)</f>
        <v>0</v>
      </c>
      <c r="N70">
        <f>(Tabla13[[#This Row],[l.cadena]]/2)+1</f>
        <v>1</v>
      </c>
      <c r="O70">
        <f>(ROUNDUP(Tabla13[[#This Row],[l.cadena]]/2,0)+1)</f>
        <v>1</v>
      </c>
    </row>
    <row r="71" spans="2:15">
      <c r="B71" s="5">
        <v>66</v>
      </c>
      <c r="C71" t="s">
        <v>153</v>
      </c>
      <c r="D71" t="s">
        <v>154</v>
      </c>
      <c r="E71" t="s">
        <v>29</v>
      </c>
      <c r="F71" t="s">
        <v>30</v>
      </c>
      <c r="H71">
        <v>320</v>
      </c>
      <c r="I7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320</v>
      </c>
      <c r="J71" s="3">
        <v>13529</v>
      </c>
      <c r="L71">
        <f xml:space="preserve"> ROUNDUP(Tabla13[[#This Row],[l.cadena]]/2,0)</f>
        <v>0</v>
      </c>
      <c r="M71">
        <f xml:space="preserve"> IF(+Tabla13[[#This Row],[Merker]]= "S",Tabla13[[#This Row],[Longitud]]*(ROUNDUP(Tabla13[[#This Row],[l.cadena]]/2,0)+1),0)</f>
        <v>0</v>
      </c>
      <c r="N71">
        <f>(Tabla13[[#This Row],[l.cadena]]/2)+1</f>
        <v>1</v>
      </c>
      <c r="O71">
        <f>(ROUNDUP(Tabla13[[#This Row],[l.cadena]]/2,0)+1)</f>
        <v>1</v>
      </c>
    </row>
    <row r="72" spans="2:15">
      <c r="B72" s="5">
        <v>67</v>
      </c>
      <c r="C72" t="s">
        <v>155</v>
      </c>
      <c r="D72" t="s">
        <v>80</v>
      </c>
      <c r="E72" t="s">
        <v>29</v>
      </c>
      <c r="F72" t="s">
        <v>30</v>
      </c>
      <c r="H72">
        <v>2816</v>
      </c>
      <c r="I7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2816</v>
      </c>
      <c r="J72" s="3">
        <v>14169</v>
      </c>
      <c r="L72">
        <f xml:space="preserve"> ROUNDUP(Tabla13[[#This Row],[l.cadena]]/2,0)</f>
        <v>0</v>
      </c>
      <c r="M72">
        <f xml:space="preserve"> IF(+Tabla13[[#This Row],[Merker]]= "S",Tabla13[[#This Row],[Longitud]]*(ROUNDUP(Tabla13[[#This Row],[l.cadena]]/2,0)+1),0)</f>
        <v>0</v>
      </c>
      <c r="N72">
        <f>(Tabla13[[#This Row],[l.cadena]]/2)+1</f>
        <v>1</v>
      </c>
      <c r="O72">
        <f>(ROUNDUP(Tabla13[[#This Row],[l.cadena]]/2,0)+1)</f>
        <v>1</v>
      </c>
    </row>
    <row r="73" spans="2:15">
      <c r="B73" s="5">
        <v>68</v>
      </c>
      <c r="C73" t="s">
        <v>156</v>
      </c>
      <c r="D73" t="s">
        <v>157</v>
      </c>
      <c r="E73" t="s">
        <v>29</v>
      </c>
      <c r="F73" t="s">
        <v>68</v>
      </c>
      <c r="G73">
        <v>35</v>
      </c>
      <c r="H73">
        <v>32</v>
      </c>
      <c r="I7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608</v>
      </c>
      <c r="J73" s="3">
        <f>+J72+I72</f>
        <v>16985</v>
      </c>
      <c r="L73">
        <f xml:space="preserve"> ROUNDUP(Tabla13[[#This Row],[l.cadena]]/2,0)</f>
        <v>18</v>
      </c>
      <c r="M73">
        <f xml:space="preserve"> IF(+Tabla13[[#This Row],[Merker]]= "S",Tabla13[[#This Row],[Longitud]]*(ROUNDUP(Tabla13[[#This Row],[l.cadena]]/2,0)+1),0)</f>
        <v>608</v>
      </c>
      <c r="N73">
        <f>(Tabla13[[#This Row],[l.cadena]]/2)+1</f>
        <v>18.5</v>
      </c>
      <c r="O73">
        <f>(ROUNDUP(Tabla13[[#This Row],[l.cadena]]/2,0)+1)</f>
        <v>19</v>
      </c>
    </row>
    <row r="74" spans="2:15">
      <c r="B74" s="5">
        <v>69</v>
      </c>
      <c r="C74" t="s">
        <v>158</v>
      </c>
      <c r="D74" t="s">
        <v>159</v>
      </c>
      <c r="E74" t="s">
        <v>29</v>
      </c>
      <c r="F74" t="s">
        <v>30</v>
      </c>
      <c r="H74">
        <v>128</v>
      </c>
      <c r="I7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128</v>
      </c>
      <c r="J74" s="3">
        <v>19289</v>
      </c>
      <c r="L74">
        <f xml:space="preserve"> ROUNDUP(Tabla13[[#This Row],[l.cadena]]/2,0)</f>
        <v>0</v>
      </c>
      <c r="M74">
        <f xml:space="preserve"> IF(+Tabla13[[#This Row],[Merker]]= "S",Tabla13[[#This Row],[Longitud]]*(ROUNDUP(Tabla13[[#This Row],[l.cadena]]/2,0)+1),0)</f>
        <v>0</v>
      </c>
      <c r="N74">
        <f>(Tabla13[[#This Row],[l.cadena]]/2)+1</f>
        <v>1</v>
      </c>
      <c r="O74">
        <f>(ROUNDUP(Tabla13[[#This Row],[l.cadena]]/2,0)+1)</f>
        <v>1</v>
      </c>
    </row>
    <row r="75" spans="2:15">
      <c r="B75" s="5">
        <v>70</v>
      </c>
      <c r="C75" t="s">
        <v>160</v>
      </c>
      <c r="D75" t="s">
        <v>161</v>
      </c>
      <c r="E75" t="s">
        <v>29</v>
      </c>
      <c r="F75" t="s">
        <v>30</v>
      </c>
      <c r="H75">
        <v>128</v>
      </c>
      <c r="I7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128</v>
      </c>
      <c r="J75" s="3">
        <f t="shared" ref="J75:J84" si="2">+J74+I74</f>
        <v>19417</v>
      </c>
      <c r="L75">
        <f xml:space="preserve"> ROUNDUP(Tabla13[[#This Row],[l.cadena]]/2,0)</f>
        <v>0</v>
      </c>
      <c r="M75">
        <f xml:space="preserve"> IF(+Tabla13[[#This Row],[Merker]]= "S",Tabla13[[#This Row],[Longitud]]*(ROUNDUP(Tabla13[[#This Row],[l.cadena]]/2,0)+1),0)</f>
        <v>0</v>
      </c>
      <c r="N75">
        <f>(Tabla13[[#This Row],[l.cadena]]/2)+1</f>
        <v>1</v>
      </c>
      <c r="O75">
        <f>(ROUNDUP(Tabla13[[#This Row],[l.cadena]]/2,0)+1)</f>
        <v>1</v>
      </c>
    </row>
    <row r="76" spans="2:15">
      <c r="B76" s="5">
        <v>71</v>
      </c>
      <c r="C76" t="s">
        <v>162</v>
      </c>
      <c r="D76" t="s">
        <v>163</v>
      </c>
      <c r="E76" t="s">
        <v>29</v>
      </c>
      <c r="F76" t="s">
        <v>68</v>
      </c>
      <c r="G76">
        <v>16</v>
      </c>
      <c r="H76">
        <v>128</v>
      </c>
      <c r="I7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1152</v>
      </c>
      <c r="J76" s="3">
        <f t="shared" si="2"/>
        <v>19545</v>
      </c>
      <c r="L76">
        <f xml:space="preserve"> ROUNDUP(Tabla13[[#This Row],[l.cadena]]/2,0)</f>
        <v>8</v>
      </c>
      <c r="M76">
        <f xml:space="preserve"> IF(+Tabla13[[#This Row],[Merker]]= "S",Tabla13[[#This Row],[Longitud]]*(ROUNDUP(Tabla13[[#This Row],[l.cadena]]/2,0)+1),0)</f>
        <v>1152</v>
      </c>
      <c r="N76">
        <f>(Tabla13[[#This Row],[l.cadena]]/2)+1</f>
        <v>9</v>
      </c>
      <c r="O76">
        <f>(ROUNDUP(Tabla13[[#This Row],[l.cadena]]/2,0)+1)</f>
        <v>9</v>
      </c>
    </row>
    <row r="77" spans="2:15">
      <c r="B77" s="5">
        <v>72</v>
      </c>
      <c r="C77" t="s">
        <v>164</v>
      </c>
      <c r="D77" t="s">
        <v>165</v>
      </c>
      <c r="E77" t="s">
        <v>20</v>
      </c>
      <c r="F77" t="s">
        <v>24</v>
      </c>
      <c r="G77">
        <v>0</v>
      </c>
      <c r="H77">
        <v>1</v>
      </c>
      <c r="I7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77" s="3">
        <f t="shared" si="2"/>
        <v>20697</v>
      </c>
      <c r="L77">
        <f xml:space="preserve"> ROUNDUP(Tabla13[[#This Row],[l.cadena]]/2,0)</f>
        <v>0</v>
      </c>
      <c r="M77">
        <f xml:space="preserve"> IF(+Tabla13[[#This Row],[Merker]]= "S",Tabla13[[#This Row],[Longitud]]*(ROUNDUP(Tabla13[[#This Row],[l.cadena]]/2,0)+1),0)</f>
        <v>0</v>
      </c>
      <c r="N77">
        <f>(Tabla13[[#This Row],[l.cadena]]/2)+1</f>
        <v>1</v>
      </c>
      <c r="O77">
        <f>(ROUNDUP(Tabla13[[#This Row],[l.cadena]]/2,0)+1)</f>
        <v>1</v>
      </c>
    </row>
    <row r="78" spans="2:15">
      <c r="B78" s="5">
        <v>73</v>
      </c>
      <c r="C78" t="s">
        <v>166</v>
      </c>
      <c r="D78" t="s">
        <v>167</v>
      </c>
      <c r="E78" t="s">
        <v>20</v>
      </c>
      <c r="F78" t="s">
        <v>24</v>
      </c>
      <c r="G78">
        <v>0</v>
      </c>
      <c r="H78">
        <v>1</v>
      </c>
      <c r="I7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78" s="3">
        <f t="shared" si="2"/>
        <v>20698</v>
      </c>
      <c r="L78">
        <f xml:space="preserve"> ROUNDUP(Tabla13[[#This Row],[l.cadena]]/2,0)</f>
        <v>0</v>
      </c>
      <c r="M78">
        <f xml:space="preserve"> IF(+Tabla13[[#This Row],[Merker]]= "S",Tabla13[[#This Row],[Longitud]]*(ROUNDUP(Tabla13[[#This Row],[l.cadena]]/2,0)+1),0)</f>
        <v>0</v>
      </c>
      <c r="N78">
        <f>(Tabla13[[#This Row],[l.cadena]]/2)+1</f>
        <v>1</v>
      </c>
      <c r="O78">
        <f>(ROUNDUP(Tabla13[[#This Row],[l.cadena]]/2,0)+1)</f>
        <v>1</v>
      </c>
    </row>
    <row r="79" spans="2:15">
      <c r="B79" s="5">
        <v>74</v>
      </c>
      <c r="C79" t="s">
        <v>168</v>
      </c>
      <c r="D79" t="s">
        <v>169</v>
      </c>
      <c r="E79" t="s">
        <v>20</v>
      </c>
      <c r="F79" t="s">
        <v>24</v>
      </c>
      <c r="G79">
        <v>0</v>
      </c>
      <c r="H79">
        <v>1</v>
      </c>
      <c r="I7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79" s="3">
        <f t="shared" si="2"/>
        <v>20699</v>
      </c>
      <c r="L79">
        <f xml:space="preserve"> ROUNDUP(Tabla13[[#This Row],[l.cadena]]/2,0)</f>
        <v>0</v>
      </c>
      <c r="M79">
        <f xml:space="preserve"> IF(+Tabla13[[#This Row],[Merker]]= "S",Tabla13[[#This Row],[Longitud]]*(ROUNDUP(Tabla13[[#This Row],[l.cadena]]/2,0)+1),0)</f>
        <v>0</v>
      </c>
      <c r="N79">
        <f>(Tabla13[[#This Row],[l.cadena]]/2)+1</f>
        <v>1</v>
      </c>
      <c r="O79">
        <f>(ROUNDUP(Tabla13[[#This Row],[l.cadena]]/2,0)+1)</f>
        <v>1</v>
      </c>
    </row>
    <row r="80" spans="2:15">
      <c r="B80" s="5">
        <v>75</v>
      </c>
      <c r="C80" t="s">
        <v>170</v>
      </c>
      <c r="D80" t="s">
        <v>171</v>
      </c>
      <c r="E80" t="s">
        <v>20</v>
      </c>
      <c r="F80" t="s">
        <v>30</v>
      </c>
      <c r="H80">
        <v>1</v>
      </c>
      <c r="I8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80" s="3">
        <f t="shared" si="2"/>
        <v>20700</v>
      </c>
      <c r="L80">
        <f xml:space="preserve"> ROUNDUP(Tabla13[[#This Row],[l.cadena]]/2,0)</f>
        <v>0</v>
      </c>
      <c r="M80">
        <f xml:space="preserve"> IF(+Tabla13[[#This Row],[Merker]]= "S",Tabla13[[#This Row],[Longitud]]*(ROUNDUP(Tabla13[[#This Row],[l.cadena]]/2,0)+1),0)</f>
        <v>0</v>
      </c>
      <c r="N80">
        <f>(Tabla13[[#This Row],[l.cadena]]/2)+1</f>
        <v>1</v>
      </c>
      <c r="O80">
        <f>(ROUNDUP(Tabla13[[#This Row],[l.cadena]]/2,0)+1)</f>
        <v>1</v>
      </c>
    </row>
    <row r="81" spans="2:15">
      <c r="B81" s="5">
        <v>76</v>
      </c>
      <c r="C81" t="s">
        <v>172</v>
      </c>
      <c r="D81" t="s">
        <v>173</v>
      </c>
      <c r="E81" t="s">
        <v>20</v>
      </c>
      <c r="F81" t="s">
        <v>30</v>
      </c>
      <c r="H81">
        <v>1</v>
      </c>
      <c r="I8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81" s="3">
        <f t="shared" si="2"/>
        <v>20701</v>
      </c>
      <c r="L81">
        <f xml:space="preserve"> ROUNDUP(Tabla13[[#This Row],[l.cadena]]/2,0)</f>
        <v>0</v>
      </c>
      <c r="M81">
        <f xml:space="preserve"> IF(+Tabla13[[#This Row],[Merker]]= "S",Tabla13[[#This Row],[Longitud]]*(ROUNDUP(Tabla13[[#This Row],[l.cadena]]/2,0)+1),0)</f>
        <v>0</v>
      </c>
      <c r="N81">
        <f>(Tabla13[[#This Row],[l.cadena]]/2)+1</f>
        <v>1</v>
      </c>
      <c r="O81">
        <f>(ROUNDUP(Tabla13[[#This Row],[l.cadena]]/2,0)+1)</f>
        <v>1</v>
      </c>
    </row>
    <row r="82" spans="2:15">
      <c r="B82" s="5">
        <v>77</v>
      </c>
      <c r="C82" t="s">
        <v>174</v>
      </c>
      <c r="D82" t="s">
        <v>175</v>
      </c>
      <c r="E82" t="s">
        <v>20</v>
      </c>
      <c r="F82" t="s">
        <v>30</v>
      </c>
      <c r="H82">
        <v>1</v>
      </c>
      <c r="I8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82" s="3">
        <f t="shared" si="2"/>
        <v>20702</v>
      </c>
      <c r="L82">
        <f xml:space="preserve"> ROUNDUP(Tabla13[[#This Row],[l.cadena]]/2,0)</f>
        <v>0</v>
      </c>
      <c r="M82">
        <f xml:space="preserve"> IF(+Tabla13[[#This Row],[Merker]]= "S",Tabla13[[#This Row],[Longitud]]*(ROUNDUP(Tabla13[[#This Row],[l.cadena]]/2,0)+1),0)</f>
        <v>0</v>
      </c>
      <c r="N82">
        <f>(Tabla13[[#This Row],[l.cadena]]/2)+1</f>
        <v>1</v>
      </c>
      <c r="O82">
        <f>(ROUNDUP(Tabla13[[#This Row],[l.cadena]]/2,0)+1)</f>
        <v>1</v>
      </c>
    </row>
    <row r="83" spans="2:15">
      <c r="B83" s="5">
        <v>78</v>
      </c>
      <c r="C83" t="s">
        <v>176</v>
      </c>
      <c r="D83" t="s">
        <v>177</v>
      </c>
      <c r="E83" t="s">
        <v>20</v>
      </c>
      <c r="F83" t="s">
        <v>21</v>
      </c>
      <c r="H83">
        <v>1</v>
      </c>
      <c r="I8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83" s="3">
        <f t="shared" si="2"/>
        <v>20703</v>
      </c>
      <c r="L83">
        <f xml:space="preserve"> ROUNDUP(Tabla13[[#This Row],[l.cadena]]/2,0)</f>
        <v>0</v>
      </c>
      <c r="M83">
        <f xml:space="preserve"> IF(+Tabla13[[#This Row],[Merker]]= "S",Tabla13[[#This Row],[Longitud]]*(ROUNDUP(Tabla13[[#This Row],[l.cadena]]/2,0)+1),0)</f>
        <v>0</v>
      </c>
      <c r="N83">
        <f>(Tabla13[[#This Row],[l.cadena]]/2)+1</f>
        <v>1</v>
      </c>
      <c r="O83">
        <f>(ROUNDUP(Tabla13[[#This Row],[l.cadena]]/2,0)+1)</f>
        <v>1</v>
      </c>
    </row>
    <row r="84" spans="2:15">
      <c r="B84" s="5">
        <v>79</v>
      </c>
      <c r="C84" t="s">
        <v>178</v>
      </c>
      <c r="D84" t="s">
        <v>179</v>
      </c>
      <c r="E84" t="s">
        <v>20</v>
      </c>
      <c r="F84" t="s">
        <v>30</v>
      </c>
      <c r="H84">
        <v>12</v>
      </c>
      <c r="I8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12</v>
      </c>
      <c r="J84" s="3">
        <f t="shared" si="2"/>
        <v>20705</v>
      </c>
      <c r="L84">
        <f xml:space="preserve"> ROUNDUP(Tabla13[[#This Row],[l.cadena]]/2,0)</f>
        <v>0</v>
      </c>
      <c r="M84">
        <f xml:space="preserve"> IF(+Tabla13[[#This Row],[Merker]]= "S",Tabla13[[#This Row],[Longitud]]*(ROUNDUP(Tabla13[[#This Row],[l.cadena]]/2,0)+1),0)</f>
        <v>0</v>
      </c>
      <c r="N84">
        <f>(Tabla13[[#This Row],[l.cadena]]/2)+1</f>
        <v>1</v>
      </c>
      <c r="O84">
        <f>(ROUNDUP(Tabla13[[#This Row],[l.cadena]]/2,0)+1)</f>
        <v>1</v>
      </c>
    </row>
    <row r="85" spans="2:15">
      <c r="B85" s="5">
        <v>80</v>
      </c>
      <c r="C85" t="s">
        <v>180</v>
      </c>
      <c r="D85" t="s">
        <v>181</v>
      </c>
      <c r="E85" t="s">
        <v>20</v>
      </c>
      <c r="F85" t="s">
        <v>21</v>
      </c>
      <c r="H85">
        <v>1</v>
      </c>
      <c r="I8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85" s="3">
        <v>20737</v>
      </c>
      <c r="L85">
        <f xml:space="preserve"> ROUNDUP(Tabla13[[#This Row],[l.cadena]]/2,0)</f>
        <v>0</v>
      </c>
      <c r="M85">
        <f xml:space="preserve"> IF(+Tabla13[[#This Row],[Merker]]= "S",Tabla13[[#This Row],[Longitud]]*(ROUNDUP(Tabla13[[#This Row],[l.cadena]]/2,0)+1),0)</f>
        <v>0</v>
      </c>
      <c r="N85">
        <f>(Tabla13[[#This Row],[l.cadena]]/2)+1</f>
        <v>1</v>
      </c>
      <c r="O85">
        <f>(ROUNDUP(Tabla13[[#This Row],[l.cadena]]/2,0)+1)</f>
        <v>1</v>
      </c>
    </row>
    <row r="86" spans="2:15">
      <c r="B86" s="5">
        <v>81</v>
      </c>
      <c r="C86" t="s">
        <v>182</v>
      </c>
      <c r="D86" t="s">
        <v>183</v>
      </c>
      <c r="E86" t="s">
        <v>20</v>
      </c>
      <c r="F86" t="s">
        <v>21</v>
      </c>
      <c r="H86">
        <v>1</v>
      </c>
      <c r="I8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86" s="3">
        <f t="shared" ref="J86:J92" si="3">+J85+I85</f>
        <v>20739</v>
      </c>
      <c r="L86">
        <f xml:space="preserve"> ROUNDUP(Tabla13[[#This Row],[l.cadena]]/2,0)</f>
        <v>0</v>
      </c>
      <c r="M86">
        <f xml:space="preserve"> IF(+Tabla13[[#This Row],[Merker]]= "S",Tabla13[[#This Row],[Longitud]]*(ROUNDUP(Tabla13[[#This Row],[l.cadena]]/2,0)+1),0)</f>
        <v>0</v>
      </c>
      <c r="N86">
        <f>(Tabla13[[#This Row],[l.cadena]]/2)+1</f>
        <v>1</v>
      </c>
      <c r="O86">
        <f>(ROUNDUP(Tabla13[[#This Row],[l.cadena]]/2,0)+1)</f>
        <v>1</v>
      </c>
    </row>
    <row r="87" spans="2:15">
      <c r="B87" s="5">
        <v>82</v>
      </c>
      <c r="C87" t="s">
        <v>184</v>
      </c>
      <c r="D87" t="s">
        <v>185</v>
      </c>
      <c r="E87" t="s">
        <v>20</v>
      </c>
      <c r="F87" t="s">
        <v>21</v>
      </c>
      <c r="H87">
        <v>1</v>
      </c>
      <c r="I8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87" s="3">
        <f t="shared" si="3"/>
        <v>20741</v>
      </c>
      <c r="L87">
        <f xml:space="preserve"> ROUNDUP(Tabla13[[#This Row],[l.cadena]]/2,0)</f>
        <v>0</v>
      </c>
      <c r="M87">
        <f xml:space="preserve"> IF(+Tabla13[[#This Row],[Merker]]= "S",Tabla13[[#This Row],[Longitud]]*(ROUNDUP(Tabla13[[#This Row],[l.cadena]]/2,0)+1),0)</f>
        <v>0</v>
      </c>
      <c r="N87">
        <f>(Tabla13[[#This Row],[l.cadena]]/2)+1</f>
        <v>1</v>
      </c>
      <c r="O87">
        <f>(ROUNDUP(Tabla13[[#This Row],[l.cadena]]/2,0)+1)</f>
        <v>1</v>
      </c>
    </row>
    <row r="88" spans="2:15">
      <c r="B88" s="5">
        <v>83</v>
      </c>
      <c r="C88" t="s">
        <v>186</v>
      </c>
      <c r="D88" t="s">
        <v>187</v>
      </c>
      <c r="E88" t="s">
        <v>20</v>
      </c>
      <c r="F88" t="s">
        <v>24</v>
      </c>
      <c r="G88">
        <v>0</v>
      </c>
      <c r="H88">
        <v>128</v>
      </c>
      <c r="I8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88" s="3">
        <f t="shared" si="3"/>
        <v>20743</v>
      </c>
      <c r="L88">
        <f xml:space="preserve"> ROUNDUP(Tabla13[[#This Row],[l.cadena]]/2,0)</f>
        <v>0</v>
      </c>
      <c r="M88">
        <f xml:space="preserve"> IF(+Tabla13[[#This Row],[Merker]]= "S",Tabla13[[#This Row],[Longitud]]*(ROUNDUP(Tabla13[[#This Row],[l.cadena]]/2,0)+1),0)</f>
        <v>0</v>
      </c>
      <c r="N88">
        <f>(Tabla13[[#This Row],[l.cadena]]/2)+1</f>
        <v>1</v>
      </c>
      <c r="O88">
        <f>(ROUNDUP(Tabla13[[#This Row],[l.cadena]]/2,0)+1)</f>
        <v>1</v>
      </c>
    </row>
    <row r="89" spans="2:15">
      <c r="B89" s="5">
        <v>84</v>
      </c>
      <c r="C89" t="s">
        <v>188</v>
      </c>
      <c r="D89" t="s">
        <v>189</v>
      </c>
      <c r="E89" t="s">
        <v>20</v>
      </c>
      <c r="F89" t="s">
        <v>68</v>
      </c>
      <c r="G89">
        <v>16</v>
      </c>
      <c r="H89">
        <v>1</v>
      </c>
      <c r="I8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9</v>
      </c>
      <c r="J89" s="3">
        <f t="shared" si="3"/>
        <v>20807</v>
      </c>
      <c r="L89">
        <f xml:space="preserve"> ROUNDUP(Tabla13[[#This Row],[l.cadena]]/2,0)</f>
        <v>8</v>
      </c>
      <c r="M89">
        <f xml:space="preserve"> IF(+Tabla13[[#This Row],[Merker]]= "S",Tabla13[[#This Row],[Longitud]]*(ROUNDUP(Tabla13[[#This Row],[l.cadena]]/2,0)+1),0)</f>
        <v>9</v>
      </c>
      <c r="N89">
        <f>(Tabla13[[#This Row],[l.cadena]]/2)+1</f>
        <v>9</v>
      </c>
      <c r="O89">
        <f>(ROUNDUP(Tabla13[[#This Row],[l.cadena]]/2,0)+1)</f>
        <v>9</v>
      </c>
    </row>
    <row r="90" spans="2:15">
      <c r="B90" s="5">
        <v>85</v>
      </c>
      <c r="C90" t="s">
        <v>190</v>
      </c>
      <c r="D90" t="s">
        <v>191</v>
      </c>
      <c r="E90" t="s">
        <v>20</v>
      </c>
      <c r="F90" t="s">
        <v>21</v>
      </c>
      <c r="H90">
        <v>1</v>
      </c>
      <c r="I9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2</v>
      </c>
      <c r="J90" s="3">
        <f t="shared" si="3"/>
        <v>20816</v>
      </c>
      <c r="L90">
        <f xml:space="preserve"> ROUNDUP(Tabla13[[#This Row],[l.cadena]]/2,0)</f>
        <v>0</v>
      </c>
      <c r="M90">
        <f xml:space="preserve"> IF(+Tabla13[[#This Row],[Merker]]= "S",Tabla13[[#This Row],[Longitud]]*(ROUNDUP(Tabla13[[#This Row],[l.cadena]]/2,0)+1),0)</f>
        <v>0</v>
      </c>
      <c r="N90">
        <f>(Tabla13[[#This Row],[l.cadena]]/2)+1</f>
        <v>1</v>
      </c>
      <c r="O90">
        <f>(ROUNDUP(Tabla13[[#This Row],[l.cadena]]/2,0)+1)</f>
        <v>1</v>
      </c>
    </row>
    <row r="91" spans="2:15">
      <c r="B91" s="5">
        <v>86</v>
      </c>
      <c r="C91" t="s">
        <v>192</v>
      </c>
      <c r="D91" t="s">
        <v>193</v>
      </c>
      <c r="E91" t="s">
        <v>29</v>
      </c>
      <c r="F91" t="s">
        <v>21</v>
      </c>
      <c r="H91">
        <v>5</v>
      </c>
      <c r="I9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10</v>
      </c>
      <c r="J91" s="3">
        <f t="shared" si="3"/>
        <v>20818</v>
      </c>
      <c r="L91">
        <f xml:space="preserve"> ROUNDUP(Tabla13[[#This Row],[l.cadena]]/2,0)</f>
        <v>0</v>
      </c>
      <c r="M91">
        <f xml:space="preserve"> IF(+Tabla13[[#This Row],[Merker]]= "S",Tabla13[[#This Row],[Longitud]]*(ROUNDUP(Tabla13[[#This Row],[l.cadena]]/2,0)+1),0)</f>
        <v>0</v>
      </c>
      <c r="N91">
        <f>(Tabla13[[#This Row],[l.cadena]]/2)+1</f>
        <v>1</v>
      </c>
      <c r="O91">
        <f>(ROUNDUP(Tabla13[[#This Row],[l.cadena]]/2,0)+1)</f>
        <v>1</v>
      </c>
    </row>
    <row r="92" spans="2:15">
      <c r="B92" s="5">
        <v>87</v>
      </c>
      <c r="C92" t="s">
        <v>194</v>
      </c>
      <c r="D92" t="s">
        <v>195</v>
      </c>
      <c r="E92" t="s">
        <v>29</v>
      </c>
      <c r="F92" t="s">
        <v>68</v>
      </c>
      <c r="G92">
        <v>30</v>
      </c>
      <c r="H92">
        <v>5</v>
      </c>
      <c r="I9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80</v>
      </c>
      <c r="J92" s="3">
        <f t="shared" si="3"/>
        <v>20828</v>
      </c>
      <c r="L92">
        <f xml:space="preserve"> ROUNDUP(Tabla13[[#This Row],[l.cadena]]/2,0)</f>
        <v>15</v>
      </c>
      <c r="M92">
        <f xml:space="preserve"> IF(+Tabla13[[#This Row],[Merker]]= "S",Tabla13[[#This Row],[Longitud]]*(ROUNDUP(Tabla13[[#This Row],[l.cadena]]/2,0)+1),0)</f>
        <v>80</v>
      </c>
      <c r="N92">
        <f>(Tabla13[[#This Row],[l.cadena]]/2)+1</f>
        <v>16</v>
      </c>
      <c r="O92">
        <f>(ROUNDUP(Tabla13[[#This Row],[l.cadena]]/2,0)+1)</f>
        <v>16</v>
      </c>
    </row>
    <row r="93" spans="2:15">
      <c r="B93" s="5">
        <v>88</v>
      </c>
      <c r="C93" t="s">
        <v>196</v>
      </c>
      <c r="D93" t="s">
        <v>197</v>
      </c>
      <c r="E93" t="s">
        <v>20</v>
      </c>
      <c r="F93" t="s">
        <v>21</v>
      </c>
      <c r="H93">
        <v>30</v>
      </c>
      <c r="I9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60</v>
      </c>
      <c r="J93" s="3">
        <v>21100</v>
      </c>
      <c r="L93">
        <f xml:space="preserve"> ROUNDUP(Tabla13[[#This Row],[l.cadena]]/2,0)</f>
        <v>0</v>
      </c>
      <c r="M93">
        <f xml:space="preserve"> IF(+Tabla13[[#This Row],[Merker]]= "S",Tabla13[[#This Row],[Longitud]]*(ROUNDUP(Tabla13[[#This Row],[l.cadena]]/2,0)+1),0)</f>
        <v>0</v>
      </c>
      <c r="N93">
        <f>(Tabla13[[#This Row],[l.cadena]]/2)+1</f>
        <v>1</v>
      </c>
      <c r="O93">
        <f>(ROUNDUP(Tabla13[[#This Row],[l.cadena]]/2,0)+1)</f>
        <v>1</v>
      </c>
    </row>
    <row r="94" spans="2:15">
      <c r="B94" s="5">
        <v>89</v>
      </c>
      <c r="C94" t="s">
        <v>198</v>
      </c>
      <c r="D94" t="s">
        <v>199</v>
      </c>
      <c r="E94" t="s">
        <v>33</v>
      </c>
      <c r="F94" t="s">
        <v>30</v>
      </c>
      <c r="H94">
        <v>64</v>
      </c>
      <c r="I9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94" s="3">
        <v>21400</v>
      </c>
      <c r="L94">
        <f xml:space="preserve"> ROUNDUP(Tabla13[[#This Row],[l.cadena]]/2,0)</f>
        <v>0</v>
      </c>
      <c r="M94">
        <f xml:space="preserve"> IF(+Tabla13[[#This Row],[Merker]]= "S",Tabla13[[#This Row],[Longitud]]*(ROUNDUP(Tabla13[[#This Row],[l.cadena]]/2,0)+1),0)</f>
        <v>0</v>
      </c>
      <c r="N94">
        <f>(Tabla13[[#This Row],[l.cadena]]/2)+1</f>
        <v>1</v>
      </c>
      <c r="O94">
        <f>(ROUNDUP(Tabla13[[#This Row],[l.cadena]]/2,0)+1)</f>
        <v>1</v>
      </c>
    </row>
    <row r="95" spans="2:15">
      <c r="B95" s="5">
        <v>90</v>
      </c>
      <c r="C95" t="s">
        <v>200</v>
      </c>
      <c r="D95" t="s">
        <v>201</v>
      </c>
      <c r="E95" t="s">
        <v>33</v>
      </c>
      <c r="F95" t="s">
        <v>24</v>
      </c>
      <c r="H95">
        <v>64</v>
      </c>
      <c r="I9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32</v>
      </c>
      <c r="J95" s="3">
        <f t="shared" ref="J95:J103" si="4">+J94+I94</f>
        <v>21464</v>
      </c>
      <c r="L95">
        <f xml:space="preserve"> ROUNDUP(Tabla13[[#This Row],[l.cadena]]/2,0)</f>
        <v>0</v>
      </c>
      <c r="M95">
        <f xml:space="preserve"> IF(+Tabla13[[#This Row],[Merker]]= "S",Tabla13[[#This Row],[Longitud]]*(ROUNDUP(Tabla13[[#This Row],[l.cadena]]/2,0)+1),0)</f>
        <v>0</v>
      </c>
      <c r="N95">
        <f>(Tabla13[[#This Row],[l.cadena]]/2)+1</f>
        <v>1</v>
      </c>
      <c r="O95">
        <f>(ROUNDUP(Tabla13[[#This Row],[l.cadena]]/2,0)+1)</f>
        <v>1</v>
      </c>
    </row>
    <row r="96" spans="2:15">
      <c r="B96" s="5">
        <v>91</v>
      </c>
      <c r="C96" t="s">
        <v>202</v>
      </c>
      <c r="D96" t="s">
        <v>203</v>
      </c>
      <c r="E96" t="s">
        <v>20</v>
      </c>
      <c r="F96" t="s">
        <v>68</v>
      </c>
      <c r="G96">
        <v>10</v>
      </c>
      <c r="H96">
        <v>1</v>
      </c>
      <c r="I9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</v>
      </c>
      <c r="J96" s="3">
        <f t="shared" si="4"/>
        <v>21496</v>
      </c>
      <c r="L96">
        <f xml:space="preserve"> ROUNDUP(Tabla13[[#This Row],[l.cadena]]/2,0)</f>
        <v>5</v>
      </c>
      <c r="M96">
        <f xml:space="preserve"> IF(+Tabla13[[#This Row],[Merker]]= "S",Tabla13[[#This Row],[Longitud]]*(ROUNDUP(Tabla13[[#This Row],[l.cadena]]/2,0)+1),0)</f>
        <v>6</v>
      </c>
      <c r="N96">
        <f>(Tabla13[[#This Row],[l.cadena]]/2)+1</f>
        <v>6</v>
      </c>
      <c r="O96">
        <f>(ROUNDUP(Tabla13[[#This Row],[l.cadena]]/2,0)+1)</f>
        <v>6</v>
      </c>
    </row>
    <row r="97" spans="2:16">
      <c r="B97" s="5">
        <v>92</v>
      </c>
      <c r="C97" t="s">
        <v>204</v>
      </c>
      <c r="D97" t="s">
        <v>205</v>
      </c>
      <c r="E97" t="s">
        <v>29</v>
      </c>
      <c r="F97" t="s">
        <v>110</v>
      </c>
      <c r="H97">
        <v>5</v>
      </c>
      <c r="I97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10</v>
      </c>
      <c r="J97" s="3">
        <f t="shared" si="4"/>
        <v>21502</v>
      </c>
      <c r="L97">
        <f xml:space="preserve"> ROUNDUP(Tabla13[[#This Row],[l.cadena]]/2,0)</f>
        <v>0</v>
      </c>
      <c r="M97">
        <f xml:space="preserve"> IF(+Tabla13[[#This Row],[Merker]]= "S",Tabla13[[#This Row],[Longitud]]*(ROUNDUP(Tabla13[[#This Row],[l.cadena]]/2,0)+1),0)</f>
        <v>0</v>
      </c>
      <c r="N97">
        <f>(Tabla13[[#This Row],[l.cadena]]/2)+1</f>
        <v>1</v>
      </c>
      <c r="O97">
        <f>(ROUNDUP(Tabla13[[#This Row],[l.cadena]]/2,0)+1)</f>
        <v>1</v>
      </c>
    </row>
    <row r="98" spans="2:16">
      <c r="B98" s="5">
        <v>93</v>
      </c>
      <c r="C98" t="s">
        <v>206</v>
      </c>
      <c r="D98" t="s">
        <v>207</v>
      </c>
      <c r="E98" t="s">
        <v>20</v>
      </c>
      <c r="F98" t="s">
        <v>21</v>
      </c>
      <c r="H98">
        <v>9</v>
      </c>
      <c r="I98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18</v>
      </c>
      <c r="J98" s="3">
        <f t="shared" si="4"/>
        <v>21512</v>
      </c>
      <c r="L98">
        <f xml:space="preserve"> ROUNDUP(Tabla13[[#This Row],[l.cadena]]/2,0)</f>
        <v>0</v>
      </c>
      <c r="M98">
        <f xml:space="preserve"> IF(+Tabla13[[#This Row],[Merker]]= "S",Tabla13[[#This Row],[Longitud]]*(ROUNDUP(Tabla13[[#This Row],[l.cadena]]/2,0)+1),0)</f>
        <v>0</v>
      </c>
      <c r="N98">
        <f>(Tabla13[[#This Row],[l.cadena]]/2)+1</f>
        <v>1</v>
      </c>
      <c r="O98">
        <f>(ROUNDUP(Tabla13[[#This Row],[l.cadena]]/2,0)+1)</f>
        <v>1</v>
      </c>
    </row>
    <row r="99" spans="2:16">
      <c r="B99" s="5">
        <v>94</v>
      </c>
      <c r="C99" t="s">
        <v>208</v>
      </c>
      <c r="E99" t="s">
        <v>33</v>
      </c>
      <c r="F99" t="s">
        <v>30</v>
      </c>
      <c r="H99">
        <v>128</v>
      </c>
      <c r="I99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128</v>
      </c>
      <c r="J99" s="3">
        <f t="shared" si="4"/>
        <v>21530</v>
      </c>
      <c r="L99">
        <f xml:space="preserve"> ROUNDUP(Tabla13[[#This Row],[l.cadena]]/2,0)</f>
        <v>0</v>
      </c>
      <c r="M99">
        <f xml:space="preserve"> IF(+Tabla13[[#This Row],[Merker]]= "S",Tabla13[[#This Row],[Longitud]]*(ROUNDUP(Tabla13[[#This Row],[l.cadena]]/2,0)+1),0)</f>
        <v>0</v>
      </c>
      <c r="N99">
        <f>(Tabla13[[#This Row],[l.cadena]]/2)+1</f>
        <v>1</v>
      </c>
      <c r="O99">
        <f>(ROUNDUP(Tabla13[[#This Row],[l.cadena]]/2,0)+1)</f>
        <v>1</v>
      </c>
    </row>
    <row r="100" spans="2:16">
      <c r="B100" s="5">
        <v>95</v>
      </c>
      <c r="C100" t="s">
        <v>209</v>
      </c>
      <c r="E100" t="s">
        <v>33</v>
      </c>
      <c r="F100" t="s">
        <v>24</v>
      </c>
      <c r="H100">
        <v>128</v>
      </c>
      <c r="I100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64</v>
      </c>
      <c r="J100" s="3">
        <f t="shared" si="4"/>
        <v>21658</v>
      </c>
      <c r="L100">
        <f xml:space="preserve"> ROUNDUP(Tabla13[[#This Row],[l.cadena]]/2,0)</f>
        <v>0</v>
      </c>
      <c r="M100">
        <f xml:space="preserve"> IF(+Tabla13[[#This Row],[Merker]]= "S",Tabla13[[#This Row],[Longitud]]*(ROUNDUP(Tabla13[[#This Row],[l.cadena]]/2,0)+1),0)</f>
        <v>0</v>
      </c>
      <c r="N100">
        <f>(Tabla13[[#This Row],[l.cadena]]/2)+1</f>
        <v>1</v>
      </c>
      <c r="O100">
        <f>(ROUNDUP(Tabla13[[#This Row],[l.cadena]]/2,0)+1)</f>
        <v>1</v>
      </c>
    </row>
    <row r="101" spans="2:16">
      <c r="B101" s="5">
        <v>96</v>
      </c>
      <c r="C101" t="s">
        <v>210</v>
      </c>
      <c r="D101" t="s">
        <v>211</v>
      </c>
      <c r="E101" t="s">
        <v>33</v>
      </c>
      <c r="F101" t="s">
        <v>21</v>
      </c>
      <c r="H101">
        <v>30</v>
      </c>
      <c r="I101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60</v>
      </c>
      <c r="J101" s="3">
        <f t="shared" si="4"/>
        <v>21722</v>
      </c>
      <c r="L101">
        <f xml:space="preserve"> ROUNDUP(Tabla13[[#This Row],[l.cadena]]/2,0)</f>
        <v>0</v>
      </c>
      <c r="M101">
        <f xml:space="preserve"> IF(+Tabla13[[#This Row],[Merker]]= "S",Tabla13[[#This Row],[Longitud]]*(ROUNDUP(Tabla13[[#This Row],[l.cadena]]/2,0)+1),0)</f>
        <v>0</v>
      </c>
      <c r="N101">
        <f>(Tabla13[[#This Row],[l.cadena]]/2)+1</f>
        <v>1</v>
      </c>
      <c r="O101">
        <f>(ROUNDUP(Tabla13[[#This Row],[l.cadena]]/2,0)+1)</f>
        <v>1</v>
      </c>
    </row>
    <row r="102" spans="2:16">
      <c r="B102" s="5">
        <v>97</v>
      </c>
      <c r="C102" t="s">
        <v>212</v>
      </c>
      <c r="D102" t="s">
        <v>213</v>
      </c>
      <c r="E102" t="s">
        <v>33</v>
      </c>
      <c r="F102" t="s">
        <v>21</v>
      </c>
      <c r="H102">
        <v>30</v>
      </c>
      <c r="I102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60</v>
      </c>
      <c r="J102" s="3">
        <f t="shared" si="4"/>
        <v>21782</v>
      </c>
      <c r="L102">
        <f xml:space="preserve"> ROUNDUP(Tabla13[[#This Row],[l.cadena]]/2,0)</f>
        <v>0</v>
      </c>
      <c r="M102">
        <f xml:space="preserve"> IF(+Tabla13[[#This Row],[Merker]]= "S",Tabla13[[#This Row],[Longitud]]*(ROUNDUP(Tabla13[[#This Row],[l.cadena]]/2,0)+1),0)</f>
        <v>0</v>
      </c>
      <c r="N102">
        <f>(Tabla13[[#This Row],[l.cadena]]/2)+1</f>
        <v>1</v>
      </c>
      <c r="O102">
        <f>(ROUNDUP(Tabla13[[#This Row],[l.cadena]]/2,0)+1)</f>
        <v>1</v>
      </c>
    </row>
    <row r="103" spans="2:16">
      <c r="B103" s="5">
        <v>98</v>
      </c>
      <c r="C103" t="s">
        <v>214</v>
      </c>
      <c r="D103" t="s">
        <v>215</v>
      </c>
      <c r="E103" t="s">
        <v>33</v>
      </c>
      <c r="F103" t="s">
        <v>21</v>
      </c>
      <c r="H103">
        <v>30</v>
      </c>
      <c r="I10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60</v>
      </c>
      <c r="J103" s="3">
        <f t="shared" si="4"/>
        <v>21842</v>
      </c>
      <c r="L103">
        <f xml:space="preserve"> ROUNDUP(Tabla13[[#This Row],[l.cadena]]/2,0)</f>
        <v>0</v>
      </c>
      <c r="M103">
        <f xml:space="preserve"> IF(+Tabla13[[#This Row],[Merker]]= "S",Tabla13[[#This Row],[Longitud]]*(ROUNDUP(Tabla13[[#This Row],[l.cadena]]/2,0)+1),0)</f>
        <v>0</v>
      </c>
      <c r="N103">
        <f>(Tabla13[[#This Row],[l.cadena]]/2)+1</f>
        <v>1</v>
      </c>
      <c r="O103">
        <f>(ROUNDUP(Tabla13[[#This Row],[l.cadena]]/2,0)+1)</f>
        <v>1</v>
      </c>
    </row>
    <row r="104" spans="2:16">
      <c r="B104" s="5">
        <v>99</v>
      </c>
      <c r="C104" t="s">
        <v>216</v>
      </c>
      <c r="D104" t="s">
        <v>217</v>
      </c>
      <c r="E104" t="s">
        <v>33</v>
      </c>
      <c r="F104" t="s">
        <v>21</v>
      </c>
      <c r="H104">
        <v>30</v>
      </c>
      <c r="I104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60</v>
      </c>
      <c r="J104" s="3">
        <f>J103+I103</f>
        <v>21902</v>
      </c>
      <c r="L104">
        <f xml:space="preserve"> ROUNDUP(Tabla13[[#This Row],[l.cadena]]/2,0)</f>
        <v>0</v>
      </c>
      <c r="M104">
        <f xml:space="preserve"> IF(+Tabla13[[#This Row],[Merker]]= "S",Tabla13[[#This Row],[Longitud]]*(ROUNDUP(Tabla13[[#This Row],[l.cadena]]/2,0)+1),0)</f>
        <v>0</v>
      </c>
      <c r="N104">
        <f>(Tabla13[[#This Row],[l.cadena]]/2)+1</f>
        <v>1</v>
      </c>
      <c r="O104">
        <f>(ROUNDUP(Tabla13[[#This Row],[l.cadena]]/2,0)+1)</f>
        <v>1</v>
      </c>
    </row>
    <row r="105" spans="2:16">
      <c r="B105" s="5">
        <v>100</v>
      </c>
      <c r="C105" t="s">
        <v>218</v>
      </c>
      <c r="D105" t="s">
        <v>219</v>
      </c>
      <c r="E105" t="s">
        <v>29</v>
      </c>
      <c r="F105" t="s">
        <v>68</v>
      </c>
      <c r="G105">
        <v>30</v>
      </c>
      <c r="H105">
        <v>64</v>
      </c>
      <c r="I105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1024</v>
      </c>
      <c r="J105" s="3">
        <f>+J104+I104</f>
        <v>21962</v>
      </c>
      <c r="L105">
        <f xml:space="preserve"> ROUNDUP(Tabla13[[#This Row],[l.cadena]]/2,0)</f>
        <v>15</v>
      </c>
      <c r="M105">
        <f xml:space="preserve"> IF(+Tabla13[[#This Row],[Merker]]= "S",Tabla13[[#This Row],[Longitud]]*(ROUNDUP(Tabla13[[#This Row],[l.cadena]]/2,0)+1),0)</f>
        <v>1024</v>
      </c>
      <c r="N105">
        <f>(Tabla13[[#This Row],[l.cadena]]/2)+1</f>
        <v>16</v>
      </c>
      <c r="O105">
        <f>(ROUNDUP(Tabla13[[#This Row],[l.cadena]]/2,0)+1)</f>
        <v>16</v>
      </c>
    </row>
    <row r="106" spans="2:16">
      <c r="B106" s="5">
        <v>101</v>
      </c>
      <c r="C106" t="s">
        <v>220</v>
      </c>
      <c r="D106" t="s">
        <v>221</v>
      </c>
      <c r="E106" t="s">
        <v>33</v>
      </c>
      <c r="F106" t="s">
        <v>24</v>
      </c>
      <c r="G106">
        <v>0</v>
      </c>
      <c r="H106">
        <v>1</v>
      </c>
      <c r="I106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06" s="3">
        <f>J105+I105</f>
        <v>22986</v>
      </c>
      <c r="L106">
        <f xml:space="preserve"> ROUNDUP(Tabla13[[#This Row],[l.cadena]]/2,0)</f>
        <v>0</v>
      </c>
      <c r="M106">
        <f xml:space="preserve"> IF(+Tabla13[[#This Row],[Merker]]= "S",Tabla13[[#This Row],[Longitud]]*(ROUNDUP(Tabla13[[#This Row],[l.cadena]]/2,0)+1),0)</f>
        <v>0</v>
      </c>
      <c r="N106">
        <f>(Tabla13[[#This Row],[l.cadena]]/2)+1</f>
        <v>1</v>
      </c>
      <c r="O106">
        <f>(ROUNDUP(Tabla13[[#This Row],[l.cadena]]/2,0)+1)</f>
        <v>1</v>
      </c>
    </row>
    <row r="107" spans="2:16">
      <c r="B107" s="5">
        <v>102</v>
      </c>
      <c r="C107" t="s">
        <v>222</v>
      </c>
      <c r="D107" t="s">
        <v>223</v>
      </c>
      <c r="E107" t="s">
        <v>33</v>
      </c>
      <c r="F107" t="s">
        <v>68</v>
      </c>
      <c r="G107">
        <v>10</v>
      </c>
      <c r="H107">
        <v>3</v>
      </c>
      <c r="I107" s="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18</v>
      </c>
      <c r="J107" s="3">
        <f>J106+I106</f>
        <v>22987</v>
      </c>
      <c r="L107">
        <f xml:space="preserve"> ROUNDUP(Tabla13[[#This Row],[l.cadena]]/2,0)</f>
        <v>5</v>
      </c>
      <c r="M107">
        <f xml:space="preserve"> IF(+Tabla13[[#This Row],[Merker]]= "S",Tabla13[[#This Row],[Longitud]]*(ROUNDUP(Tabla13[[#This Row],[l.cadena]]/2,0)+1),0)</f>
        <v>18</v>
      </c>
      <c r="N107">
        <f>(Tabla13[[#This Row],[l.cadena]]/2)+1</f>
        <v>6</v>
      </c>
      <c r="O107">
        <f>(ROUNDUP(Tabla13[[#This Row],[l.cadena]]/2,0)+1)</f>
        <v>6</v>
      </c>
    </row>
    <row r="108" spans="2:16">
      <c r="B108" s="5">
        <v>103</v>
      </c>
      <c r="C108" t="s">
        <v>224</v>
      </c>
      <c r="D108" t="s">
        <v>225</v>
      </c>
      <c r="E108" t="s">
        <v>33</v>
      </c>
      <c r="F108" t="s">
        <v>30</v>
      </c>
      <c r="H108">
        <v>1</v>
      </c>
      <c r="I108" s="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08" s="3">
        <f>J107+I107</f>
        <v>23005</v>
      </c>
      <c r="L108">
        <f xml:space="preserve"> ROUNDUP(Tabla13[[#This Row],[l.cadena]]/2,0)</f>
        <v>0</v>
      </c>
      <c r="M108">
        <f xml:space="preserve"> IF(+Tabla13[[#This Row],[Merker]]= "S",Tabla13[[#This Row],[Longitud]]*(ROUNDUP(Tabla13[[#This Row],[l.cadena]]/2,0)+1),0)</f>
        <v>0</v>
      </c>
      <c r="N108">
        <f>(Tabla13[[#This Row],[l.cadena]]/2)+1</f>
        <v>1</v>
      </c>
      <c r="O108">
        <f>(ROUNDUP(Tabla13[[#This Row],[l.cadena]]/2,0)+1)</f>
        <v>1</v>
      </c>
    </row>
    <row r="109" spans="2:16">
      <c r="B109" s="5">
        <v>104</v>
      </c>
      <c r="C109" t="s">
        <v>226</v>
      </c>
      <c r="D109" t="s">
        <v>227</v>
      </c>
      <c r="E109" t="s">
        <v>33</v>
      </c>
      <c r="F109" t="s">
        <v>30</v>
      </c>
      <c r="H109">
        <v>1</v>
      </c>
      <c r="I109" s="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09" s="3">
        <f t="shared" ref="J109:J113" si="5">J108+I108</f>
        <v>23006</v>
      </c>
      <c r="L109">
        <f xml:space="preserve"> ROUNDUP(Tabla13[[#This Row],[l.cadena]]/2,0)</f>
        <v>0</v>
      </c>
      <c r="M109">
        <f xml:space="preserve"> IF(+Tabla13[[#This Row],[Merker]]= "S",Tabla13[[#This Row],[Longitud]]*(ROUNDUP(Tabla13[[#This Row],[l.cadena]]/2,0)+1),0)</f>
        <v>0</v>
      </c>
      <c r="N109">
        <f>(Tabla13[[#This Row],[l.cadena]]/2)+1</f>
        <v>1</v>
      </c>
      <c r="O109">
        <f>(ROUNDUP(Tabla13[[#This Row],[l.cadena]]/2,0)+1)</f>
        <v>1</v>
      </c>
      <c r="P109" t="s">
        <v>228</v>
      </c>
    </row>
    <row r="110" spans="2:16">
      <c r="B110" s="5">
        <v>105</v>
      </c>
      <c r="C110" t="s">
        <v>229</v>
      </c>
      <c r="D110" t="s">
        <v>230</v>
      </c>
      <c r="E110" t="s">
        <v>33</v>
      </c>
      <c r="F110" t="s">
        <v>30</v>
      </c>
      <c r="H110">
        <v>1</v>
      </c>
      <c r="I110" s="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1</v>
      </c>
      <c r="J110" s="3">
        <f t="shared" si="5"/>
        <v>23007</v>
      </c>
      <c r="L110">
        <f xml:space="preserve"> ROUNDUP(Tabla13[[#This Row],[l.cadena]]/2,0)</f>
        <v>0</v>
      </c>
      <c r="M110">
        <f xml:space="preserve"> IF(+Tabla13[[#This Row],[Merker]]= "S",Tabla13[[#This Row],[Longitud]]*(ROUNDUP(Tabla13[[#This Row],[l.cadena]]/2,0)+1),0)</f>
        <v>0</v>
      </c>
      <c r="N110">
        <f>(Tabla13[[#This Row],[l.cadena]]/2)+1</f>
        <v>1</v>
      </c>
      <c r="O110">
        <f>(ROUNDUP(Tabla13[[#This Row],[l.cadena]]/2,0)+1)</f>
        <v>1</v>
      </c>
    </row>
    <row r="111" spans="2:16">
      <c r="B111" s="5">
        <v>106</v>
      </c>
      <c r="C111" t="s">
        <v>231</v>
      </c>
      <c r="D111" t="s">
        <v>232</v>
      </c>
      <c r="E111" t="s">
        <v>33</v>
      </c>
      <c r="F111" t="s">
        <v>24</v>
      </c>
      <c r="H111">
        <v>64</v>
      </c>
      <c r="I111" s="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32</v>
      </c>
      <c r="J111" s="3">
        <f t="shared" si="5"/>
        <v>23008</v>
      </c>
      <c r="L111">
        <f xml:space="preserve"> ROUNDUP(Tabla13[[#This Row],[l.cadena]]/2,0)</f>
        <v>0</v>
      </c>
      <c r="M111">
        <f xml:space="preserve"> IF(+Tabla13[[#This Row],[Merker]]= "S",Tabla13[[#This Row],[Longitud]]*(ROUNDUP(Tabla13[[#This Row],[l.cadena]]/2,0)+1),0)</f>
        <v>0</v>
      </c>
      <c r="N111">
        <f>(Tabla13[[#This Row],[l.cadena]]/2)+1</f>
        <v>1</v>
      </c>
      <c r="O111">
        <f>(ROUNDUP(Tabla13[[#This Row],[l.cadena]]/2,0)+1)</f>
        <v>1</v>
      </c>
    </row>
    <row r="112" spans="2:16">
      <c r="B112" s="5"/>
      <c r="I112" s="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0</v>
      </c>
      <c r="J112" s="3">
        <f t="shared" si="5"/>
        <v>23040</v>
      </c>
      <c r="L112">
        <f xml:space="preserve"> ROUNDUP(Tabla13[[#This Row],[l.cadena]]/2,0)</f>
        <v>0</v>
      </c>
      <c r="M112">
        <f xml:space="preserve"> IF(+Tabla13[[#This Row],[Merker]]= "S",Tabla13[[#This Row],[Longitud]]*(ROUNDUP(Tabla13[[#This Row],[l.cadena]]/2,0)+1),0)</f>
        <v>0</v>
      </c>
      <c r="N112">
        <f>(Tabla13[[#This Row],[l.cadena]]/2)+1</f>
        <v>1</v>
      </c>
      <c r="O112">
        <f>(ROUNDUP(Tabla13[[#This Row],[l.cadena]]/2,0)+1)</f>
        <v>1</v>
      </c>
    </row>
    <row r="113" spans="2:15">
      <c r="B113" s="5"/>
      <c r="I113" s="3">
        <f xml:space="preserve"> (IF(+Tabla13[[#This Row],[Merker]]= "D",Tabla13[[#This Row],[Longitud]]*2,0)) + (IF(+Tabla13[[#This Row],[Merker]]= "F",Tabla13[[#This Row],[Longitud]]*2,0)) + (IF(+Tabla13[[#This Row],[Merker]]= "W",Tabla13[[#This Row],[Longitud]],0)) + (IF(AND(+Tabla13[[#This Row],[Merker]]= "X", Tabla13[[#This Row],[Longitud]]=1),1,0))+ (IF(AND(+Tabla13[[#This Row],[Merker]]= "X", Tabla13[[#This Row],[Longitud]]&gt;1),(ROUNDUP(Tabla13[[#This Row],[Longitud]]/2,0) ),0)) +  IF(+Tabla13[[#This Row],[Merker]]= "S",(ROUNDUP(Tabla13[[#This Row],[l.cadena]]/2,0)+1)*Tabla13[[#This Row],[Longitud]],0)</f>
        <v>0</v>
      </c>
      <c r="J113" s="3">
        <f t="shared" si="5"/>
        <v>23040</v>
      </c>
      <c r="L113">
        <f xml:space="preserve"> ROUNDUP(Tabla13[[#This Row],[l.cadena]]/2,0)</f>
        <v>0</v>
      </c>
      <c r="M113">
        <f xml:space="preserve"> IF(+Tabla13[[#This Row],[Merker]]= "S",Tabla13[[#This Row],[Longitud]]*(ROUNDUP(Tabla13[[#This Row],[l.cadena]]/2,0)+1),0)</f>
        <v>0</v>
      </c>
      <c r="N113">
        <f>(Tabla13[[#This Row],[l.cadena]]/2)+1</f>
        <v>1</v>
      </c>
      <c r="O113">
        <f>(ROUNDUP(Tabla13[[#This Row],[l.cadena]]/2,0)+1)</f>
        <v>1</v>
      </c>
    </row>
  </sheetData>
  <pageMargins left="0.25" right="0.25" top="0.75" bottom="0.75" header="0.3" footer="0.3"/>
  <pageSetup paperSize="9" scale="86" fitToHeight="0" orientation="portrait" r:id="rId1"/>
  <ignoredErrors>
    <ignoredError sqref="J6:J59 J62:J65 J103:J108 J66:J69 J70 J73:J74 J75:J85 J86:J92 J95:J102 J60:J61 J71:J72 J109:J11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120"/>
  <sheetViews>
    <sheetView tabSelected="1" zoomScaleNormal="100" zoomScaleSheetLayoutView="110" workbookViewId="0">
      <selection activeCell="D52" sqref="D52"/>
    </sheetView>
  </sheetViews>
  <sheetFormatPr defaultColWidth="11.42578125" defaultRowHeight="15"/>
  <cols>
    <col min="2" max="3" width="12" customWidth="1"/>
    <col min="4" max="4" width="35" customWidth="1"/>
    <col min="5" max="5" width="6" customWidth="1"/>
    <col min="6" max="6" width="6.7109375" customWidth="1"/>
    <col min="7" max="7" width="6.42578125" customWidth="1"/>
    <col min="8" max="8" width="7.85546875" customWidth="1"/>
    <col min="9" max="9" width="9.28515625" style="3" customWidth="1"/>
    <col min="10" max="10" width="24.85546875" customWidth="1"/>
    <col min="11" max="11" width="30.28515625" customWidth="1"/>
    <col min="14" max="14" width="15.140625" customWidth="1"/>
  </cols>
  <sheetData>
    <row r="1" spans="2:11">
      <c r="C1" s="1"/>
    </row>
    <row r="2" spans="2:11" ht="28.5">
      <c r="B2" s="7" t="s">
        <v>233</v>
      </c>
      <c r="C2" s="2"/>
    </row>
    <row r="4" spans="2:11">
      <c r="B4" t="s">
        <v>1</v>
      </c>
      <c r="C4" t="s">
        <v>2</v>
      </c>
      <c r="D4" t="s">
        <v>3</v>
      </c>
    </row>
    <row r="5" spans="2:11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234</v>
      </c>
      <c r="K5" t="s">
        <v>235</v>
      </c>
    </row>
    <row r="6" spans="2:11" ht="18.75">
      <c r="B6" s="5">
        <v>1</v>
      </c>
      <c r="C6" t="s">
        <v>18</v>
      </c>
      <c r="D6" t="s">
        <v>19</v>
      </c>
      <c r="E6" t="s">
        <v>20</v>
      </c>
      <c r="F6" t="s">
        <v>21</v>
      </c>
      <c r="H6">
        <v>128</v>
      </c>
      <c r="I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256</v>
      </c>
      <c r="K6" s="8">
        <v>6000</v>
      </c>
    </row>
    <row r="7" spans="2:11" ht="18.75">
      <c r="B7" s="5">
        <v>2</v>
      </c>
      <c r="C7" t="s">
        <v>22</v>
      </c>
      <c r="D7" t="s">
        <v>23</v>
      </c>
      <c r="E7" t="s">
        <v>20</v>
      </c>
      <c r="F7" t="s">
        <v>24</v>
      </c>
      <c r="G7">
        <v>0</v>
      </c>
      <c r="H7">
        <v>128</v>
      </c>
      <c r="I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7">
        <f t="shared" ref="J7:J38" si="0">+K6+I6</f>
        <v>6256</v>
      </c>
      <c r="K7" s="8">
        <f>EVEN(Tabla135[[#This Row],[SUMA DISTANCIA]])</f>
        <v>6256</v>
      </c>
    </row>
    <row r="8" spans="2:11" ht="18.75">
      <c r="B8" s="5">
        <v>3</v>
      </c>
      <c r="C8" t="s">
        <v>25</v>
      </c>
      <c r="D8" t="s">
        <v>26</v>
      </c>
      <c r="E8" t="s">
        <v>20</v>
      </c>
      <c r="F8" t="s">
        <v>24</v>
      </c>
      <c r="G8">
        <v>0</v>
      </c>
      <c r="H8">
        <v>128</v>
      </c>
      <c r="I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8">
        <f t="shared" si="0"/>
        <v>6320</v>
      </c>
      <c r="K8" s="8">
        <f>EVEN(Tabla135[[#This Row],[SUMA DISTANCIA]])</f>
        <v>6320</v>
      </c>
    </row>
    <row r="9" spans="2:11" ht="18.75">
      <c r="B9" s="5">
        <v>4</v>
      </c>
      <c r="C9" t="s">
        <v>27</v>
      </c>
      <c r="D9" t="s">
        <v>28</v>
      </c>
      <c r="E9" t="s">
        <v>29</v>
      </c>
      <c r="F9" t="s">
        <v>30</v>
      </c>
      <c r="H9">
        <v>200</v>
      </c>
      <c r="I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200</v>
      </c>
      <c r="J9">
        <f t="shared" si="0"/>
        <v>6384</v>
      </c>
      <c r="K9" s="8">
        <f>EVEN(Tabla135[[#This Row],[SUMA DISTANCIA]])</f>
        <v>6384</v>
      </c>
    </row>
    <row r="10" spans="2:11" ht="18.75">
      <c r="B10" s="5">
        <v>5</v>
      </c>
      <c r="C10" t="s">
        <v>31</v>
      </c>
      <c r="D10" t="s">
        <v>32</v>
      </c>
      <c r="E10" t="s">
        <v>33</v>
      </c>
      <c r="F10" t="s">
        <v>21</v>
      </c>
      <c r="H10">
        <v>1</v>
      </c>
      <c r="I1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10">
        <f t="shared" si="0"/>
        <v>6584</v>
      </c>
      <c r="K10" s="8">
        <f>EVEN(Tabla135[[#This Row],[SUMA DISTANCIA]])</f>
        <v>6584</v>
      </c>
    </row>
    <row r="11" spans="2:11" ht="18.75">
      <c r="B11" s="5">
        <v>6</v>
      </c>
      <c r="C11" t="s">
        <v>34</v>
      </c>
      <c r="D11" t="s">
        <v>35</v>
      </c>
      <c r="E11" t="s">
        <v>33</v>
      </c>
      <c r="F11" t="s">
        <v>24</v>
      </c>
      <c r="G11">
        <v>0</v>
      </c>
      <c r="H11">
        <v>1</v>
      </c>
      <c r="I1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1">
        <f t="shared" si="0"/>
        <v>6586</v>
      </c>
      <c r="K11" s="8">
        <f>EVEN(Tabla135[[#This Row],[SUMA DISTANCIA]])</f>
        <v>6586</v>
      </c>
    </row>
    <row r="12" spans="2:11" ht="18.75">
      <c r="B12" s="5">
        <v>7</v>
      </c>
      <c r="C12" t="s">
        <v>36</v>
      </c>
      <c r="D12" t="s">
        <v>37</v>
      </c>
      <c r="E12" t="s">
        <v>33</v>
      </c>
      <c r="F12" t="s">
        <v>24</v>
      </c>
      <c r="G12">
        <v>0</v>
      </c>
      <c r="H12">
        <v>1</v>
      </c>
      <c r="I1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2">
        <f t="shared" si="0"/>
        <v>6587</v>
      </c>
      <c r="K12" s="8">
        <f>EVEN(Tabla135[[#This Row],[SUMA DISTANCIA]])</f>
        <v>6588</v>
      </c>
    </row>
    <row r="13" spans="2:11" ht="18.75">
      <c r="B13" s="5">
        <v>8</v>
      </c>
      <c r="C13" t="s">
        <v>38</v>
      </c>
      <c r="D13" t="s">
        <v>39</v>
      </c>
      <c r="E13" t="s">
        <v>33</v>
      </c>
      <c r="F13" t="s">
        <v>24</v>
      </c>
      <c r="G13">
        <v>0</v>
      </c>
      <c r="H13">
        <v>1</v>
      </c>
      <c r="I1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3">
        <f t="shared" si="0"/>
        <v>6589</v>
      </c>
      <c r="K13" s="8">
        <f>EVEN(Tabla135[[#This Row],[SUMA DISTANCIA]])</f>
        <v>6590</v>
      </c>
    </row>
    <row r="14" spans="2:11" ht="18.75">
      <c r="B14" s="5">
        <v>9</v>
      </c>
      <c r="C14" t="s">
        <v>40</v>
      </c>
      <c r="D14" t="s">
        <v>41</v>
      </c>
      <c r="E14" t="s">
        <v>33</v>
      </c>
      <c r="F14" t="s">
        <v>24</v>
      </c>
      <c r="G14">
        <v>0</v>
      </c>
      <c r="H14">
        <v>1</v>
      </c>
      <c r="I1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4">
        <f t="shared" si="0"/>
        <v>6591</v>
      </c>
      <c r="K14" s="8">
        <f>EVEN(Tabla135[[#This Row],[SUMA DISTANCIA]])</f>
        <v>6592</v>
      </c>
    </row>
    <row r="15" spans="2:11" ht="18.75">
      <c r="B15" s="5">
        <v>10</v>
      </c>
      <c r="C15" t="s">
        <v>42</v>
      </c>
      <c r="D15" t="s">
        <v>43</v>
      </c>
      <c r="E15" t="s">
        <v>33</v>
      </c>
      <c r="F15" t="s">
        <v>24</v>
      </c>
      <c r="G15">
        <v>0</v>
      </c>
      <c r="H15">
        <v>1</v>
      </c>
      <c r="I1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5">
        <f t="shared" si="0"/>
        <v>6593</v>
      </c>
      <c r="K15" s="8">
        <f>EVEN(Tabla135[[#This Row],[SUMA DISTANCIA]])</f>
        <v>6594</v>
      </c>
    </row>
    <row r="16" spans="2:11" ht="18.75">
      <c r="B16" s="5">
        <v>11</v>
      </c>
      <c r="C16" t="s">
        <v>44</v>
      </c>
      <c r="D16" t="s">
        <v>45</v>
      </c>
      <c r="E16" t="s">
        <v>33</v>
      </c>
      <c r="F16" t="s">
        <v>24</v>
      </c>
      <c r="G16">
        <v>0</v>
      </c>
      <c r="H16">
        <v>1</v>
      </c>
      <c r="I1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6">
        <f t="shared" si="0"/>
        <v>6595</v>
      </c>
      <c r="K16" s="8">
        <f>EVEN(Tabla135[[#This Row],[SUMA DISTANCIA]])</f>
        <v>6596</v>
      </c>
    </row>
    <row r="17" spans="2:11" ht="18.75">
      <c r="B17" s="5">
        <v>12</v>
      </c>
      <c r="C17" t="s">
        <v>46</v>
      </c>
      <c r="D17" t="s">
        <v>47</v>
      </c>
      <c r="E17" t="s">
        <v>33</v>
      </c>
      <c r="F17" t="s">
        <v>24</v>
      </c>
      <c r="G17">
        <v>0</v>
      </c>
      <c r="H17">
        <v>1</v>
      </c>
      <c r="I1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7">
        <f t="shared" si="0"/>
        <v>6597</v>
      </c>
      <c r="K17" s="8">
        <f>EVEN(Tabla135[[#This Row],[SUMA DISTANCIA]])</f>
        <v>6598</v>
      </c>
    </row>
    <row r="18" spans="2:11" ht="18.75">
      <c r="B18" s="5">
        <v>13</v>
      </c>
      <c r="C18" t="s">
        <v>48</v>
      </c>
      <c r="D18" t="s">
        <v>236</v>
      </c>
      <c r="E18" t="s">
        <v>33</v>
      </c>
      <c r="F18" t="s">
        <v>24</v>
      </c>
      <c r="G18">
        <v>0</v>
      </c>
      <c r="H18">
        <v>1</v>
      </c>
      <c r="I1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8">
        <f t="shared" si="0"/>
        <v>6599</v>
      </c>
      <c r="K18" s="8">
        <f>EVEN(Tabla135[[#This Row],[SUMA DISTANCIA]])</f>
        <v>6600</v>
      </c>
    </row>
    <row r="19" spans="2:11" ht="18.75">
      <c r="B19" s="5">
        <v>14</v>
      </c>
      <c r="C19" t="s">
        <v>50</v>
      </c>
      <c r="D19" t="s">
        <v>237</v>
      </c>
      <c r="E19" t="s">
        <v>33</v>
      </c>
      <c r="F19" t="s">
        <v>24</v>
      </c>
      <c r="G19">
        <v>0</v>
      </c>
      <c r="H19">
        <v>1</v>
      </c>
      <c r="I1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19">
        <f t="shared" si="0"/>
        <v>6601</v>
      </c>
      <c r="K19" s="8">
        <f>EVEN(Tabla135[[#This Row],[SUMA DISTANCIA]])</f>
        <v>6602</v>
      </c>
    </row>
    <row r="20" spans="2:11" ht="18.75">
      <c r="B20" s="5">
        <v>15</v>
      </c>
      <c r="C20" t="s">
        <v>52</v>
      </c>
      <c r="D20" t="s">
        <v>238</v>
      </c>
      <c r="E20" t="s">
        <v>33</v>
      </c>
      <c r="F20" t="s">
        <v>24</v>
      </c>
      <c r="G20">
        <v>0</v>
      </c>
      <c r="H20">
        <v>1</v>
      </c>
      <c r="I2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0">
        <f t="shared" si="0"/>
        <v>6603</v>
      </c>
      <c r="K20" s="8">
        <f>EVEN(Tabla135[[#This Row],[SUMA DISTANCIA]])</f>
        <v>6604</v>
      </c>
    </row>
    <row r="21" spans="2:11" ht="18.75">
      <c r="B21" s="5">
        <v>16</v>
      </c>
      <c r="C21" t="s">
        <v>54</v>
      </c>
      <c r="D21" t="s">
        <v>239</v>
      </c>
      <c r="E21" t="s">
        <v>33</v>
      </c>
      <c r="F21" t="s">
        <v>24</v>
      </c>
      <c r="G21">
        <v>0</v>
      </c>
      <c r="H21">
        <v>1</v>
      </c>
      <c r="I2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1">
        <f t="shared" si="0"/>
        <v>6605</v>
      </c>
      <c r="K21" s="8">
        <f>EVEN(Tabla135[[#This Row],[SUMA DISTANCIA]])</f>
        <v>6606</v>
      </c>
    </row>
    <row r="22" spans="2:11" ht="18.75">
      <c r="B22" s="5">
        <v>17</v>
      </c>
      <c r="C22" t="s">
        <v>56</v>
      </c>
      <c r="D22" t="s">
        <v>240</v>
      </c>
      <c r="E22" t="s">
        <v>33</v>
      </c>
      <c r="F22" t="s">
        <v>24</v>
      </c>
      <c r="G22">
        <v>0</v>
      </c>
      <c r="H22">
        <v>1</v>
      </c>
      <c r="I2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2">
        <f t="shared" si="0"/>
        <v>6607</v>
      </c>
      <c r="K22" s="8">
        <f>EVEN(Tabla135[[#This Row],[SUMA DISTANCIA]])</f>
        <v>6608</v>
      </c>
    </row>
    <row r="23" spans="2:11" ht="18.75">
      <c r="B23" s="5">
        <v>18</v>
      </c>
      <c r="C23" t="s">
        <v>58</v>
      </c>
      <c r="D23" t="s">
        <v>59</v>
      </c>
      <c r="E23" t="s">
        <v>33</v>
      </c>
      <c r="F23" t="s">
        <v>24</v>
      </c>
      <c r="G23">
        <v>0</v>
      </c>
      <c r="H23">
        <v>1</v>
      </c>
      <c r="I2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3">
        <f t="shared" si="0"/>
        <v>6609</v>
      </c>
      <c r="K23" s="8">
        <f>EVEN(Tabla135[[#This Row],[SUMA DISTANCIA]])</f>
        <v>6610</v>
      </c>
    </row>
    <row r="24" spans="2:11" ht="18.75">
      <c r="B24" s="5">
        <v>19</v>
      </c>
      <c r="C24" t="s">
        <v>60</v>
      </c>
      <c r="D24" t="s">
        <v>61</v>
      </c>
      <c r="E24" t="s">
        <v>33</v>
      </c>
      <c r="F24" t="s">
        <v>24</v>
      </c>
      <c r="G24">
        <v>0</v>
      </c>
      <c r="H24">
        <v>1</v>
      </c>
      <c r="I2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4">
        <f t="shared" si="0"/>
        <v>6611</v>
      </c>
      <c r="K24" s="8">
        <f>EVEN(Tabla135[[#This Row],[SUMA DISTANCIA]])</f>
        <v>6612</v>
      </c>
    </row>
    <row r="25" spans="2:11" ht="18.75">
      <c r="B25" s="5">
        <v>20</v>
      </c>
      <c r="C25" t="s">
        <v>62</v>
      </c>
      <c r="D25" t="s">
        <v>63</v>
      </c>
      <c r="E25" t="s">
        <v>33</v>
      </c>
      <c r="F25" t="s">
        <v>24</v>
      </c>
      <c r="G25">
        <v>0</v>
      </c>
      <c r="H25">
        <v>1</v>
      </c>
      <c r="I2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5">
        <f t="shared" si="0"/>
        <v>6613</v>
      </c>
      <c r="K25" s="8">
        <f>EVEN(Tabla135[[#This Row],[SUMA DISTANCIA]])</f>
        <v>6614</v>
      </c>
    </row>
    <row r="26" spans="2:11" ht="18.75">
      <c r="B26" s="5">
        <v>21</v>
      </c>
      <c r="C26" t="s">
        <v>64</v>
      </c>
      <c r="D26" t="s">
        <v>65</v>
      </c>
      <c r="E26" t="s">
        <v>33</v>
      </c>
      <c r="F26" t="s">
        <v>30</v>
      </c>
      <c r="H26">
        <v>1</v>
      </c>
      <c r="I2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6">
        <f t="shared" si="0"/>
        <v>6615</v>
      </c>
      <c r="K26" s="8">
        <f>EVEN(Tabla135[[#This Row],[SUMA DISTANCIA]])</f>
        <v>6616</v>
      </c>
    </row>
    <row r="27" spans="2:11" ht="18.75">
      <c r="B27" s="5">
        <v>22</v>
      </c>
      <c r="C27" t="s">
        <v>66</v>
      </c>
      <c r="D27" t="s">
        <v>67</v>
      </c>
      <c r="E27" t="s">
        <v>33</v>
      </c>
      <c r="F27" t="s">
        <v>68</v>
      </c>
      <c r="G27">
        <v>10</v>
      </c>
      <c r="H27">
        <v>1</v>
      </c>
      <c r="I2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</v>
      </c>
      <c r="J27">
        <f t="shared" si="0"/>
        <v>6617</v>
      </c>
      <c r="K27" s="8">
        <f>EVEN(Tabla135[[#This Row],[SUMA DISTANCIA]])</f>
        <v>6618</v>
      </c>
    </row>
    <row r="28" spans="2:11" ht="18.75">
      <c r="B28" s="5">
        <v>23</v>
      </c>
      <c r="C28" t="s">
        <v>69</v>
      </c>
      <c r="D28" t="s">
        <v>70</v>
      </c>
      <c r="E28" t="s">
        <v>33</v>
      </c>
      <c r="F28" t="s">
        <v>24</v>
      </c>
      <c r="G28">
        <v>0</v>
      </c>
      <c r="H28">
        <v>1</v>
      </c>
      <c r="I2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28">
        <f t="shared" si="0"/>
        <v>6624</v>
      </c>
      <c r="K28" s="8">
        <f>EVEN(Tabla135[[#This Row],[SUMA DISTANCIA]])</f>
        <v>6624</v>
      </c>
    </row>
    <row r="29" spans="2:11" ht="18.75">
      <c r="B29" s="5">
        <v>24</v>
      </c>
      <c r="C29" t="s">
        <v>71</v>
      </c>
      <c r="D29" t="s">
        <v>72</v>
      </c>
      <c r="E29" t="s">
        <v>33</v>
      </c>
      <c r="F29" t="s">
        <v>68</v>
      </c>
      <c r="G29">
        <v>10</v>
      </c>
      <c r="H29">
        <v>1</v>
      </c>
      <c r="I2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</v>
      </c>
      <c r="J29">
        <f t="shared" si="0"/>
        <v>6625</v>
      </c>
      <c r="K29" s="8">
        <f>EVEN(Tabla135[[#This Row],[SUMA DISTANCIA]])</f>
        <v>6626</v>
      </c>
    </row>
    <row r="30" spans="2:11" ht="18.75">
      <c r="B30" s="5">
        <v>25</v>
      </c>
      <c r="C30" t="s">
        <v>73</v>
      </c>
      <c r="D30" t="s">
        <v>74</v>
      </c>
      <c r="E30" t="s">
        <v>33</v>
      </c>
      <c r="F30" t="s">
        <v>21</v>
      </c>
      <c r="H30">
        <v>1</v>
      </c>
      <c r="I3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30">
        <f t="shared" si="0"/>
        <v>6632</v>
      </c>
      <c r="K30" s="8">
        <f>EVEN(Tabla135[[#This Row],[SUMA DISTANCIA]])</f>
        <v>6632</v>
      </c>
    </row>
    <row r="31" spans="2:11" ht="18.75">
      <c r="B31" s="5">
        <v>26</v>
      </c>
      <c r="C31" t="s">
        <v>75</v>
      </c>
      <c r="D31" t="s">
        <v>76</v>
      </c>
      <c r="E31" t="s">
        <v>29</v>
      </c>
      <c r="F31" t="s">
        <v>68</v>
      </c>
      <c r="G31">
        <v>36</v>
      </c>
      <c r="H31">
        <v>1</v>
      </c>
      <c r="I3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19</v>
      </c>
      <c r="J31">
        <f t="shared" si="0"/>
        <v>6634</v>
      </c>
      <c r="K31" s="8">
        <f>EVEN(Tabla135[[#This Row],[SUMA DISTANCIA]])</f>
        <v>6634</v>
      </c>
    </row>
    <row r="32" spans="2:11" ht="18.75">
      <c r="B32" s="5">
        <v>27</v>
      </c>
      <c r="C32" t="s">
        <v>77</v>
      </c>
      <c r="D32" t="s">
        <v>78</v>
      </c>
      <c r="E32" t="s">
        <v>29</v>
      </c>
      <c r="F32" t="s">
        <v>68</v>
      </c>
      <c r="G32">
        <v>50</v>
      </c>
      <c r="H32">
        <v>1</v>
      </c>
      <c r="I3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26</v>
      </c>
      <c r="J32">
        <f t="shared" si="0"/>
        <v>6653</v>
      </c>
      <c r="K32" s="8">
        <f>EVEN(Tabla135[[#This Row],[SUMA DISTANCIA]])</f>
        <v>6654</v>
      </c>
    </row>
    <row r="33" spans="2:11" ht="18.75">
      <c r="B33" s="5">
        <v>28</v>
      </c>
      <c r="C33" t="s">
        <v>79</v>
      </c>
      <c r="D33" t="s">
        <v>80</v>
      </c>
      <c r="E33" t="s">
        <v>33</v>
      </c>
      <c r="F33" t="s">
        <v>68</v>
      </c>
      <c r="G33">
        <v>10</v>
      </c>
      <c r="H33">
        <v>1</v>
      </c>
      <c r="I3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</v>
      </c>
      <c r="J33">
        <f t="shared" si="0"/>
        <v>6680</v>
      </c>
      <c r="K33" s="8">
        <f>EVEN(Tabla135[[#This Row],[SUMA DISTANCIA]])</f>
        <v>6680</v>
      </c>
    </row>
    <row r="34" spans="2:11" ht="18.75">
      <c r="B34" s="5">
        <v>29</v>
      </c>
      <c r="C34" t="s">
        <v>81</v>
      </c>
      <c r="D34" t="s">
        <v>82</v>
      </c>
      <c r="E34" t="s">
        <v>33</v>
      </c>
      <c r="F34" t="s">
        <v>68</v>
      </c>
      <c r="G34">
        <v>50</v>
      </c>
      <c r="H34">
        <v>1</v>
      </c>
      <c r="I3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26</v>
      </c>
      <c r="J34">
        <f t="shared" si="0"/>
        <v>6686</v>
      </c>
      <c r="K34" s="8">
        <f>EVEN(Tabla135[[#This Row],[SUMA DISTANCIA]])</f>
        <v>6686</v>
      </c>
    </row>
    <row r="35" spans="2:11" ht="18.75">
      <c r="B35" s="5">
        <v>30</v>
      </c>
      <c r="C35" t="s">
        <v>83</v>
      </c>
      <c r="D35" t="s">
        <v>84</v>
      </c>
      <c r="E35" t="s">
        <v>33</v>
      </c>
      <c r="F35" t="s">
        <v>30</v>
      </c>
      <c r="H35">
        <v>1</v>
      </c>
      <c r="I3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35">
        <f t="shared" si="0"/>
        <v>6712</v>
      </c>
      <c r="K35" s="8">
        <f>EVEN(Tabla135[[#This Row],[SUMA DISTANCIA]])</f>
        <v>6712</v>
      </c>
    </row>
    <row r="36" spans="2:11" ht="18.75">
      <c r="B36" s="5">
        <v>31</v>
      </c>
      <c r="C36" t="s">
        <v>85</v>
      </c>
      <c r="D36" t="s">
        <v>86</v>
      </c>
      <c r="E36" t="s">
        <v>33</v>
      </c>
      <c r="F36" t="s">
        <v>21</v>
      </c>
      <c r="H36">
        <v>1</v>
      </c>
      <c r="I3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36">
        <f t="shared" si="0"/>
        <v>6713</v>
      </c>
      <c r="K36" s="8">
        <f>EVEN(Tabla135[[#This Row],[SUMA DISTANCIA]])</f>
        <v>6714</v>
      </c>
    </row>
    <row r="37" spans="2:11" ht="18.75">
      <c r="B37" s="5">
        <v>32</v>
      </c>
      <c r="C37" t="s">
        <v>87</v>
      </c>
      <c r="D37" t="s">
        <v>32</v>
      </c>
      <c r="E37" t="s">
        <v>33</v>
      </c>
      <c r="F37" t="s">
        <v>21</v>
      </c>
      <c r="H37">
        <v>1</v>
      </c>
      <c r="I3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37">
        <f t="shared" si="0"/>
        <v>6716</v>
      </c>
      <c r="K37" s="8">
        <f>EVEN(Tabla135[[#This Row],[SUMA DISTANCIA]])</f>
        <v>6716</v>
      </c>
    </row>
    <row r="38" spans="2:11" ht="18.75">
      <c r="B38" s="5">
        <v>33</v>
      </c>
      <c r="C38" t="s">
        <v>88</v>
      </c>
      <c r="D38" t="s">
        <v>89</v>
      </c>
      <c r="E38" t="s">
        <v>33</v>
      </c>
      <c r="F38" t="s">
        <v>24</v>
      </c>
      <c r="G38">
        <v>0</v>
      </c>
      <c r="H38">
        <v>1</v>
      </c>
      <c r="I3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38">
        <f t="shared" si="0"/>
        <v>6718</v>
      </c>
      <c r="K38" s="8">
        <f>EVEN(Tabla135[[#This Row],[SUMA DISTANCIA]])</f>
        <v>6718</v>
      </c>
    </row>
    <row r="39" spans="2:11" ht="18.75">
      <c r="B39" s="5">
        <v>34</v>
      </c>
      <c r="C39" t="s">
        <v>90</v>
      </c>
      <c r="D39" t="s">
        <v>91</v>
      </c>
      <c r="E39" t="s">
        <v>33</v>
      </c>
      <c r="F39" t="s">
        <v>24</v>
      </c>
      <c r="G39">
        <v>0</v>
      </c>
      <c r="H39">
        <v>1</v>
      </c>
      <c r="I3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39">
        <f t="shared" ref="J39:J61" si="1">+K38+I38</f>
        <v>6719</v>
      </c>
      <c r="K39" s="8">
        <f>EVEN(Tabla135[[#This Row],[SUMA DISTANCIA]])</f>
        <v>6720</v>
      </c>
    </row>
    <row r="40" spans="2:11" ht="18.75">
      <c r="B40" s="5">
        <v>35</v>
      </c>
      <c r="C40" t="s">
        <v>92</v>
      </c>
      <c r="D40" t="s">
        <v>93</v>
      </c>
      <c r="E40" t="s">
        <v>33</v>
      </c>
      <c r="F40" t="s">
        <v>30</v>
      </c>
      <c r="G40">
        <v>0</v>
      </c>
      <c r="H40">
        <v>10</v>
      </c>
      <c r="I4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10</v>
      </c>
      <c r="J40">
        <f t="shared" si="1"/>
        <v>6721</v>
      </c>
      <c r="K40" s="8">
        <f>EVEN(Tabla135[[#This Row],[SUMA DISTANCIA]])</f>
        <v>6722</v>
      </c>
    </row>
    <row r="41" spans="2:11" ht="18.75">
      <c r="B41" s="5">
        <v>36</v>
      </c>
      <c r="C41" t="s">
        <v>94</v>
      </c>
      <c r="D41" t="s">
        <v>95</v>
      </c>
      <c r="E41" t="s">
        <v>33</v>
      </c>
      <c r="F41" t="s">
        <v>30</v>
      </c>
      <c r="H41">
        <v>1</v>
      </c>
      <c r="I4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41">
        <f t="shared" si="1"/>
        <v>6732</v>
      </c>
      <c r="K41" s="8">
        <f>EVEN(Tabla135[[#This Row],[SUMA DISTANCIA]])</f>
        <v>6732</v>
      </c>
    </row>
    <row r="42" spans="2:11" ht="18.75">
      <c r="B42" s="5">
        <v>37</v>
      </c>
      <c r="C42" t="s">
        <v>96</v>
      </c>
      <c r="D42" t="s">
        <v>97</v>
      </c>
      <c r="E42" t="s">
        <v>33</v>
      </c>
      <c r="F42" t="s">
        <v>30</v>
      </c>
      <c r="H42">
        <v>1</v>
      </c>
      <c r="I4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42">
        <f t="shared" si="1"/>
        <v>6733</v>
      </c>
      <c r="K42" s="8">
        <f>EVEN(Tabla135[[#This Row],[SUMA DISTANCIA]])</f>
        <v>6734</v>
      </c>
    </row>
    <row r="43" spans="2:11" ht="18.75">
      <c r="B43" s="5">
        <v>38</v>
      </c>
      <c r="C43" t="s">
        <v>98</v>
      </c>
      <c r="D43" t="s">
        <v>99</v>
      </c>
      <c r="E43" t="s">
        <v>29</v>
      </c>
      <c r="F43" t="s">
        <v>68</v>
      </c>
      <c r="G43">
        <v>8</v>
      </c>
      <c r="H43">
        <v>1</v>
      </c>
      <c r="I4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5</v>
      </c>
      <c r="J43">
        <f t="shared" si="1"/>
        <v>6735</v>
      </c>
      <c r="K43" s="8">
        <f>EVEN(Tabla135[[#This Row],[SUMA DISTANCIA]])</f>
        <v>6736</v>
      </c>
    </row>
    <row r="44" spans="2:11" ht="18.75">
      <c r="B44" s="5">
        <v>39</v>
      </c>
      <c r="C44" t="s">
        <v>100</v>
      </c>
      <c r="D44" t="s">
        <v>101</v>
      </c>
      <c r="E44" t="s">
        <v>29</v>
      </c>
      <c r="F44" t="s">
        <v>68</v>
      </c>
      <c r="G44">
        <v>30</v>
      </c>
      <c r="H44">
        <v>1</v>
      </c>
      <c r="I4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16</v>
      </c>
      <c r="J44">
        <f t="shared" si="1"/>
        <v>6741</v>
      </c>
      <c r="K44" s="8">
        <f>EVEN(Tabla135[[#This Row],[SUMA DISTANCIA]])</f>
        <v>6742</v>
      </c>
    </row>
    <row r="45" spans="2:11" ht="18.75">
      <c r="B45" s="5">
        <v>40</v>
      </c>
      <c r="C45" t="s">
        <v>102</v>
      </c>
      <c r="D45" t="s">
        <v>103</v>
      </c>
      <c r="E45" t="s">
        <v>29</v>
      </c>
      <c r="F45" t="s">
        <v>30</v>
      </c>
      <c r="H45">
        <v>1</v>
      </c>
      <c r="I4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45">
        <f t="shared" si="1"/>
        <v>6758</v>
      </c>
      <c r="K45" s="8">
        <f>EVEN(Tabla135[[#This Row],[SUMA DISTANCIA]])</f>
        <v>6758</v>
      </c>
    </row>
    <row r="46" spans="2:11" ht="18.75">
      <c r="B46" s="5">
        <v>41</v>
      </c>
      <c r="C46" t="s">
        <v>104</v>
      </c>
      <c r="D46" t="s">
        <v>105</v>
      </c>
      <c r="E46" t="s">
        <v>33</v>
      </c>
      <c r="F46" t="s">
        <v>24</v>
      </c>
      <c r="G46">
        <v>0</v>
      </c>
      <c r="H46">
        <v>1</v>
      </c>
      <c r="I4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46">
        <f t="shared" si="1"/>
        <v>6759</v>
      </c>
      <c r="K46" s="8">
        <f>EVEN(Tabla135[[#This Row],[SUMA DISTANCIA]])</f>
        <v>6760</v>
      </c>
    </row>
    <row r="47" spans="2:11" ht="18.75">
      <c r="B47" s="5">
        <v>42</v>
      </c>
      <c r="C47" t="s">
        <v>106</v>
      </c>
      <c r="D47" t="s">
        <v>107</v>
      </c>
      <c r="E47" t="s">
        <v>20</v>
      </c>
      <c r="F47" t="s">
        <v>24</v>
      </c>
      <c r="G47">
        <v>0</v>
      </c>
      <c r="H47">
        <v>1</v>
      </c>
      <c r="I4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47">
        <f t="shared" si="1"/>
        <v>6761</v>
      </c>
      <c r="K47" s="8">
        <f>EVEN(Tabla135[[#This Row],[SUMA DISTANCIA]])</f>
        <v>6762</v>
      </c>
    </row>
    <row r="48" spans="2:11" ht="18.75">
      <c r="B48" s="5">
        <v>43</v>
      </c>
      <c r="C48" t="s">
        <v>108</v>
      </c>
      <c r="D48" t="s">
        <v>109</v>
      </c>
      <c r="E48" t="s">
        <v>29</v>
      </c>
      <c r="F48" t="s">
        <v>110</v>
      </c>
      <c r="H48">
        <v>1</v>
      </c>
      <c r="I4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48">
        <f t="shared" si="1"/>
        <v>6763</v>
      </c>
      <c r="K48" s="8">
        <f>EVEN(Tabla135[[#This Row],[SUMA DISTANCIA]])</f>
        <v>6764</v>
      </c>
    </row>
    <row r="49" spans="2:11" ht="18.75">
      <c r="B49" s="5">
        <v>44</v>
      </c>
      <c r="C49" t="s">
        <v>111</v>
      </c>
      <c r="D49" t="s">
        <v>112</v>
      </c>
      <c r="E49" t="s">
        <v>33</v>
      </c>
      <c r="F49" t="s">
        <v>24</v>
      </c>
      <c r="G49">
        <v>0</v>
      </c>
      <c r="H49">
        <v>1</v>
      </c>
      <c r="I4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49">
        <f t="shared" si="1"/>
        <v>6766</v>
      </c>
      <c r="K49" s="8">
        <f>EVEN(Tabla135[[#This Row],[SUMA DISTANCIA]])</f>
        <v>6766</v>
      </c>
    </row>
    <row r="50" spans="2:11" ht="18.75">
      <c r="B50" s="5">
        <v>45</v>
      </c>
      <c r="C50" t="s">
        <v>113</v>
      </c>
      <c r="D50" t="s">
        <v>114</v>
      </c>
      <c r="E50" t="s">
        <v>33</v>
      </c>
      <c r="F50" t="s">
        <v>24</v>
      </c>
      <c r="G50">
        <v>0</v>
      </c>
      <c r="H50">
        <v>1</v>
      </c>
      <c r="I5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50">
        <f t="shared" si="1"/>
        <v>6767</v>
      </c>
      <c r="K50" s="8">
        <f>EVEN(Tabla135[[#This Row],[SUMA DISTANCIA]])</f>
        <v>6768</v>
      </c>
    </row>
    <row r="51" spans="2:11" ht="18.75">
      <c r="B51" s="5">
        <v>46</v>
      </c>
      <c r="C51" t="s">
        <v>115</v>
      </c>
      <c r="D51" t="s">
        <v>116</v>
      </c>
      <c r="E51" t="s">
        <v>33</v>
      </c>
      <c r="F51" t="s">
        <v>30</v>
      </c>
      <c r="H51">
        <v>1</v>
      </c>
      <c r="I5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51">
        <f t="shared" si="1"/>
        <v>6769</v>
      </c>
      <c r="K51" s="8">
        <f>EVEN(Tabla135[[#This Row],[SUMA DISTANCIA]])</f>
        <v>6770</v>
      </c>
    </row>
    <row r="52" spans="2:11" ht="18.75">
      <c r="B52" s="5">
        <v>47</v>
      </c>
      <c r="C52" t="s">
        <v>117</v>
      </c>
      <c r="D52" t="s">
        <v>118</v>
      </c>
      <c r="E52" t="s">
        <v>33</v>
      </c>
      <c r="F52" t="s">
        <v>24</v>
      </c>
      <c r="G52">
        <v>1</v>
      </c>
      <c r="H52">
        <v>1</v>
      </c>
      <c r="I5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52">
        <f t="shared" si="1"/>
        <v>6771</v>
      </c>
      <c r="K52" s="8">
        <f>EVEN(Tabla135[[#This Row],[SUMA DISTANCIA]])</f>
        <v>6772</v>
      </c>
    </row>
    <row r="53" spans="2:11" ht="18.75">
      <c r="B53" s="5">
        <v>48</v>
      </c>
      <c r="C53" t="s">
        <v>119</v>
      </c>
      <c r="D53" t="s">
        <v>120</v>
      </c>
      <c r="E53" t="s">
        <v>33</v>
      </c>
      <c r="F53" t="s">
        <v>24</v>
      </c>
      <c r="G53">
        <v>0</v>
      </c>
      <c r="H53">
        <v>4</v>
      </c>
      <c r="I5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53">
        <f t="shared" si="1"/>
        <v>6773</v>
      </c>
      <c r="K53" s="8">
        <f>EVEN(Tabla135[[#This Row],[SUMA DISTANCIA]])</f>
        <v>6774</v>
      </c>
    </row>
    <row r="54" spans="2:11" ht="18.75">
      <c r="B54" s="5">
        <v>49</v>
      </c>
      <c r="C54" t="s">
        <v>121</v>
      </c>
      <c r="D54" t="s">
        <v>122</v>
      </c>
      <c r="E54" t="s">
        <v>33</v>
      </c>
      <c r="F54" t="s">
        <v>30</v>
      </c>
      <c r="G54">
        <v>0</v>
      </c>
      <c r="H54">
        <v>4</v>
      </c>
      <c r="I5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4</v>
      </c>
      <c r="J54">
        <f t="shared" si="1"/>
        <v>6776</v>
      </c>
      <c r="K54" s="8">
        <f>EVEN(Tabla135[[#This Row],[SUMA DISTANCIA]])</f>
        <v>6776</v>
      </c>
    </row>
    <row r="55" spans="2:11" ht="18.75">
      <c r="B55" s="5">
        <v>50</v>
      </c>
      <c r="C55" t="s">
        <v>123</v>
      </c>
      <c r="D55" t="s">
        <v>124</v>
      </c>
      <c r="E55" t="s">
        <v>33</v>
      </c>
      <c r="F55" t="s">
        <v>30</v>
      </c>
      <c r="G55">
        <v>0</v>
      </c>
      <c r="H55">
        <v>4</v>
      </c>
      <c r="I5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4</v>
      </c>
      <c r="J55">
        <f t="shared" si="1"/>
        <v>6780</v>
      </c>
      <c r="K55" s="8">
        <f>EVEN(Tabla135[[#This Row],[SUMA DISTANCIA]])</f>
        <v>6780</v>
      </c>
    </row>
    <row r="56" spans="2:11" ht="18.75">
      <c r="B56" s="5">
        <v>51</v>
      </c>
      <c r="C56" t="s">
        <v>125</v>
      </c>
      <c r="D56" t="s">
        <v>126</v>
      </c>
      <c r="E56" t="s">
        <v>33</v>
      </c>
      <c r="F56" t="s">
        <v>24</v>
      </c>
      <c r="G56">
        <v>0</v>
      </c>
      <c r="H56">
        <v>4</v>
      </c>
      <c r="I5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56">
        <f t="shared" si="1"/>
        <v>6784</v>
      </c>
      <c r="K56" s="8">
        <f>EVEN(Tabla135[[#This Row],[SUMA DISTANCIA]])</f>
        <v>6784</v>
      </c>
    </row>
    <row r="57" spans="2:11" ht="18.75">
      <c r="B57" s="5">
        <v>52</v>
      </c>
      <c r="C57" t="s">
        <v>127</v>
      </c>
      <c r="D57" t="s">
        <v>128</v>
      </c>
      <c r="E57" t="s">
        <v>33</v>
      </c>
      <c r="F57" t="s">
        <v>24</v>
      </c>
      <c r="G57">
        <v>0</v>
      </c>
      <c r="H57">
        <v>4</v>
      </c>
      <c r="I5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57">
        <f t="shared" si="1"/>
        <v>6786</v>
      </c>
      <c r="K57" s="8">
        <f>EVEN(Tabla135[[#This Row],[SUMA DISTANCIA]])</f>
        <v>6786</v>
      </c>
    </row>
    <row r="58" spans="2:11" ht="18.75">
      <c r="B58" s="5">
        <v>53</v>
      </c>
      <c r="C58" t="s">
        <v>129</v>
      </c>
      <c r="D58" t="s">
        <v>130</v>
      </c>
      <c r="E58" t="s">
        <v>33</v>
      </c>
      <c r="F58" t="s">
        <v>24</v>
      </c>
      <c r="G58">
        <v>1</v>
      </c>
      <c r="H58">
        <v>4</v>
      </c>
      <c r="I5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58">
        <f t="shared" si="1"/>
        <v>6788</v>
      </c>
      <c r="K58" s="8">
        <f>EVEN(Tabla135[[#This Row],[SUMA DISTANCIA]])</f>
        <v>6788</v>
      </c>
    </row>
    <row r="59" spans="2:11" ht="18.75">
      <c r="B59" s="5">
        <v>54</v>
      </c>
      <c r="C59" t="s">
        <v>131</v>
      </c>
      <c r="D59" t="s">
        <v>132</v>
      </c>
      <c r="E59" t="s">
        <v>33</v>
      </c>
      <c r="F59" t="s">
        <v>24</v>
      </c>
      <c r="G59">
        <v>1</v>
      </c>
      <c r="H59">
        <v>4</v>
      </c>
      <c r="I5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59">
        <f t="shared" si="1"/>
        <v>6790</v>
      </c>
      <c r="K59" s="8">
        <f>EVEN(Tabla135[[#This Row],[SUMA DISTANCIA]])</f>
        <v>6790</v>
      </c>
    </row>
    <row r="60" spans="2:11" ht="18.75">
      <c r="B60" s="5">
        <v>55</v>
      </c>
      <c r="C60" t="s">
        <v>133</v>
      </c>
      <c r="D60" t="s">
        <v>134</v>
      </c>
      <c r="E60" t="s">
        <v>33</v>
      </c>
      <c r="F60" t="s">
        <v>21</v>
      </c>
      <c r="H60">
        <v>4</v>
      </c>
      <c r="I6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8</v>
      </c>
      <c r="J60">
        <f t="shared" si="1"/>
        <v>6792</v>
      </c>
      <c r="K60" s="8">
        <f>EVEN(Tabla135[[#This Row],[SUMA DISTANCIA]])</f>
        <v>6792</v>
      </c>
    </row>
    <row r="61" spans="2:11" ht="18.75">
      <c r="B61" s="5">
        <v>56</v>
      </c>
      <c r="C61" t="s">
        <v>135</v>
      </c>
      <c r="D61" t="s">
        <v>136</v>
      </c>
      <c r="E61" t="s">
        <v>33</v>
      </c>
      <c r="F61" t="s">
        <v>24</v>
      </c>
      <c r="G61">
        <v>1</v>
      </c>
      <c r="H61">
        <v>4</v>
      </c>
      <c r="I6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61">
        <f t="shared" si="1"/>
        <v>6800</v>
      </c>
      <c r="K61" s="8">
        <f>EVEN(Tabla135[[#This Row],[SUMA DISTANCIA]])</f>
        <v>6800</v>
      </c>
    </row>
    <row r="62" spans="2:11" ht="18.75">
      <c r="B62" s="5">
        <v>57</v>
      </c>
      <c r="C62" t="s">
        <v>220</v>
      </c>
      <c r="D62" t="s">
        <v>221</v>
      </c>
      <c r="E62" t="s">
        <v>33</v>
      </c>
      <c r="F62" t="s">
        <v>24</v>
      </c>
      <c r="G62">
        <v>0</v>
      </c>
      <c r="H62">
        <v>1</v>
      </c>
      <c r="I6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62">
        <f t="shared" ref="J62:J116" si="2">+K61+I61</f>
        <v>6802</v>
      </c>
      <c r="K62" s="8">
        <f>EVEN(Tabla135[[#This Row],[SUMA DISTANCIA]])</f>
        <v>6802</v>
      </c>
    </row>
    <row r="63" spans="2:11" ht="18.75">
      <c r="B63" s="5">
        <v>58</v>
      </c>
      <c r="C63" t="s">
        <v>222</v>
      </c>
      <c r="D63" t="s">
        <v>223</v>
      </c>
      <c r="E63" t="s">
        <v>33</v>
      </c>
      <c r="F63" t="s">
        <v>68</v>
      </c>
      <c r="G63">
        <v>10</v>
      </c>
      <c r="H63">
        <v>3</v>
      </c>
      <c r="I63" s="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18</v>
      </c>
      <c r="J63">
        <f t="shared" si="2"/>
        <v>6803</v>
      </c>
      <c r="K63" s="8">
        <f>EVEN(Tabla135[[#This Row],[SUMA DISTANCIA]])</f>
        <v>6804</v>
      </c>
    </row>
    <row r="64" spans="2:11" ht="18.75">
      <c r="B64" s="5">
        <v>59</v>
      </c>
      <c r="C64" t="s">
        <v>241</v>
      </c>
      <c r="D64" t="s">
        <v>242</v>
      </c>
      <c r="E64" t="s">
        <v>33</v>
      </c>
      <c r="F64" t="s">
        <v>24</v>
      </c>
      <c r="G64">
        <v>0</v>
      </c>
      <c r="H64">
        <v>1</v>
      </c>
      <c r="I64" s="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64">
        <f t="shared" si="2"/>
        <v>6822</v>
      </c>
      <c r="K64" s="8">
        <f>EVEN(Tabla135[[#This Row],[SUMA DISTANCIA]])</f>
        <v>6822</v>
      </c>
    </row>
    <row r="65" spans="2:11" ht="18.75">
      <c r="B65" s="5">
        <v>60</v>
      </c>
      <c r="C65" t="s">
        <v>243</v>
      </c>
      <c r="D65" t="s">
        <v>244</v>
      </c>
      <c r="E65" t="s">
        <v>33</v>
      </c>
      <c r="F65" t="s">
        <v>30</v>
      </c>
      <c r="H65">
        <v>4</v>
      </c>
      <c r="I65" s="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4</v>
      </c>
      <c r="J65">
        <f t="shared" ref="J65:J67" si="3">+K64+I64</f>
        <v>6823</v>
      </c>
      <c r="K65" s="8">
        <f>EVEN(Tabla135[[#This Row],[SUMA DISTANCIA]])</f>
        <v>6824</v>
      </c>
    </row>
    <row r="66" spans="2:11" ht="18.75">
      <c r="B66" s="5">
        <v>61</v>
      </c>
      <c r="C66" t="s">
        <v>245</v>
      </c>
      <c r="D66" t="s">
        <v>246</v>
      </c>
      <c r="E66" t="s">
        <v>33</v>
      </c>
      <c r="F66" t="s">
        <v>24</v>
      </c>
      <c r="H66">
        <v>4</v>
      </c>
      <c r="I66" s="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66">
        <f t="shared" si="3"/>
        <v>6828</v>
      </c>
      <c r="K66" s="8">
        <f>EVEN(Tabla135[[#This Row],[SUMA DISTANCIA]])</f>
        <v>6828</v>
      </c>
    </row>
    <row r="67" spans="2:11" ht="18.75">
      <c r="B67" s="5">
        <v>62</v>
      </c>
      <c r="C67" t="s">
        <v>137</v>
      </c>
      <c r="D67" t="s">
        <v>138</v>
      </c>
      <c r="E67" t="s">
        <v>29</v>
      </c>
      <c r="F67" t="s">
        <v>30</v>
      </c>
      <c r="H67">
        <v>64</v>
      </c>
      <c r="I6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67">
        <f t="shared" si="3"/>
        <v>6830</v>
      </c>
      <c r="K67" s="8">
        <f>EVEN(Tabla135[[#This Row],[SUMA DISTANCIA]])</f>
        <v>6830</v>
      </c>
    </row>
    <row r="68" spans="2:11" ht="18.75">
      <c r="B68" s="5">
        <v>63</v>
      </c>
      <c r="C68" t="s">
        <v>139</v>
      </c>
      <c r="D68" t="s">
        <v>140</v>
      </c>
      <c r="E68" t="s">
        <v>29</v>
      </c>
      <c r="F68" t="s">
        <v>68</v>
      </c>
      <c r="G68">
        <v>20</v>
      </c>
      <c r="H68">
        <v>64</v>
      </c>
      <c r="I6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704</v>
      </c>
      <c r="J68">
        <f t="shared" si="2"/>
        <v>6894</v>
      </c>
      <c r="K68" s="8">
        <f>EVEN(Tabla135[[#This Row],[SUMA DISTANCIA]])</f>
        <v>6894</v>
      </c>
    </row>
    <row r="69" spans="2:11" ht="18.75">
      <c r="B69" s="5">
        <v>64</v>
      </c>
      <c r="C69" t="s">
        <v>218</v>
      </c>
      <c r="D69" t="s">
        <v>219</v>
      </c>
      <c r="E69" t="s">
        <v>29</v>
      </c>
      <c r="F69" t="s">
        <v>68</v>
      </c>
      <c r="G69">
        <v>30</v>
      </c>
      <c r="H69">
        <v>64</v>
      </c>
      <c r="I6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1024</v>
      </c>
      <c r="J69">
        <f t="shared" si="2"/>
        <v>7598</v>
      </c>
      <c r="K69" s="8">
        <f>EVEN(Tabla135[[#This Row],[SUMA DISTANCIA]])</f>
        <v>7598</v>
      </c>
    </row>
    <row r="70" spans="2:11" ht="18.75">
      <c r="B70" s="5">
        <v>65</v>
      </c>
      <c r="C70" t="s">
        <v>141</v>
      </c>
      <c r="D70" t="s">
        <v>142</v>
      </c>
      <c r="E70" t="s">
        <v>29</v>
      </c>
      <c r="F70" t="s">
        <v>110</v>
      </c>
      <c r="H70">
        <v>64</v>
      </c>
      <c r="I7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128</v>
      </c>
      <c r="J70">
        <f t="shared" si="2"/>
        <v>8622</v>
      </c>
      <c r="K70" s="8">
        <f>EVEN(Tabla135[[#This Row],[SUMA DISTANCIA]])</f>
        <v>8622</v>
      </c>
    </row>
    <row r="71" spans="2:11" ht="18.75">
      <c r="B71" s="5">
        <v>66</v>
      </c>
      <c r="C71" t="s">
        <v>143</v>
      </c>
      <c r="D71" t="s">
        <v>144</v>
      </c>
      <c r="E71" t="s">
        <v>29</v>
      </c>
      <c r="F71" t="s">
        <v>68</v>
      </c>
      <c r="G71">
        <v>35</v>
      </c>
      <c r="H71">
        <v>99</v>
      </c>
      <c r="I7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1881</v>
      </c>
      <c r="J71">
        <f t="shared" si="2"/>
        <v>8750</v>
      </c>
      <c r="K71" s="8">
        <f>EVEN(Tabla135[[#This Row],[SUMA DISTANCIA]])</f>
        <v>8750</v>
      </c>
    </row>
    <row r="72" spans="2:11" ht="18.75">
      <c r="B72" s="5">
        <v>67</v>
      </c>
      <c r="C72" t="s">
        <v>145</v>
      </c>
      <c r="D72" t="s">
        <v>146</v>
      </c>
      <c r="E72" t="s">
        <v>29</v>
      </c>
      <c r="F72" t="s">
        <v>68</v>
      </c>
      <c r="G72">
        <v>30</v>
      </c>
      <c r="H72">
        <v>128</v>
      </c>
      <c r="I7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2048</v>
      </c>
      <c r="J72">
        <f t="shared" si="2"/>
        <v>10631</v>
      </c>
      <c r="K72" s="8">
        <f>EVEN(Tabla135[[#This Row],[SUMA DISTANCIA]])</f>
        <v>10632</v>
      </c>
    </row>
    <row r="73" spans="2:11" ht="18.75">
      <c r="B73" s="5">
        <v>68</v>
      </c>
      <c r="C73" t="s">
        <v>147</v>
      </c>
      <c r="D73" t="s">
        <v>148</v>
      </c>
      <c r="E73" t="s">
        <v>29</v>
      </c>
      <c r="F73" t="s">
        <v>68</v>
      </c>
      <c r="G73">
        <v>16</v>
      </c>
      <c r="H73">
        <v>64</v>
      </c>
      <c r="I7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576</v>
      </c>
      <c r="J73">
        <f t="shared" si="2"/>
        <v>12680</v>
      </c>
      <c r="K73" s="8">
        <f>EVEN(Tabla135[[#This Row],[SUMA DISTANCIA]])</f>
        <v>12680</v>
      </c>
    </row>
    <row r="74" spans="2:11" ht="18.75">
      <c r="B74" s="5">
        <v>69</v>
      </c>
      <c r="C74" t="s">
        <v>149</v>
      </c>
      <c r="D74" t="s">
        <v>150</v>
      </c>
      <c r="E74" t="s">
        <v>29</v>
      </c>
      <c r="F74" t="s">
        <v>30</v>
      </c>
      <c r="H74">
        <v>64</v>
      </c>
      <c r="I7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74">
        <f t="shared" si="2"/>
        <v>13256</v>
      </c>
      <c r="K74" s="8">
        <f>EVEN(Tabla135[[#This Row],[SUMA DISTANCIA]])</f>
        <v>13256</v>
      </c>
    </row>
    <row r="75" spans="2:11" ht="18.75">
      <c r="B75" s="5">
        <v>70</v>
      </c>
      <c r="C75" t="s">
        <v>151</v>
      </c>
      <c r="D75" t="s">
        <v>152</v>
      </c>
      <c r="E75" t="s">
        <v>29</v>
      </c>
      <c r="F75" t="s">
        <v>24</v>
      </c>
      <c r="G75">
        <v>0</v>
      </c>
      <c r="H75">
        <v>128</v>
      </c>
      <c r="I7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75">
        <f t="shared" si="2"/>
        <v>13320</v>
      </c>
      <c r="K75" s="8">
        <f>EVEN(Tabla135[[#This Row],[SUMA DISTANCIA]])</f>
        <v>13320</v>
      </c>
    </row>
    <row r="76" spans="2:11" ht="18.75">
      <c r="B76" s="5">
        <v>71</v>
      </c>
      <c r="C76" t="s">
        <v>153</v>
      </c>
      <c r="D76" t="s">
        <v>154</v>
      </c>
      <c r="E76" t="s">
        <v>29</v>
      </c>
      <c r="F76" t="s">
        <v>30</v>
      </c>
      <c r="H76">
        <v>640</v>
      </c>
      <c r="I7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640</v>
      </c>
      <c r="J76">
        <f t="shared" si="2"/>
        <v>13384</v>
      </c>
      <c r="K76" s="8">
        <f>EVEN(Tabla135[[#This Row],[SUMA DISTANCIA]])</f>
        <v>13384</v>
      </c>
    </row>
    <row r="77" spans="2:11" ht="18.75">
      <c r="B77" s="5">
        <v>72</v>
      </c>
      <c r="C77" t="s">
        <v>155</v>
      </c>
      <c r="D77" t="s">
        <v>80</v>
      </c>
      <c r="E77" t="s">
        <v>29</v>
      </c>
      <c r="F77" t="s">
        <v>30</v>
      </c>
      <c r="H77">
        <v>2816</v>
      </c>
      <c r="I7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2816</v>
      </c>
      <c r="J77">
        <f t="shared" si="2"/>
        <v>14024</v>
      </c>
      <c r="K77" s="8">
        <f>EVEN(Tabla135[[#This Row],[SUMA DISTANCIA]])</f>
        <v>14024</v>
      </c>
    </row>
    <row r="78" spans="2:11" ht="18.75">
      <c r="B78" s="5">
        <v>73</v>
      </c>
      <c r="C78" t="s">
        <v>156</v>
      </c>
      <c r="D78" t="s">
        <v>157</v>
      </c>
      <c r="E78" t="s">
        <v>29</v>
      </c>
      <c r="F78" t="s">
        <v>68</v>
      </c>
      <c r="G78">
        <v>35</v>
      </c>
      <c r="H78">
        <v>32</v>
      </c>
      <c r="I7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608</v>
      </c>
      <c r="J78">
        <f t="shared" si="2"/>
        <v>16840</v>
      </c>
      <c r="K78" s="8">
        <f>EVEN(Tabla135[[#This Row],[SUMA DISTANCIA]])</f>
        <v>16840</v>
      </c>
    </row>
    <row r="79" spans="2:11" ht="18.75">
      <c r="B79" s="5">
        <v>74</v>
      </c>
      <c r="C79" t="s">
        <v>158</v>
      </c>
      <c r="D79" t="s">
        <v>159</v>
      </c>
      <c r="E79" t="s">
        <v>29</v>
      </c>
      <c r="F79" t="s">
        <v>30</v>
      </c>
      <c r="H79">
        <v>128</v>
      </c>
      <c r="I7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128</v>
      </c>
      <c r="J79">
        <f t="shared" si="2"/>
        <v>17448</v>
      </c>
      <c r="K79" s="8">
        <f>EVEN(Tabla135[[#This Row],[SUMA DISTANCIA]])</f>
        <v>17448</v>
      </c>
    </row>
    <row r="80" spans="2:11" ht="18.75">
      <c r="B80" s="5">
        <v>75</v>
      </c>
      <c r="C80" t="s">
        <v>160</v>
      </c>
      <c r="D80" t="s">
        <v>161</v>
      </c>
      <c r="E80" t="s">
        <v>29</v>
      </c>
      <c r="F80" t="s">
        <v>30</v>
      </c>
      <c r="H80">
        <v>128</v>
      </c>
      <c r="I8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128</v>
      </c>
      <c r="J80">
        <f t="shared" si="2"/>
        <v>17576</v>
      </c>
      <c r="K80" s="8">
        <f>EVEN(Tabla135[[#This Row],[SUMA DISTANCIA]])</f>
        <v>17576</v>
      </c>
    </row>
    <row r="81" spans="2:11" ht="18.75">
      <c r="B81" s="5">
        <v>76</v>
      </c>
      <c r="C81" t="s">
        <v>162</v>
      </c>
      <c r="D81" t="s">
        <v>163</v>
      </c>
      <c r="E81" t="s">
        <v>29</v>
      </c>
      <c r="F81" t="s">
        <v>68</v>
      </c>
      <c r="G81">
        <v>16</v>
      </c>
      <c r="H81">
        <v>128</v>
      </c>
      <c r="I8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1152</v>
      </c>
      <c r="J81">
        <f t="shared" si="2"/>
        <v>17704</v>
      </c>
      <c r="K81" s="8">
        <f>EVEN(Tabla135[[#This Row],[SUMA DISTANCIA]])</f>
        <v>17704</v>
      </c>
    </row>
    <row r="82" spans="2:11" ht="18.75">
      <c r="B82" s="5">
        <v>77</v>
      </c>
      <c r="C82" t="s">
        <v>164</v>
      </c>
      <c r="D82" t="s">
        <v>165</v>
      </c>
      <c r="E82" t="s">
        <v>20</v>
      </c>
      <c r="F82" t="s">
        <v>24</v>
      </c>
      <c r="G82">
        <v>0</v>
      </c>
      <c r="H82">
        <v>1</v>
      </c>
      <c r="I8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82">
        <f t="shared" si="2"/>
        <v>18856</v>
      </c>
      <c r="K82" s="8">
        <f>EVEN(Tabla135[[#This Row],[SUMA DISTANCIA]])</f>
        <v>18856</v>
      </c>
    </row>
    <row r="83" spans="2:11" ht="18.75">
      <c r="B83" s="5">
        <v>78</v>
      </c>
      <c r="C83" t="s">
        <v>166</v>
      </c>
      <c r="D83" t="s">
        <v>167</v>
      </c>
      <c r="E83" t="s">
        <v>20</v>
      </c>
      <c r="F83" t="s">
        <v>24</v>
      </c>
      <c r="G83">
        <v>0</v>
      </c>
      <c r="H83">
        <v>1</v>
      </c>
      <c r="I8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83">
        <f t="shared" si="2"/>
        <v>18857</v>
      </c>
      <c r="K83" s="8">
        <f>EVEN(Tabla135[[#This Row],[SUMA DISTANCIA]])</f>
        <v>18858</v>
      </c>
    </row>
    <row r="84" spans="2:11" ht="18.75">
      <c r="B84" s="5">
        <v>79</v>
      </c>
      <c r="C84" t="s">
        <v>168</v>
      </c>
      <c r="D84" t="s">
        <v>169</v>
      </c>
      <c r="E84" t="s">
        <v>20</v>
      </c>
      <c r="F84" t="s">
        <v>24</v>
      </c>
      <c r="G84">
        <v>0</v>
      </c>
      <c r="H84">
        <v>1</v>
      </c>
      <c r="I8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84">
        <f t="shared" si="2"/>
        <v>18859</v>
      </c>
      <c r="K84" s="8">
        <f>EVEN(Tabla135[[#This Row],[SUMA DISTANCIA]])</f>
        <v>18860</v>
      </c>
    </row>
    <row r="85" spans="2:11" ht="18.75">
      <c r="B85" s="5">
        <v>80</v>
      </c>
      <c r="C85" t="s">
        <v>170</v>
      </c>
      <c r="D85" t="s">
        <v>247</v>
      </c>
      <c r="E85" t="s">
        <v>20</v>
      </c>
      <c r="F85" t="s">
        <v>30</v>
      </c>
      <c r="H85">
        <v>1</v>
      </c>
      <c r="I8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85">
        <f t="shared" si="2"/>
        <v>18861</v>
      </c>
      <c r="K85" s="8">
        <f>EVEN(Tabla135[[#This Row],[SUMA DISTANCIA]])</f>
        <v>18862</v>
      </c>
    </row>
    <row r="86" spans="2:11" ht="18.75">
      <c r="B86" s="5">
        <v>81</v>
      </c>
      <c r="C86" t="s">
        <v>172</v>
      </c>
      <c r="D86" t="s">
        <v>248</v>
      </c>
      <c r="E86" t="s">
        <v>20</v>
      </c>
      <c r="F86" t="s">
        <v>30</v>
      </c>
      <c r="H86">
        <v>1</v>
      </c>
      <c r="I8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86">
        <f t="shared" si="2"/>
        <v>18863</v>
      </c>
      <c r="K86" s="8">
        <f>EVEN(Tabla135[[#This Row],[SUMA DISTANCIA]])</f>
        <v>18864</v>
      </c>
    </row>
    <row r="87" spans="2:11" ht="18.75">
      <c r="B87" s="5">
        <v>82</v>
      </c>
      <c r="C87" t="s">
        <v>174</v>
      </c>
      <c r="D87" t="s">
        <v>175</v>
      </c>
      <c r="E87" t="s">
        <v>20</v>
      </c>
      <c r="F87" t="s">
        <v>30</v>
      </c>
      <c r="H87">
        <v>1</v>
      </c>
      <c r="I8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</v>
      </c>
      <c r="J87">
        <f t="shared" si="2"/>
        <v>18865</v>
      </c>
      <c r="K87" s="8">
        <f>EVEN(Tabla135[[#This Row],[SUMA DISTANCIA]])</f>
        <v>18866</v>
      </c>
    </row>
    <row r="88" spans="2:11" ht="18.75">
      <c r="B88" s="5">
        <v>83</v>
      </c>
      <c r="C88" t="s">
        <v>176</v>
      </c>
      <c r="D88" t="s">
        <v>177</v>
      </c>
      <c r="E88" t="s">
        <v>20</v>
      </c>
      <c r="F88" t="s">
        <v>21</v>
      </c>
      <c r="H88">
        <v>1</v>
      </c>
      <c r="I8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88">
        <f t="shared" si="2"/>
        <v>18867</v>
      </c>
      <c r="K88" s="8">
        <f>EVEN(Tabla135[[#This Row],[SUMA DISTANCIA]])</f>
        <v>18868</v>
      </c>
    </row>
    <row r="89" spans="2:11" ht="18.75">
      <c r="B89" s="5">
        <v>84</v>
      </c>
      <c r="C89" t="s">
        <v>178</v>
      </c>
      <c r="D89" t="s">
        <v>179</v>
      </c>
      <c r="E89" t="s">
        <v>20</v>
      </c>
      <c r="F89" t="s">
        <v>30</v>
      </c>
      <c r="H89">
        <v>12</v>
      </c>
      <c r="I8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12</v>
      </c>
      <c r="J89">
        <f t="shared" si="2"/>
        <v>18870</v>
      </c>
      <c r="K89" s="8">
        <f>EVEN(Tabla135[[#This Row],[SUMA DISTANCIA]])</f>
        <v>18870</v>
      </c>
    </row>
    <row r="90" spans="2:11" ht="18.75">
      <c r="B90" s="5">
        <v>85</v>
      </c>
      <c r="C90" t="s">
        <v>180</v>
      </c>
      <c r="D90" t="s">
        <v>181</v>
      </c>
      <c r="E90" t="s">
        <v>20</v>
      </c>
      <c r="F90" t="s">
        <v>21</v>
      </c>
      <c r="H90">
        <v>1</v>
      </c>
      <c r="I9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90">
        <f t="shared" si="2"/>
        <v>18882</v>
      </c>
      <c r="K90" s="8">
        <f>EVEN(Tabla135[[#This Row],[SUMA DISTANCIA]])</f>
        <v>18882</v>
      </c>
    </row>
    <row r="91" spans="2:11" ht="18.75">
      <c r="B91" s="5">
        <v>86</v>
      </c>
      <c r="C91" t="s">
        <v>182</v>
      </c>
      <c r="D91" t="s">
        <v>183</v>
      </c>
      <c r="E91" t="s">
        <v>20</v>
      </c>
      <c r="F91" t="s">
        <v>21</v>
      </c>
      <c r="H91">
        <v>1</v>
      </c>
      <c r="I9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91">
        <f t="shared" si="2"/>
        <v>18884</v>
      </c>
      <c r="K91" s="8">
        <f>EVEN(Tabla135[[#This Row],[SUMA DISTANCIA]])</f>
        <v>18884</v>
      </c>
    </row>
    <row r="92" spans="2:11" ht="18.75">
      <c r="B92" s="5">
        <v>87</v>
      </c>
      <c r="C92" t="s">
        <v>184</v>
      </c>
      <c r="D92" t="s">
        <v>185</v>
      </c>
      <c r="E92" t="s">
        <v>20</v>
      </c>
      <c r="F92" t="s">
        <v>21</v>
      </c>
      <c r="H92">
        <v>1</v>
      </c>
      <c r="I9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92">
        <f t="shared" si="2"/>
        <v>18886</v>
      </c>
      <c r="K92" s="8">
        <f>EVEN(Tabla135[[#This Row],[SUMA DISTANCIA]])</f>
        <v>18886</v>
      </c>
    </row>
    <row r="93" spans="2:11" ht="18.75">
      <c r="B93" s="5">
        <v>88</v>
      </c>
      <c r="C93" t="s">
        <v>186</v>
      </c>
      <c r="D93" t="s">
        <v>187</v>
      </c>
      <c r="E93" t="s">
        <v>20</v>
      </c>
      <c r="F93" t="s">
        <v>24</v>
      </c>
      <c r="G93">
        <v>0</v>
      </c>
      <c r="H93">
        <v>128</v>
      </c>
      <c r="I9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93">
        <f t="shared" si="2"/>
        <v>18888</v>
      </c>
      <c r="K93" s="8">
        <f>EVEN(Tabla135[[#This Row],[SUMA DISTANCIA]])</f>
        <v>18888</v>
      </c>
    </row>
    <row r="94" spans="2:11" ht="18.75">
      <c r="B94" s="5">
        <v>89</v>
      </c>
      <c r="C94" t="s">
        <v>188</v>
      </c>
      <c r="D94" t="s">
        <v>189</v>
      </c>
      <c r="E94" t="s">
        <v>20</v>
      </c>
      <c r="F94" t="s">
        <v>68</v>
      </c>
      <c r="G94">
        <v>16</v>
      </c>
      <c r="H94">
        <v>1</v>
      </c>
      <c r="I9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9</v>
      </c>
      <c r="J94">
        <f t="shared" si="2"/>
        <v>18952</v>
      </c>
      <c r="K94" s="8">
        <f>EVEN(Tabla135[[#This Row],[SUMA DISTANCIA]])</f>
        <v>18952</v>
      </c>
    </row>
    <row r="95" spans="2:11" ht="18.75">
      <c r="B95" s="5">
        <v>90</v>
      </c>
      <c r="C95" t="s">
        <v>190</v>
      </c>
      <c r="D95" t="s">
        <v>191</v>
      </c>
      <c r="E95" t="s">
        <v>20</v>
      </c>
      <c r="F95" t="s">
        <v>21</v>
      </c>
      <c r="H95">
        <v>1</v>
      </c>
      <c r="I9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95">
        <f t="shared" si="2"/>
        <v>18961</v>
      </c>
      <c r="K95" s="8">
        <f>EVEN(Tabla135[[#This Row],[SUMA DISTANCIA]])</f>
        <v>18962</v>
      </c>
    </row>
    <row r="96" spans="2:11" ht="18.75">
      <c r="B96" s="5">
        <v>91</v>
      </c>
      <c r="C96" t="s">
        <v>202</v>
      </c>
      <c r="D96" t="s">
        <v>203</v>
      </c>
      <c r="E96" t="s">
        <v>20</v>
      </c>
      <c r="F96" t="s">
        <v>68</v>
      </c>
      <c r="G96">
        <v>10</v>
      </c>
      <c r="H96">
        <v>1</v>
      </c>
      <c r="I9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</v>
      </c>
      <c r="J96">
        <f t="shared" si="2"/>
        <v>18964</v>
      </c>
      <c r="K96" s="8">
        <f>EVEN(Tabla135[[#This Row],[SUMA DISTANCIA]])</f>
        <v>18964</v>
      </c>
    </row>
    <row r="97" spans="2:11" ht="18.75">
      <c r="B97" s="5">
        <v>92</v>
      </c>
      <c r="C97" t="s">
        <v>196</v>
      </c>
      <c r="D97" t="s">
        <v>249</v>
      </c>
      <c r="E97" t="s">
        <v>20</v>
      </c>
      <c r="F97" t="s">
        <v>21</v>
      </c>
      <c r="H97">
        <v>30</v>
      </c>
      <c r="I9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60</v>
      </c>
      <c r="J97">
        <f t="shared" si="2"/>
        <v>18970</v>
      </c>
      <c r="K97" s="8">
        <f>EVEN(Tabla135[[#This Row],[SUMA DISTANCIA]])</f>
        <v>18970</v>
      </c>
    </row>
    <row r="98" spans="2:11" ht="18.75">
      <c r="B98" s="5">
        <v>93</v>
      </c>
      <c r="C98" t="s">
        <v>192</v>
      </c>
      <c r="D98" t="s">
        <v>193</v>
      </c>
      <c r="E98" t="s">
        <v>29</v>
      </c>
      <c r="F98" t="s">
        <v>21</v>
      </c>
      <c r="H98">
        <v>5</v>
      </c>
      <c r="I9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10</v>
      </c>
      <c r="J98">
        <f t="shared" si="2"/>
        <v>19030</v>
      </c>
      <c r="K98" s="8">
        <f>EVEN(Tabla135[[#This Row],[SUMA DISTANCIA]])</f>
        <v>19030</v>
      </c>
    </row>
    <row r="99" spans="2:11" ht="18.75">
      <c r="B99" s="5">
        <v>94</v>
      </c>
      <c r="C99" t="s">
        <v>194</v>
      </c>
      <c r="D99" t="s">
        <v>195</v>
      </c>
      <c r="E99" t="s">
        <v>29</v>
      </c>
      <c r="F99" t="s">
        <v>68</v>
      </c>
      <c r="G99">
        <v>30</v>
      </c>
      <c r="H99">
        <v>5</v>
      </c>
      <c r="I9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80</v>
      </c>
      <c r="J99">
        <f t="shared" si="2"/>
        <v>19040</v>
      </c>
      <c r="K99" s="8">
        <f>EVEN(Tabla135[[#This Row],[SUMA DISTANCIA]])</f>
        <v>19040</v>
      </c>
    </row>
    <row r="100" spans="2:11" ht="18.75">
      <c r="B100" s="5">
        <v>95</v>
      </c>
      <c r="C100" t="s">
        <v>198</v>
      </c>
      <c r="D100" t="s">
        <v>199</v>
      </c>
      <c r="E100" t="s">
        <v>33</v>
      </c>
      <c r="F100" t="s">
        <v>30</v>
      </c>
      <c r="H100">
        <v>64</v>
      </c>
      <c r="I10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100">
        <f t="shared" si="2"/>
        <v>19120</v>
      </c>
      <c r="K100" s="8">
        <f>EVEN(Tabla135[[#This Row],[SUMA DISTANCIA]])</f>
        <v>19120</v>
      </c>
    </row>
    <row r="101" spans="2:11" ht="18.75">
      <c r="B101" s="5">
        <v>96</v>
      </c>
      <c r="C101" t="s">
        <v>200</v>
      </c>
      <c r="D101" t="s">
        <v>201</v>
      </c>
      <c r="E101" t="s">
        <v>33</v>
      </c>
      <c r="F101" t="s">
        <v>24</v>
      </c>
      <c r="H101">
        <v>64</v>
      </c>
      <c r="I10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32</v>
      </c>
      <c r="J101">
        <f t="shared" si="2"/>
        <v>19184</v>
      </c>
      <c r="K101" s="8">
        <f>EVEN(Tabla135[[#This Row],[SUMA DISTANCIA]])</f>
        <v>19184</v>
      </c>
    </row>
    <row r="102" spans="2:11" ht="18.75">
      <c r="B102" s="5">
        <v>97</v>
      </c>
      <c r="C102" t="s">
        <v>204</v>
      </c>
      <c r="D102" t="s">
        <v>205</v>
      </c>
      <c r="E102" t="s">
        <v>29</v>
      </c>
      <c r="F102" t="s">
        <v>110</v>
      </c>
      <c r="H102">
        <v>5</v>
      </c>
      <c r="I102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10</v>
      </c>
      <c r="J102">
        <f t="shared" si="2"/>
        <v>19216</v>
      </c>
      <c r="K102" s="8">
        <f>EVEN(Tabla135[[#This Row],[SUMA DISTANCIA]])</f>
        <v>19216</v>
      </c>
    </row>
    <row r="103" spans="2:11" ht="18.75">
      <c r="B103" s="5">
        <v>98</v>
      </c>
      <c r="C103" t="s">
        <v>206</v>
      </c>
      <c r="D103" t="s">
        <v>207</v>
      </c>
      <c r="E103" t="s">
        <v>20</v>
      </c>
      <c r="F103" t="s">
        <v>21</v>
      </c>
      <c r="H103">
        <v>9</v>
      </c>
      <c r="I103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18</v>
      </c>
      <c r="J103">
        <f t="shared" si="2"/>
        <v>19226</v>
      </c>
      <c r="K103" s="8">
        <f>EVEN(Tabla135[[#This Row],[SUMA DISTANCIA]])</f>
        <v>19226</v>
      </c>
    </row>
    <row r="104" spans="2:11" ht="18.75">
      <c r="B104" s="5">
        <v>99</v>
      </c>
      <c r="C104" t="s">
        <v>208</v>
      </c>
      <c r="D104" t="s">
        <v>250</v>
      </c>
      <c r="E104" t="s">
        <v>33</v>
      </c>
      <c r="F104" t="s">
        <v>30</v>
      </c>
      <c r="H104">
        <v>128</v>
      </c>
      <c r="I104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128</v>
      </c>
      <c r="J104">
        <f t="shared" si="2"/>
        <v>19244</v>
      </c>
      <c r="K104" s="8">
        <f>EVEN(Tabla135[[#This Row],[SUMA DISTANCIA]])</f>
        <v>19244</v>
      </c>
    </row>
    <row r="105" spans="2:11" ht="18.75">
      <c r="B105" s="5">
        <v>100</v>
      </c>
      <c r="C105" t="s">
        <v>209</v>
      </c>
      <c r="D105" t="s">
        <v>251</v>
      </c>
      <c r="E105" t="s">
        <v>33</v>
      </c>
      <c r="F105" t="s">
        <v>24</v>
      </c>
      <c r="H105">
        <v>128</v>
      </c>
      <c r="I105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64</v>
      </c>
      <c r="J105">
        <f t="shared" si="2"/>
        <v>19372</v>
      </c>
      <c r="K105" s="8">
        <f>EVEN(Tabla135[[#This Row],[SUMA DISTANCIA]])</f>
        <v>19372</v>
      </c>
    </row>
    <row r="106" spans="2:11" ht="18.75">
      <c r="B106" s="5">
        <v>101</v>
      </c>
      <c r="C106" t="s">
        <v>210</v>
      </c>
      <c r="D106" t="s">
        <v>211</v>
      </c>
      <c r="E106" t="s">
        <v>33</v>
      </c>
      <c r="F106" t="s">
        <v>21</v>
      </c>
      <c r="H106">
        <v>30</v>
      </c>
      <c r="I106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60</v>
      </c>
      <c r="J106">
        <f t="shared" si="2"/>
        <v>19436</v>
      </c>
      <c r="K106" s="8">
        <f>EVEN(Tabla135[[#This Row],[SUMA DISTANCIA]])</f>
        <v>19436</v>
      </c>
    </row>
    <row r="107" spans="2:11" ht="18.75">
      <c r="B107" s="5">
        <v>102</v>
      </c>
      <c r="C107" t="s">
        <v>212</v>
      </c>
      <c r="D107" t="s">
        <v>213</v>
      </c>
      <c r="E107" t="s">
        <v>33</v>
      </c>
      <c r="F107" t="s">
        <v>21</v>
      </c>
      <c r="H107">
        <v>30</v>
      </c>
      <c r="I107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60</v>
      </c>
      <c r="J107">
        <f t="shared" si="2"/>
        <v>19496</v>
      </c>
      <c r="K107" s="8">
        <f>EVEN(Tabla135[[#This Row],[SUMA DISTANCIA]])</f>
        <v>19496</v>
      </c>
    </row>
    <row r="108" spans="2:11" ht="18.75">
      <c r="B108" s="5">
        <v>103</v>
      </c>
      <c r="C108" t="s">
        <v>214</v>
      </c>
      <c r="D108" t="s">
        <v>215</v>
      </c>
      <c r="E108" t="s">
        <v>33</v>
      </c>
      <c r="F108" t="s">
        <v>21</v>
      </c>
      <c r="H108">
        <v>30</v>
      </c>
      <c r="I108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60</v>
      </c>
      <c r="J108">
        <f t="shared" si="2"/>
        <v>19556</v>
      </c>
      <c r="K108" s="8">
        <f>EVEN(Tabla135[[#This Row],[SUMA DISTANCIA]])</f>
        <v>19556</v>
      </c>
    </row>
    <row r="109" spans="2:11" ht="18.75">
      <c r="B109" s="5">
        <v>104</v>
      </c>
      <c r="C109" t="s">
        <v>216</v>
      </c>
      <c r="D109" t="s">
        <v>217</v>
      </c>
      <c r="E109" t="s">
        <v>33</v>
      </c>
      <c r="F109" t="s">
        <v>21</v>
      </c>
      <c r="H109">
        <v>30</v>
      </c>
      <c r="I109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60</v>
      </c>
      <c r="J109">
        <f t="shared" si="2"/>
        <v>19616</v>
      </c>
      <c r="K109" s="8">
        <f>EVEN(Tabla135[[#This Row],[SUMA DISTANCIA]])</f>
        <v>19616</v>
      </c>
    </row>
    <row r="110" spans="2:11" ht="18.75">
      <c r="B110" s="5">
        <v>105</v>
      </c>
      <c r="C110" t="s">
        <v>252</v>
      </c>
      <c r="D110" t="s">
        <v>253</v>
      </c>
      <c r="E110" t="s">
        <v>29</v>
      </c>
      <c r="F110" t="s">
        <v>110</v>
      </c>
      <c r="H110">
        <v>1</v>
      </c>
      <c r="I110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2</v>
      </c>
      <c r="J110">
        <f t="shared" si="2"/>
        <v>19676</v>
      </c>
      <c r="K110" s="8">
        <f>EVEN(Tabla135[[#This Row],[SUMA DISTANCIA]])</f>
        <v>19676</v>
      </c>
    </row>
    <row r="111" spans="2:11" ht="18.75">
      <c r="B111" s="5">
        <v>106</v>
      </c>
      <c r="I111">
        <f xml:space="preserve"> (IF(+Tabla135[[#This Row],[Merker]]= "D",Tabla135[[#This Row],[Longitud]]*2,0)) + (IF(+Tabla135[[#This Row],[Merker]]= "F",Tabla135[[#This Row],[Longitud]]*2,0)) + (IF(+Tabla135[[#This Row],[Merker]]= "W",Tabla135[[#This Row],[Longitud]],0)) + (IF(AND(+Tabla135[[#This Row],[Merker]]= "X", Tabla135[[#This Row],[Longitud]]=1),1,0))+ (IF(AND(+Tabla135[[#This Row],[Merker]]= "X", Tabla135[[#This Row],[Longitud]]&gt;1),(ROUNDUP(Tabla135[[#This Row],[Longitud]]/2,0) ),0)) +  IF(+Tabla135[[#This Row],[Merker]]= "S",(ROUNDUP(Tabla135[[#This Row],[l.cadena]]/2,0)+1)*Tabla135[[#This Row],[Longitud]],0)</f>
        <v>0</v>
      </c>
      <c r="J111">
        <f t="shared" si="2"/>
        <v>19678</v>
      </c>
      <c r="K111" s="8">
        <f>EVEN(Tabla135[[#This Row],[SUMA DISTANCIA]])</f>
        <v>19678</v>
      </c>
    </row>
    <row r="112" spans="2:11" ht="18.75">
      <c r="B112" s="5">
        <v>107</v>
      </c>
      <c r="J112">
        <f t="shared" si="2"/>
        <v>19678</v>
      </c>
      <c r="K112" s="8">
        <f>EVEN(Tabla135[[#This Row],[SUMA DISTANCIA]])</f>
        <v>19678</v>
      </c>
    </row>
    <row r="113" spans="2:11" ht="18.75">
      <c r="B113" s="5">
        <v>108</v>
      </c>
      <c r="J113">
        <f t="shared" si="2"/>
        <v>19678</v>
      </c>
      <c r="K113" s="8">
        <f>EVEN(Tabla135[[#This Row],[SUMA DISTANCIA]])</f>
        <v>19678</v>
      </c>
    </row>
    <row r="114" spans="2:11" ht="18.75">
      <c r="B114" s="5">
        <v>109</v>
      </c>
      <c r="J114">
        <f t="shared" si="2"/>
        <v>19678</v>
      </c>
      <c r="K114" s="8">
        <f>EVEN(Tabla135[[#This Row],[SUMA DISTANCIA]])</f>
        <v>19678</v>
      </c>
    </row>
    <row r="115" spans="2:11" ht="18.75">
      <c r="J115">
        <f t="shared" si="2"/>
        <v>19678</v>
      </c>
      <c r="K115" s="8">
        <f>EVEN(Tabla135[[#This Row],[SUMA DISTANCIA]])</f>
        <v>19678</v>
      </c>
    </row>
    <row r="116" spans="2:11" ht="18.75">
      <c r="J116">
        <f t="shared" si="2"/>
        <v>19678</v>
      </c>
      <c r="K116" s="8">
        <f>EVEN(Tabla135[[#This Row],[SUMA DISTANCIA]])</f>
        <v>19678</v>
      </c>
    </row>
    <row r="117" spans="2:11" ht="18.75">
      <c r="K117" s="8"/>
    </row>
    <row r="118" spans="2:11" ht="18.75">
      <c r="K118" s="8"/>
    </row>
    <row r="119" spans="2:11" ht="18.75">
      <c r="B119" s="5"/>
      <c r="K119" s="8"/>
    </row>
    <row r="120" spans="2:11" ht="18.75">
      <c r="B120" s="5"/>
      <c r="K120" s="8"/>
    </row>
  </sheetData>
  <pageMargins left="0.7" right="0.7" top="0.75" bottom="0.75" header="0.3" footer="0.3"/>
  <pageSetup paperSize="9" scale="65" fitToHeight="0" orientation="portrait" r:id="rId1"/>
  <rowBreaks count="1" manualBreakCount="1">
    <brk id="57" max="11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R129"/>
  <sheetViews>
    <sheetView zoomScaleNormal="100" workbookViewId="0">
      <selection activeCell="E6" sqref="E6"/>
    </sheetView>
  </sheetViews>
  <sheetFormatPr defaultColWidth="11.42578125" defaultRowHeight="15"/>
  <cols>
    <col min="2" max="2" width="12" style="5" customWidth="1"/>
    <col min="3" max="3" width="12" customWidth="1"/>
    <col min="4" max="4" width="33.28515625" bestFit="1" customWidth="1"/>
    <col min="5" max="5" width="12" customWidth="1"/>
    <col min="6" max="6" width="13.28515625" customWidth="1"/>
    <col min="7" max="7" width="13.5703125" customWidth="1"/>
    <col min="8" max="8" width="14.85546875" customWidth="1"/>
    <col min="9" max="9" width="9.28515625" style="3" customWidth="1"/>
    <col min="10" max="10" width="9.28515625" customWidth="1"/>
    <col min="11" max="11" width="8" customWidth="1"/>
    <col min="12" max="12" width="6.140625" customWidth="1"/>
    <col min="13" max="13" width="9" customWidth="1"/>
  </cols>
  <sheetData>
    <row r="1" spans="2:16">
      <c r="C1" s="1"/>
    </row>
    <row r="2" spans="2:16">
      <c r="C2" s="2"/>
    </row>
    <row r="4" spans="2:16">
      <c r="B4" s="5" t="s">
        <v>1</v>
      </c>
      <c r="C4" t="s">
        <v>2</v>
      </c>
      <c r="D4" t="s">
        <v>3</v>
      </c>
    </row>
    <row r="5" spans="2:16">
      <c r="B5" s="6" t="s">
        <v>254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s="3" t="s">
        <v>255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</row>
    <row r="6" spans="2:16">
      <c r="B6" s="5">
        <v>1</v>
      </c>
      <c r="C6" t="s">
        <v>18</v>
      </c>
      <c r="D6" t="s">
        <v>256</v>
      </c>
      <c r="E6" t="s">
        <v>33</v>
      </c>
      <c r="F6" t="s">
        <v>21</v>
      </c>
      <c r="H6">
        <v>128</v>
      </c>
      <c r="I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256</v>
      </c>
      <c r="J6" s="3">
        <v>6000</v>
      </c>
      <c r="M6">
        <f xml:space="preserve"> ROUNDUP(Tabla1342[[#This Row],[l.cadena]]/2,0)</f>
        <v>0</v>
      </c>
      <c r="N6">
        <f xml:space="preserve"> IF(+Tabla1342[[#This Row],[Merker]]= "S",Tabla1342[[#This Row],[Longitud]]*(ROUNDUP(Tabla1342[[#This Row],[l.cadena]]/2,0)+1),0)</f>
        <v>0</v>
      </c>
      <c r="O6">
        <f>(Tabla1342[[#This Row],[l.cadena]]/2)+1</f>
        <v>1</v>
      </c>
      <c r="P6">
        <f>(ROUNDUP(Tabla1342[[#This Row],[l.cadena]]/2,0)+1)</f>
        <v>1</v>
      </c>
    </row>
    <row r="7" spans="2:16">
      <c r="B7" s="5">
        <v>2</v>
      </c>
      <c r="C7" t="s">
        <v>257</v>
      </c>
      <c r="D7" t="s">
        <v>258</v>
      </c>
      <c r="E7" t="s">
        <v>20</v>
      </c>
      <c r="F7" t="s">
        <v>30</v>
      </c>
      <c r="H7">
        <v>7</v>
      </c>
      <c r="I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7</v>
      </c>
      <c r="J7" s="3">
        <f>EVEN(Tabla1342[[#This Row],[Columna5]])</f>
        <v>6256</v>
      </c>
      <c r="K7">
        <f t="shared" ref="K7:K73" si="0">+J6+I6</f>
        <v>6256</v>
      </c>
      <c r="M7">
        <f xml:space="preserve"> ROUNDUP(Tabla1342[[#This Row],[l.cadena]]/2,0)</f>
        <v>0</v>
      </c>
      <c r="N7">
        <f xml:space="preserve"> IF(+Tabla1342[[#This Row],[Merker]]= "S",Tabla1342[[#This Row],[Longitud]]*(ROUNDUP(Tabla1342[[#This Row],[l.cadena]]/2,0)+1),0)</f>
        <v>0</v>
      </c>
      <c r="O7">
        <f>(Tabla1342[[#This Row],[l.cadena]]/2)+1</f>
        <v>1</v>
      </c>
      <c r="P7">
        <f>(ROUNDUP(Tabla1342[[#This Row],[l.cadena]]/2,0)+1)</f>
        <v>1</v>
      </c>
    </row>
    <row r="8" spans="2:16">
      <c r="B8" s="5">
        <v>3</v>
      </c>
      <c r="C8" t="s">
        <v>259</v>
      </c>
      <c r="D8" t="s">
        <v>260</v>
      </c>
      <c r="E8" t="s">
        <v>20</v>
      </c>
      <c r="F8" t="s">
        <v>30</v>
      </c>
      <c r="H8">
        <v>7</v>
      </c>
      <c r="I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7</v>
      </c>
      <c r="J8" s="3">
        <f>EVEN(Tabla1342[[#This Row],[Columna5]])</f>
        <v>6264</v>
      </c>
      <c r="K8">
        <f t="shared" si="0"/>
        <v>6263</v>
      </c>
      <c r="M8">
        <f xml:space="preserve"> ROUNDUP(Tabla1342[[#This Row],[l.cadena]]/2,0)</f>
        <v>0</v>
      </c>
      <c r="N8">
        <f xml:space="preserve"> IF(+Tabla1342[[#This Row],[Merker]]= "S",Tabla1342[[#This Row],[Longitud]]*(ROUNDUP(Tabla1342[[#This Row],[l.cadena]]/2,0)+1),0)</f>
        <v>0</v>
      </c>
      <c r="O8">
        <f>(Tabla1342[[#This Row],[l.cadena]]/2)+1</f>
        <v>1</v>
      </c>
      <c r="P8">
        <f>(ROUNDUP(Tabla1342[[#This Row],[l.cadena]]/2,0)+1)</f>
        <v>1</v>
      </c>
    </row>
    <row r="9" spans="2:16">
      <c r="B9" s="5">
        <v>4</v>
      </c>
      <c r="C9" t="s">
        <v>261</v>
      </c>
      <c r="D9" t="s">
        <v>262</v>
      </c>
      <c r="E9" t="s">
        <v>33</v>
      </c>
      <c r="F9" t="s">
        <v>30</v>
      </c>
      <c r="H9">
        <v>32</v>
      </c>
      <c r="I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9" s="3">
        <f>EVEN(Tabla1342[[#This Row],[Columna5]])</f>
        <v>6272</v>
      </c>
      <c r="K9">
        <f t="shared" si="0"/>
        <v>6271</v>
      </c>
      <c r="M9">
        <f xml:space="preserve"> ROUNDUP(Tabla1342[[#This Row],[l.cadena]]/2,0)</f>
        <v>0</v>
      </c>
      <c r="N9">
        <f xml:space="preserve"> IF(+Tabla1342[[#This Row],[Merker]]= "S",Tabla1342[[#This Row],[Longitud]]*(ROUNDUP(Tabla1342[[#This Row],[l.cadena]]/2,0)+1),0)</f>
        <v>0</v>
      </c>
      <c r="O9">
        <f>(Tabla1342[[#This Row],[l.cadena]]/2)+1</f>
        <v>1</v>
      </c>
      <c r="P9">
        <f>(ROUNDUP(Tabla1342[[#This Row],[l.cadena]]/2,0)+1)</f>
        <v>1</v>
      </c>
    </row>
    <row r="10" spans="2:16">
      <c r="B10" s="5">
        <v>5</v>
      </c>
      <c r="C10" t="s">
        <v>263</v>
      </c>
      <c r="D10" t="s">
        <v>264</v>
      </c>
      <c r="E10" t="s">
        <v>20</v>
      </c>
      <c r="F10" t="s">
        <v>68</v>
      </c>
      <c r="G10">
        <v>80</v>
      </c>
      <c r="H10">
        <v>1</v>
      </c>
      <c r="I1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41</v>
      </c>
      <c r="J10" s="3">
        <f>EVEN(Tabla1342[[#This Row],[Columna5]])</f>
        <v>6304</v>
      </c>
      <c r="K10">
        <f t="shared" si="0"/>
        <v>6304</v>
      </c>
      <c r="M10">
        <f xml:space="preserve"> ROUNDUP(Tabla1342[[#This Row],[l.cadena]]/2,0)</f>
        <v>40</v>
      </c>
      <c r="N10">
        <f xml:space="preserve"> IF(+Tabla1342[[#This Row],[Merker]]= "S",Tabla1342[[#This Row],[Longitud]]*(ROUNDUP(Tabla1342[[#This Row],[l.cadena]]/2,0)+1),0)</f>
        <v>41</v>
      </c>
      <c r="O10">
        <f>(Tabla1342[[#This Row],[l.cadena]]/2)+1</f>
        <v>41</v>
      </c>
      <c r="P10">
        <f>(ROUNDUP(Tabla1342[[#This Row],[l.cadena]]/2,0)+1)</f>
        <v>41</v>
      </c>
    </row>
    <row r="11" spans="2:16">
      <c r="B11" s="5">
        <v>6</v>
      </c>
      <c r="C11" t="s">
        <v>22</v>
      </c>
      <c r="D11" t="s">
        <v>23</v>
      </c>
      <c r="E11" t="s">
        <v>33</v>
      </c>
      <c r="F11" t="s">
        <v>24</v>
      </c>
      <c r="G11">
        <v>0</v>
      </c>
      <c r="H11">
        <v>128</v>
      </c>
      <c r="I1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11" s="3">
        <f>EVEN(Tabla1342[[#This Row],[Columna5]])</f>
        <v>6346</v>
      </c>
      <c r="K11">
        <f t="shared" si="0"/>
        <v>6345</v>
      </c>
      <c r="M11">
        <f xml:space="preserve"> ROUNDUP(Tabla1342[[#This Row],[l.cadena]]/2,0)</f>
        <v>0</v>
      </c>
      <c r="N11">
        <f xml:space="preserve"> IF(+Tabla1342[[#This Row],[Merker]]= "S",Tabla1342[[#This Row],[Longitud]]*(ROUNDUP(Tabla1342[[#This Row],[l.cadena]]/2,0)+1),0)</f>
        <v>0</v>
      </c>
      <c r="O11">
        <f>(Tabla1342[[#This Row],[l.cadena]]/2)+1</f>
        <v>1</v>
      </c>
      <c r="P11">
        <f>(ROUNDUP(Tabla1342[[#This Row],[l.cadena]]/2,0)+1)</f>
        <v>1</v>
      </c>
    </row>
    <row r="12" spans="2:16">
      <c r="B12" s="5">
        <v>7</v>
      </c>
      <c r="C12" t="s">
        <v>265</v>
      </c>
      <c r="D12" t="s">
        <v>266</v>
      </c>
      <c r="E12" t="s">
        <v>33</v>
      </c>
      <c r="F12" t="s">
        <v>30</v>
      </c>
      <c r="G12">
        <v>0</v>
      </c>
      <c r="H12">
        <v>16</v>
      </c>
      <c r="I1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2" s="3">
        <f>EVEN(Tabla1342[[#This Row],[Columna5]])</f>
        <v>6410</v>
      </c>
      <c r="K12">
        <f t="shared" si="0"/>
        <v>6410</v>
      </c>
      <c r="M12">
        <f xml:space="preserve"> ROUNDUP(Tabla1342[[#This Row],[l.cadena]]/2,0)</f>
        <v>0</v>
      </c>
      <c r="N12">
        <f xml:space="preserve"> IF(+Tabla1342[[#This Row],[Merker]]= "S",Tabla1342[[#This Row],[Longitud]]*(ROUNDUP(Tabla1342[[#This Row],[l.cadena]]/2,0)+1),0)</f>
        <v>0</v>
      </c>
      <c r="O12">
        <f>(Tabla1342[[#This Row],[l.cadena]]/2)+1</f>
        <v>1</v>
      </c>
      <c r="P12">
        <f>(ROUNDUP(Tabla1342[[#This Row],[l.cadena]]/2,0)+1)</f>
        <v>1</v>
      </c>
    </row>
    <row r="13" spans="2:16">
      <c r="B13" s="5">
        <v>8</v>
      </c>
      <c r="C13" t="s">
        <v>267</v>
      </c>
      <c r="D13" t="s">
        <v>268</v>
      </c>
      <c r="E13" t="s">
        <v>33</v>
      </c>
      <c r="F13" t="s">
        <v>110</v>
      </c>
      <c r="G13">
        <v>0</v>
      </c>
      <c r="H13">
        <v>16</v>
      </c>
      <c r="I1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3" s="3">
        <f>EVEN(Tabla1342[[#This Row],[Columna5]])</f>
        <v>6426</v>
      </c>
      <c r="K13">
        <f t="shared" si="0"/>
        <v>6426</v>
      </c>
      <c r="M13">
        <f xml:space="preserve"> ROUNDUP(Tabla1342[[#This Row],[l.cadena]]/2,0)</f>
        <v>0</v>
      </c>
      <c r="N13">
        <f xml:space="preserve"> IF(+Tabla1342[[#This Row],[Merker]]= "S",Tabla1342[[#This Row],[Longitud]]*(ROUNDUP(Tabla1342[[#This Row],[l.cadena]]/2,0)+1),0)</f>
        <v>0</v>
      </c>
      <c r="O13">
        <f>(Tabla1342[[#This Row],[l.cadena]]/2)+1</f>
        <v>1</v>
      </c>
      <c r="P13">
        <f>(ROUNDUP(Tabla1342[[#This Row],[l.cadena]]/2,0)+1)</f>
        <v>1</v>
      </c>
    </row>
    <row r="14" spans="2:16">
      <c r="B14" s="5">
        <v>9</v>
      </c>
      <c r="C14" t="s">
        <v>269</v>
      </c>
      <c r="D14" t="s">
        <v>270</v>
      </c>
      <c r="E14" t="s">
        <v>33</v>
      </c>
      <c r="F14" t="s">
        <v>110</v>
      </c>
      <c r="G14">
        <v>0</v>
      </c>
      <c r="H14">
        <v>16</v>
      </c>
      <c r="I1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4" s="3">
        <f>EVEN(Tabla1342[[#This Row],[Columna5]])</f>
        <v>6458</v>
      </c>
      <c r="K14">
        <f t="shared" si="0"/>
        <v>6458</v>
      </c>
      <c r="M14">
        <f xml:space="preserve"> ROUNDUP(Tabla1342[[#This Row],[l.cadena]]/2,0)</f>
        <v>0</v>
      </c>
      <c r="N14">
        <f xml:space="preserve"> IF(+Tabla1342[[#This Row],[Merker]]= "S",Tabla1342[[#This Row],[Longitud]]*(ROUNDUP(Tabla1342[[#This Row],[l.cadena]]/2,0)+1),0)</f>
        <v>0</v>
      </c>
      <c r="O14">
        <f>(Tabla1342[[#This Row],[l.cadena]]/2)+1</f>
        <v>1</v>
      </c>
      <c r="P14">
        <f>(ROUNDUP(Tabla1342[[#This Row],[l.cadena]]/2,0)+1)</f>
        <v>1</v>
      </c>
    </row>
    <row r="15" spans="2:16">
      <c r="B15" s="5">
        <v>10</v>
      </c>
      <c r="C15" t="s">
        <v>271</v>
      </c>
      <c r="D15" t="s">
        <v>272</v>
      </c>
      <c r="E15" t="s">
        <v>33</v>
      </c>
      <c r="F15" t="s">
        <v>110</v>
      </c>
      <c r="G15">
        <v>0</v>
      </c>
      <c r="H15">
        <v>16</v>
      </c>
      <c r="I1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5" s="3">
        <f>EVEN(Tabla1342[[#This Row],[Columna5]])</f>
        <v>6490</v>
      </c>
      <c r="K15">
        <f t="shared" si="0"/>
        <v>6490</v>
      </c>
      <c r="M15">
        <f xml:space="preserve"> ROUNDUP(Tabla1342[[#This Row],[l.cadena]]/2,0)</f>
        <v>0</v>
      </c>
      <c r="N15">
        <f xml:space="preserve"> IF(+Tabla1342[[#This Row],[Merker]]= "S",Tabla1342[[#This Row],[Longitud]]*(ROUNDUP(Tabla1342[[#This Row],[l.cadena]]/2,0)+1),0)</f>
        <v>0</v>
      </c>
      <c r="O15">
        <f>(Tabla1342[[#This Row],[l.cadena]]/2)+1</f>
        <v>1</v>
      </c>
      <c r="P15">
        <f>(ROUNDUP(Tabla1342[[#This Row],[l.cadena]]/2,0)+1)</f>
        <v>1</v>
      </c>
    </row>
    <row r="16" spans="2:16">
      <c r="B16" s="5">
        <v>11</v>
      </c>
      <c r="C16" t="s">
        <v>273</v>
      </c>
      <c r="D16" t="s">
        <v>274</v>
      </c>
      <c r="E16" t="s">
        <v>33</v>
      </c>
      <c r="F16" t="s">
        <v>110</v>
      </c>
      <c r="G16">
        <v>0</v>
      </c>
      <c r="H16">
        <v>16</v>
      </c>
      <c r="I1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6" s="3">
        <f>EVEN(Tabla1342[[#This Row],[Columna5]])</f>
        <v>6522</v>
      </c>
      <c r="K16">
        <f t="shared" si="0"/>
        <v>6522</v>
      </c>
      <c r="M16">
        <f xml:space="preserve"> ROUNDUP(Tabla1342[[#This Row],[l.cadena]]/2,0)</f>
        <v>0</v>
      </c>
      <c r="N16">
        <f xml:space="preserve"> IF(+Tabla1342[[#This Row],[Merker]]= "S",Tabla1342[[#This Row],[Longitud]]*(ROUNDUP(Tabla1342[[#This Row],[l.cadena]]/2,0)+1),0)</f>
        <v>0</v>
      </c>
      <c r="O16">
        <f>(Tabla1342[[#This Row],[l.cadena]]/2)+1</f>
        <v>1</v>
      </c>
      <c r="P16">
        <f>(ROUNDUP(Tabla1342[[#This Row],[l.cadena]]/2,0)+1)</f>
        <v>1</v>
      </c>
    </row>
    <row r="17" spans="2:16">
      <c r="B17" s="5">
        <v>12</v>
      </c>
      <c r="C17" t="s">
        <v>275</v>
      </c>
      <c r="D17" t="s">
        <v>276</v>
      </c>
      <c r="E17" t="s">
        <v>20</v>
      </c>
      <c r="F17" t="s">
        <v>68</v>
      </c>
      <c r="G17">
        <v>30</v>
      </c>
      <c r="H17">
        <v>1</v>
      </c>
      <c r="I1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7" s="3">
        <f>EVEN(Tabla1342[[#This Row],[Columna5]])</f>
        <v>6554</v>
      </c>
      <c r="K17">
        <f t="shared" si="0"/>
        <v>6554</v>
      </c>
      <c r="M17">
        <f xml:space="preserve"> ROUNDUP(Tabla1342[[#This Row],[l.cadena]]/2,0)</f>
        <v>15</v>
      </c>
      <c r="N17">
        <f xml:space="preserve"> IF(+Tabla1342[[#This Row],[Merker]]= "S",Tabla1342[[#This Row],[Longitud]]*(ROUNDUP(Tabla1342[[#This Row],[l.cadena]]/2,0)+1),0)</f>
        <v>16</v>
      </c>
      <c r="O17">
        <f>(Tabla1342[[#This Row],[l.cadena]]/2)+1</f>
        <v>16</v>
      </c>
      <c r="P17">
        <f>(ROUNDUP(Tabla1342[[#This Row],[l.cadena]]/2,0)+1)</f>
        <v>16</v>
      </c>
    </row>
    <row r="18" spans="2:16">
      <c r="B18" s="5">
        <v>13</v>
      </c>
      <c r="C18" t="s">
        <v>277</v>
      </c>
      <c r="D18" t="s">
        <v>278</v>
      </c>
      <c r="E18" t="s">
        <v>33</v>
      </c>
      <c r="F18" t="s">
        <v>24</v>
      </c>
      <c r="G18">
        <v>0</v>
      </c>
      <c r="H18">
        <v>16</v>
      </c>
      <c r="I1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18" s="3">
        <f>EVEN(Tabla1342[[#This Row],[Columna5]])</f>
        <v>6570</v>
      </c>
      <c r="K18">
        <f t="shared" si="0"/>
        <v>6570</v>
      </c>
      <c r="M18">
        <f xml:space="preserve"> ROUNDUP(Tabla1342[[#This Row],[l.cadena]]/2,0)</f>
        <v>0</v>
      </c>
      <c r="N18">
        <f xml:space="preserve"> IF(+Tabla1342[[#This Row],[Merker]]= "S",Tabla1342[[#This Row],[Longitud]]*(ROUNDUP(Tabla1342[[#This Row],[l.cadena]]/2,0)+1),0)</f>
        <v>0</v>
      </c>
      <c r="O18">
        <f>(Tabla1342[[#This Row],[l.cadena]]/2)+1</f>
        <v>1</v>
      </c>
      <c r="P18">
        <f>(ROUNDUP(Tabla1342[[#This Row],[l.cadena]]/2,0)+1)</f>
        <v>1</v>
      </c>
    </row>
    <row r="19" spans="2:16">
      <c r="B19" s="5">
        <v>14</v>
      </c>
      <c r="C19" t="s">
        <v>279</v>
      </c>
      <c r="D19" t="s">
        <v>280</v>
      </c>
      <c r="E19" t="s">
        <v>33</v>
      </c>
      <c r="F19" t="s">
        <v>24</v>
      </c>
      <c r="G19">
        <v>0</v>
      </c>
      <c r="H19">
        <v>16</v>
      </c>
      <c r="I1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19" s="3">
        <f>EVEN(Tabla1342[[#This Row],[Columna5]])</f>
        <v>6578</v>
      </c>
      <c r="K19">
        <f t="shared" si="0"/>
        <v>6578</v>
      </c>
      <c r="M19">
        <f xml:space="preserve"> ROUNDUP(Tabla1342[[#This Row],[l.cadena]]/2,0)</f>
        <v>0</v>
      </c>
      <c r="N19">
        <f xml:space="preserve"> IF(+Tabla1342[[#This Row],[Merker]]= "S",Tabla1342[[#This Row],[Longitud]]*(ROUNDUP(Tabla1342[[#This Row],[l.cadena]]/2,0)+1),0)</f>
        <v>0</v>
      </c>
      <c r="O19">
        <f>(Tabla1342[[#This Row],[l.cadena]]/2)+1</f>
        <v>1</v>
      </c>
      <c r="P19">
        <f>(ROUNDUP(Tabla1342[[#This Row],[l.cadena]]/2,0)+1)</f>
        <v>1</v>
      </c>
    </row>
    <row r="20" spans="2:16">
      <c r="B20" s="5">
        <v>15</v>
      </c>
      <c r="C20" t="s">
        <v>281</v>
      </c>
      <c r="D20" t="s">
        <v>282</v>
      </c>
      <c r="E20" t="s">
        <v>33</v>
      </c>
      <c r="F20" t="s">
        <v>68</v>
      </c>
      <c r="G20">
        <v>10</v>
      </c>
      <c r="H20">
        <v>16</v>
      </c>
      <c r="I2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96</v>
      </c>
      <c r="J20" s="3">
        <f>EVEN(Tabla1342[[#This Row],[Columna5]])</f>
        <v>6586</v>
      </c>
      <c r="K20">
        <f t="shared" si="0"/>
        <v>6586</v>
      </c>
      <c r="M20">
        <f xml:space="preserve"> ROUNDUP(Tabla1342[[#This Row],[l.cadena]]/2,0)</f>
        <v>5</v>
      </c>
      <c r="N20">
        <f xml:space="preserve"> IF(+Tabla1342[[#This Row],[Merker]]= "S",Tabla1342[[#This Row],[Longitud]]*(ROUNDUP(Tabla1342[[#This Row],[l.cadena]]/2,0)+1),0)</f>
        <v>96</v>
      </c>
      <c r="O20">
        <f>(Tabla1342[[#This Row],[l.cadena]]/2)+1</f>
        <v>6</v>
      </c>
      <c r="P20">
        <f>(ROUNDUP(Tabla1342[[#This Row],[l.cadena]]/2,0)+1)</f>
        <v>6</v>
      </c>
    </row>
    <row r="21" spans="2:16">
      <c r="B21" s="5">
        <v>16</v>
      </c>
      <c r="C21" t="s">
        <v>283</v>
      </c>
      <c r="D21" t="s">
        <v>276</v>
      </c>
      <c r="E21" t="s">
        <v>20</v>
      </c>
      <c r="F21" t="s">
        <v>68</v>
      </c>
      <c r="G21">
        <v>30</v>
      </c>
      <c r="H21">
        <v>1</v>
      </c>
      <c r="I2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21" s="3">
        <f>EVEN(Tabla1342[[#This Row],[Columna5]])</f>
        <v>6682</v>
      </c>
      <c r="K21">
        <f t="shared" si="0"/>
        <v>6682</v>
      </c>
      <c r="L21">
        <v>0</v>
      </c>
      <c r="M21">
        <f xml:space="preserve"> ROUNDUP(Tabla1342[[#This Row],[l.cadena]]/2,0)</f>
        <v>15</v>
      </c>
      <c r="N21">
        <f xml:space="preserve"> IF(+Tabla1342[[#This Row],[Merker]]= "S",Tabla1342[[#This Row],[Longitud]]*(ROUNDUP(Tabla1342[[#This Row],[l.cadena]]/2,0)+1),0)</f>
        <v>16</v>
      </c>
      <c r="O21">
        <f>(Tabla1342[[#This Row],[l.cadena]]/2)+1</f>
        <v>16</v>
      </c>
      <c r="P21">
        <f>(ROUNDUP(Tabla1342[[#This Row],[l.cadena]]/2,0)+1)</f>
        <v>16</v>
      </c>
    </row>
    <row r="22" spans="2:16">
      <c r="B22" s="5">
        <v>17</v>
      </c>
      <c r="C22" t="s">
        <v>284</v>
      </c>
      <c r="D22" t="s">
        <v>276</v>
      </c>
      <c r="E22" t="s">
        <v>20</v>
      </c>
      <c r="F22" t="s">
        <v>68</v>
      </c>
      <c r="G22">
        <v>30</v>
      </c>
      <c r="H22">
        <v>1</v>
      </c>
      <c r="I2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22" s="3">
        <f>EVEN(Tabla1342[[#This Row],[Columna5]])</f>
        <v>6698</v>
      </c>
      <c r="K22">
        <f t="shared" si="0"/>
        <v>6698</v>
      </c>
      <c r="L22">
        <v>0</v>
      </c>
      <c r="M22">
        <f xml:space="preserve"> ROUNDUP(Tabla1342[[#This Row],[l.cadena]]/2,0)</f>
        <v>15</v>
      </c>
      <c r="N22">
        <f xml:space="preserve"> IF(+Tabla1342[[#This Row],[Merker]]= "S",Tabla1342[[#This Row],[Longitud]]*(ROUNDUP(Tabla1342[[#This Row],[l.cadena]]/2,0)+1),0)</f>
        <v>16</v>
      </c>
      <c r="O22">
        <f>(Tabla1342[[#This Row],[l.cadena]]/2)+1</f>
        <v>16</v>
      </c>
      <c r="P22">
        <f>(ROUNDUP(Tabla1342[[#This Row],[l.cadena]]/2,0)+1)</f>
        <v>16</v>
      </c>
    </row>
    <row r="23" spans="2:16">
      <c r="B23" s="5">
        <v>18</v>
      </c>
      <c r="C23" t="s">
        <v>285</v>
      </c>
      <c r="D23" t="s">
        <v>276</v>
      </c>
      <c r="E23" t="s">
        <v>20</v>
      </c>
      <c r="F23" t="s">
        <v>68</v>
      </c>
      <c r="G23">
        <v>30</v>
      </c>
      <c r="H23">
        <v>1</v>
      </c>
      <c r="I2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23" s="3">
        <f>EVEN(Tabla1342[[#This Row],[Columna5]])</f>
        <v>6714</v>
      </c>
      <c r="K23">
        <f t="shared" si="0"/>
        <v>6714</v>
      </c>
      <c r="L23">
        <v>0</v>
      </c>
      <c r="M23">
        <f xml:space="preserve"> ROUNDUP(Tabla1342[[#This Row],[l.cadena]]/2,0)</f>
        <v>15</v>
      </c>
      <c r="N23">
        <f xml:space="preserve"> IF(+Tabla1342[[#This Row],[Merker]]= "S",Tabla1342[[#This Row],[Longitud]]*(ROUNDUP(Tabla1342[[#This Row],[l.cadena]]/2,0)+1),0)</f>
        <v>16</v>
      </c>
      <c r="O23">
        <f>(Tabla1342[[#This Row],[l.cadena]]/2)+1</f>
        <v>16</v>
      </c>
      <c r="P23">
        <f>(ROUNDUP(Tabla1342[[#This Row],[l.cadena]]/2,0)+1)</f>
        <v>16</v>
      </c>
    </row>
    <row r="24" spans="2:16">
      <c r="B24" s="5">
        <v>19</v>
      </c>
      <c r="C24" t="s">
        <v>286</v>
      </c>
      <c r="D24" t="s">
        <v>287</v>
      </c>
      <c r="E24" t="s">
        <v>20</v>
      </c>
      <c r="F24" t="s">
        <v>68</v>
      </c>
      <c r="G24">
        <v>30</v>
      </c>
      <c r="H24">
        <v>7</v>
      </c>
      <c r="I2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112</v>
      </c>
      <c r="J24" s="3">
        <f>EVEN(Tabla1342[[#This Row],[Columna5]])</f>
        <v>6730</v>
      </c>
      <c r="K24">
        <f t="shared" si="0"/>
        <v>6730</v>
      </c>
      <c r="M24">
        <f xml:space="preserve"> ROUNDUP(Tabla1342[[#This Row],[l.cadena]]/2,0)</f>
        <v>15</v>
      </c>
      <c r="N24">
        <f xml:space="preserve"> IF(+Tabla1342[[#This Row],[Merker]]= "S",Tabla1342[[#This Row],[Longitud]]*(ROUNDUP(Tabla1342[[#This Row],[l.cadena]]/2,0)+1),0)</f>
        <v>112</v>
      </c>
      <c r="O24">
        <f>(Tabla1342[[#This Row],[l.cadena]]/2)+1</f>
        <v>16</v>
      </c>
      <c r="P24">
        <f>(ROUNDUP(Tabla1342[[#This Row],[l.cadena]]/2,0)+1)</f>
        <v>16</v>
      </c>
    </row>
    <row r="25" spans="2:16">
      <c r="B25" s="5">
        <v>20</v>
      </c>
      <c r="C25" t="s">
        <v>25</v>
      </c>
      <c r="D25" t="s">
        <v>288</v>
      </c>
      <c r="E25" t="s">
        <v>33</v>
      </c>
      <c r="F25" t="s">
        <v>24</v>
      </c>
      <c r="H25">
        <v>128</v>
      </c>
      <c r="I2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25" s="3">
        <f>EVEN(Tabla1342[[#This Row],[Columna5]])</f>
        <v>6842</v>
      </c>
      <c r="K25">
        <f t="shared" si="0"/>
        <v>6842</v>
      </c>
      <c r="M25">
        <f xml:space="preserve"> ROUNDUP(Tabla1342[[#This Row],[l.cadena]]/2,0)</f>
        <v>0</v>
      </c>
      <c r="N25">
        <f xml:space="preserve"> IF(+Tabla1342[[#This Row],[Merker]]= "S",Tabla1342[[#This Row],[Longitud]]*(ROUNDUP(Tabla1342[[#This Row],[l.cadena]]/2,0)+1),0)</f>
        <v>0</v>
      </c>
      <c r="O25">
        <f>(Tabla1342[[#This Row],[l.cadena]]/2)+1</f>
        <v>1</v>
      </c>
      <c r="P25">
        <f>(ROUNDUP(Tabla1342[[#This Row],[l.cadena]]/2,0)+1)</f>
        <v>1</v>
      </c>
    </row>
    <row r="26" spans="2:16">
      <c r="B26" s="5">
        <v>21</v>
      </c>
      <c r="C26" t="s">
        <v>289</v>
      </c>
      <c r="D26" t="s">
        <v>290</v>
      </c>
      <c r="E26" t="s">
        <v>33</v>
      </c>
      <c r="F26" t="s">
        <v>24</v>
      </c>
      <c r="G26">
        <v>0</v>
      </c>
      <c r="H26">
        <v>1</v>
      </c>
      <c r="I2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</v>
      </c>
      <c r="J26" s="3">
        <f>EVEN(Tabla1342[[#This Row],[Columna5]])</f>
        <v>6906</v>
      </c>
      <c r="K26">
        <f>+J25+I25</f>
        <v>6906</v>
      </c>
    </row>
    <row r="27" spans="2:16">
      <c r="B27" s="5">
        <v>22</v>
      </c>
      <c r="C27" t="s">
        <v>27</v>
      </c>
      <c r="D27" t="s">
        <v>291</v>
      </c>
      <c r="E27" t="s">
        <v>29</v>
      </c>
      <c r="F27" t="s">
        <v>30</v>
      </c>
      <c r="G27">
        <v>0</v>
      </c>
      <c r="H27">
        <v>150</v>
      </c>
      <c r="I2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150</v>
      </c>
      <c r="J27" s="3">
        <f>EVEN(Tabla1342[[#This Row],[Columna5]])</f>
        <v>6908</v>
      </c>
      <c r="K27">
        <f>+J26+I26</f>
        <v>6907</v>
      </c>
      <c r="M27">
        <f xml:space="preserve"> ROUNDUP(Tabla1342[[#This Row],[l.cadena]]/2,0)</f>
        <v>0</v>
      </c>
      <c r="N27">
        <f xml:space="preserve"> IF(+Tabla1342[[#This Row],[Merker]]= "S",Tabla1342[[#This Row],[Longitud]]*(ROUNDUP(Tabla1342[[#This Row],[l.cadena]]/2,0)+1),0)</f>
        <v>0</v>
      </c>
      <c r="O27">
        <f>(Tabla1342[[#This Row],[l.cadena]]/2)+1</f>
        <v>1</v>
      </c>
      <c r="P27">
        <f>(ROUNDUP(Tabla1342[[#This Row],[l.cadena]]/2,0)+1)</f>
        <v>1</v>
      </c>
    </row>
    <row r="28" spans="2:16">
      <c r="B28" s="5">
        <v>23</v>
      </c>
      <c r="C28" t="s">
        <v>292</v>
      </c>
      <c r="D28" t="s">
        <v>293</v>
      </c>
      <c r="E28" t="s">
        <v>33</v>
      </c>
      <c r="F28" t="s">
        <v>24</v>
      </c>
      <c r="H28">
        <v>16</v>
      </c>
      <c r="I2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28" s="3">
        <f>EVEN(Tabla1342[[#This Row],[Columna5]])</f>
        <v>7058</v>
      </c>
      <c r="K28">
        <f>+J27+I27</f>
        <v>7058</v>
      </c>
      <c r="M28">
        <f xml:space="preserve"> ROUNDUP(Tabla1342[[#This Row],[l.cadena]]/2,0)</f>
        <v>0</v>
      </c>
      <c r="N28">
        <f xml:space="preserve"> IF(+Tabla1342[[#This Row],[Merker]]= "S",Tabla1342[[#This Row],[Longitud]]*(ROUNDUP(Tabla1342[[#This Row],[l.cadena]]/2,0)+1),0)</f>
        <v>0</v>
      </c>
      <c r="O28">
        <f>(Tabla1342[[#This Row],[l.cadena]]/2)+1</f>
        <v>1</v>
      </c>
      <c r="P28">
        <f>(ROUNDUP(Tabla1342[[#This Row],[l.cadena]]/2,0)+1)</f>
        <v>1</v>
      </c>
    </row>
    <row r="29" spans="2:16">
      <c r="B29" s="5">
        <v>24</v>
      </c>
      <c r="C29" t="s">
        <v>231</v>
      </c>
      <c r="D29" t="s">
        <v>294</v>
      </c>
      <c r="E29" t="s">
        <v>33</v>
      </c>
      <c r="F29" t="s">
        <v>24</v>
      </c>
      <c r="H29">
        <v>32</v>
      </c>
      <c r="I2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29" s="3">
        <f>EVEN(Tabla1342[[#This Row],[Columna5]])</f>
        <v>7066</v>
      </c>
      <c r="K29">
        <f>+J28+I28</f>
        <v>7066</v>
      </c>
      <c r="M29">
        <f xml:space="preserve"> ROUNDUP(Tabla1342[[#This Row],[l.cadena]]/2,0)</f>
        <v>0</v>
      </c>
      <c r="N29">
        <f xml:space="preserve"> IF(+Tabla1342[[#This Row],[Merker]]= "S",Tabla1342[[#This Row],[Longitud]]*(ROUNDUP(Tabla1342[[#This Row],[l.cadena]]/2,0)+1),0)</f>
        <v>0</v>
      </c>
      <c r="O29">
        <f>(Tabla1342[[#This Row],[l.cadena]]/2)+1</f>
        <v>1</v>
      </c>
      <c r="P29">
        <f>(ROUNDUP(Tabla1342[[#This Row],[l.cadena]]/2,0)+1)</f>
        <v>1</v>
      </c>
    </row>
    <row r="30" spans="2:16">
      <c r="B30" s="5">
        <v>25</v>
      </c>
      <c r="C30" t="s">
        <v>295</v>
      </c>
      <c r="D30" t="s">
        <v>296</v>
      </c>
      <c r="E30" t="s">
        <v>33</v>
      </c>
      <c r="F30" t="s">
        <v>24</v>
      </c>
      <c r="H30">
        <v>7</v>
      </c>
      <c r="I3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4</v>
      </c>
      <c r="J30" s="3">
        <f>EVEN(Tabla1342[[#This Row],[Columna5]])</f>
        <v>7082</v>
      </c>
      <c r="K30">
        <f t="shared" si="0"/>
        <v>7082</v>
      </c>
      <c r="M30">
        <f xml:space="preserve"> ROUNDUP(Tabla1342[[#This Row],[l.cadena]]/2,0)</f>
        <v>0</v>
      </c>
      <c r="N30">
        <f xml:space="preserve"> IF(+Tabla1342[[#This Row],[Merker]]= "S",Tabla1342[[#This Row],[Longitud]]*(ROUNDUP(Tabla1342[[#This Row],[l.cadena]]/2,0)+1),0)</f>
        <v>0</v>
      </c>
      <c r="O30">
        <f>(Tabla1342[[#This Row],[l.cadena]]/2)+1</f>
        <v>1</v>
      </c>
      <c r="P30">
        <f>(ROUNDUP(Tabla1342[[#This Row],[l.cadena]]/2,0)+1)</f>
        <v>1</v>
      </c>
    </row>
    <row r="31" spans="2:16">
      <c r="B31" s="5">
        <v>26</v>
      </c>
      <c r="C31" t="s">
        <v>66</v>
      </c>
      <c r="D31" t="s">
        <v>67</v>
      </c>
      <c r="E31" t="s">
        <v>33</v>
      </c>
      <c r="F31" t="s">
        <v>68</v>
      </c>
      <c r="G31">
        <v>10</v>
      </c>
      <c r="H31">
        <v>1</v>
      </c>
      <c r="I3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</v>
      </c>
      <c r="J31" s="3">
        <f>EVEN(Tabla1342[[#This Row],[Columna5]])</f>
        <v>7086</v>
      </c>
      <c r="K31">
        <f t="shared" si="0"/>
        <v>7086</v>
      </c>
      <c r="M31">
        <f xml:space="preserve"> ROUNDUP(Tabla1342[[#This Row],[l.cadena]]/2,0)</f>
        <v>5</v>
      </c>
      <c r="N31">
        <f xml:space="preserve"> IF(+Tabla1342[[#This Row],[Merker]]= "S",Tabla1342[[#This Row],[Longitud]]*(ROUNDUP(Tabla1342[[#This Row],[l.cadena]]/2,0)+1),0)</f>
        <v>6</v>
      </c>
      <c r="O31">
        <f>(Tabla1342[[#This Row],[l.cadena]]/2)+1</f>
        <v>6</v>
      </c>
      <c r="P31">
        <f>(ROUNDUP(Tabla1342[[#This Row],[l.cadena]]/2,0)+1)</f>
        <v>6</v>
      </c>
    </row>
    <row r="32" spans="2:16">
      <c r="B32" s="5">
        <v>27</v>
      </c>
      <c r="C32" t="s">
        <v>297</v>
      </c>
      <c r="D32" t="s">
        <v>298</v>
      </c>
      <c r="E32" t="s">
        <v>33</v>
      </c>
      <c r="F32" t="s">
        <v>30</v>
      </c>
      <c r="G32">
        <v>0</v>
      </c>
      <c r="H32">
        <v>16</v>
      </c>
      <c r="I3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32" s="3">
        <f>EVEN(Tabla1342[[#This Row],[Columna5]])</f>
        <v>7092</v>
      </c>
      <c r="K32">
        <f t="shared" si="0"/>
        <v>7092</v>
      </c>
      <c r="M32">
        <f xml:space="preserve"> ROUNDUP(Tabla1342[[#This Row],[l.cadena]]/2,0)</f>
        <v>0</v>
      </c>
      <c r="N32">
        <f xml:space="preserve"> IF(+Tabla1342[[#This Row],[Merker]]= "S",Tabla1342[[#This Row],[Longitud]]*(ROUNDUP(Tabla1342[[#This Row],[l.cadena]]/2,0)+1),0)</f>
        <v>0</v>
      </c>
      <c r="O32">
        <f>(Tabla1342[[#This Row],[l.cadena]]/2)+1</f>
        <v>1</v>
      </c>
      <c r="P32">
        <f>(ROUNDUP(Tabla1342[[#This Row],[l.cadena]]/2,0)+1)</f>
        <v>1</v>
      </c>
    </row>
    <row r="33" spans="2:16">
      <c r="B33" s="5">
        <v>28</v>
      </c>
      <c r="C33" t="s">
        <v>299</v>
      </c>
      <c r="D33" t="s">
        <v>300</v>
      </c>
      <c r="E33" t="s">
        <v>33</v>
      </c>
      <c r="F33" t="s">
        <v>30</v>
      </c>
      <c r="G33">
        <v>0</v>
      </c>
      <c r="H33">
        <v>16</v>
      </c>
      <c r="I3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33" s="3">
        <f>EVEN(Tabla1342[[#This Row],[Columna5]])</f>
        <v>7108</v>
      </c>
      <c r="K33">
        <f t="shared" si="0"/>
        <v>7108</v>
      </c>
      <c r="M33">
        <f xml:space="preserve"> ROUNDUP(Tabla1342[[#This Row],[l.cadena]]/2,0)</f>
        <v>0</v>
      </c>
      <c r="N33">
        <f xml:space="preserve"> IF(+Tabla1342[[#This Row],[Merker]]= "S",Tabla1342[[#This Row],[Longitud]]*(ROUNDUP(Tabla1342[[#This Row],[l.cadena]]/2,0)+1),0)</f>
        <v>0</v>
      </c>
      <c r="O33">
        <f>(Tabla1342[[#This Row],[l.cadena]]/2)+1</f>
        <v>1</v>
      </c>
      <c r="P33">
        <f>(ROUNDUP(Tabla1342[[#This Row],[l.cadena]]/2,0)+1)</f>
        <v>1</v>
      </c>
    </row>
    <row r="34" spans="2:16">
      <c r="B34" s="5">
        <v>29</v>
      </c>
      <c r="C34" t="s">
        <v>301</v>
      </c>
      <c r="D34" t="s">
        <v>302</v>
      </c>
      <c r="E34" t="s">
        <v>29</v>
      </c>
      <c r="F34" t="s">
        <v>30</v>
      </c>
      <c r="G34">
        <v>0</v>
      </c>
      <c r="H34">
        <v>16</v>
      </c>
      <c r="I3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34" s="3">
        <f>EVEN(Tabla1342[[#This Row],[Columna5]])</f>
        <v>7124</v>
      </c>
      <c r="K34">
        <f t="shared" si="0"/>
        <v>7124</v>
      </c>
      <c r="M34">
        <f xml:space="preserve"> ROUNDUP(Tabla1342[[#This Row],[l.cadena]]/2,0)</f>
        <v>0</v>
      </c>
      <c r="N34">
        <f xml:space="preserve"> IF(+Tabla1342[[#This Row],[Merker]]= "S",Tabla1342[[#This Row],[Longitud]]*(ROUNDUP(Tabla1342[[#This Row],[l.cadena]]/2,0)+1),0)</f>
        <v>0</v>
      </c>
      <c r="O34">
        <f>(Tabla1342[[#This Row],[l.cadena]]/2)+1</f>
        <v>1</v>
      </c>
      <c r="P34">
        <f>(ROUNDUP(Tabla1342[[#This Row],[l.cadena]]/2,0)+1)</f>
        <v>1</v>
      </c>
    </row>
    <row r="35" spans="2:16">
      <c r="B35" s="5">
        <v>30</v>
      </c>
      <c r="C35" t="s">
        <v>303</v>
      </c>
      <c r="D35" t="s">
        <v>304</v>
      </c>
      <c r="E35" t="s">
        <v>29</v>
      </c>
      <c r="F35" t="s">
        <v>30</v>
      </c>
      <c r="G35">
        <v>0</v>
      </c>
      <c r="H35">
        <v>16</v>
      </c>
      <c r="I3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35" s="3">
        <f>EVEN(Tabla1342[[#This Row],[Columna5]])</f>
        <v>7140</v>
      </c>
      <c r="K35">
        <f t="shared" si="0"/>
        <v>7140</v>
      </c>
      <c r="M35">
        <f xml:space="preserve"> ROUNDUP(Tabla1342[[#This Row],[l.cadena]]/2,0)</f>
        <v>0</v>
      </c>
      <c r="N35">
        <f xml:space="preserve"> IF(+Tabla1342[[#This Row],[Merker]]= "S",Tabla1342[[#This Row],[Longitud]]*(ROUNDUP(Tabla1342[[#This Row],[l.cadena]]/2,0)+1),0)</f>
        <v>0</v>
      </c>
      <c r="O35">
        <f>(Tabla1342[[#This Row],[l.cadena]]/2)+1</f>
        <v>1</v>
      </c>
      <c r="P35">
        <f>(ROUNDUP(Tabla1342[[#This Row],[l.cadena]]/2,0)+1)</f>
        <v>1</v>
      </c>
    </row>
    <row r="36" spans="2:16">
      <c r="B36" s="5">
        <v>31</v>
      </c>
      <c r="C36" t="s">
        <v>305</v>
      </c>
      <c r="D36" t="s">
        <v>306</v>
      </c>
      <c r="E36" t="s">
        <v>29</v>
      </c>
      <c r="F36" t="s">
        <v>110</v>
      </c>
      <c r="G36">
        <v>0</v>
      </c>
      <c r="H36">
        <v>16</v>
      </c>
      <c r="I3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36" s="3">
        <f>EVEN(Tabla1342[[#This Row],[Columna5]])</f>
        <v>7156</v>
      </c>
      <c r="K36">
        <f t="shared" si="0"/>
        <v>7156</v>
      </c>
      <c r="M36">
        <f xml:space="preserve"> ROUNDUP(Tabla1342[[#This Row],[l.cadena]]/2,0)</f>
        <v>0</v>
      </c>
      <c r="N36">
        <f xml:space="preserve"> IF(+Tabla1342[[#This Row],[Merker]]= "S",Tabla1342[[#This Row],[Longitud]]*(ROUNDUP(Tabla1342[[#This Row],[l.cadena]]/2,0)+1),0)</f>
        <v>0</v>
      </c>
      <c r="O36">
        <f>(Tabla1342[[#This Row],[l.cadena]]/2)+1</f>
        <v>1</v>
      </c>
      <c r="P36">
        <f>(ROUNDUP(Tabla1342[[#This Row],[l.cadena]]/2,0)+1)</f>
        <v>1</v>
      </c>
    </row>
    <row r="37" spans="2:16">
      <c r="B37" s="5">
        <v>32</v>
      </c>
      <c r="C37" t="s">
        <v>307</v>
      </c>
      <c r="D37" t="s">
        <v>308</v>
      </c>
      <c r="E37" t="s">
        <v>29</v>
      </c>
      <c r="F37" t="s">
        <v>110</v>
      </c>
      <c r="G37">
        <v>0</v>
      </c>
      <c r="H37">
        <v>16</v>
      </c>
      <c r="I3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37" s="3">
        <f>EVEN(Tabla1342[[#This Row],[Columna5]])</f>
        <v>7188</v>
      </c>
      <c r="K37">
        <f t="shared" si="0"/>
        <v>7188</v>
      </c>
      <c r="M37">
        <f xml:space="preserve"> ROUNDUP(Tabla1342[[#This Row],[l.cadena]]/2,0)</f>
        <v>0</v>
      </c>
      <c r="N37">
        <f xml:space="preserve"> IF(+Tabla1342[[#This Row],[Merker]]= "S",Tabla1342[[#This Row],[Longitud]]*(ROUNDUP(Tabla1342[[#This Row],[l.cadena]]/2,0)+1),0)</f>
        <v>0</v>
      </c>
      <c r="O37">
        <f>(Tabla1342[[#This Row],[l.cadena]]/2)+1</f>
        <v>1</v>
      </c>
      <c r="P37">
        <f>(ROUNDUP(Tabla1342[[#This Row],[l.cadena]]/2,0)+1)</f>
        <v>1</v>
      </c>
    </row>
    <row r="38" spans="2:16">
      <c r="B38" s="5">
        <v>33</v>
      </c>
      <c r="C38" t="s">
        <v>309</v>
      </c>
      <c r="D38" t="s">
        <v>310</v>
      </c>
      <c r="E38" t="s">
        <v>29</v>
      </c>
      <c r="F38" t="s">
        <v>110</v>
      </c>
      <c r="G38">
        <v>0</v>
      </c>
      <c r="H38">
        <v>16</v>
      </c>
      <c r="I3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38" s="3">
        <f>EVEN(Tabla1342[[#This Row],[Columna5]])</f>
        <v>7220</v>
      </c>
      <c r="K38">
        <f t="shared" si="0"/>
        <v>7220</v>
      </c>
      <c r="M38">
        <f xml:space="preserve"> ROUNDUP(Tabla1342[[#This Row],[l.cadena]]/2,0)</f>
        <v>0</v>
      </c>
      <c r="N38">
        <f xml:space="preserve"> IF(+Tabla1342[[#This Row],[Merker]]= "S",Tabla1342[[#This Row],[Longitud]]*(ROUNDUP(Tabla1342[[#This Row],[l.cadena]]/2,0)+1),0)</f>
        <v>0</v>
      </c>
      <c r="O38">
        <f>(Tabla1342[[#This Row],[l.cadena]]/2)+1</f>
        <v>1</v>
      </c>
      <c r="P38">
        <f>(ROUNDUP(Tabla1342[[#This Row],[l.cadena]]/2,0)+1)</f>
        <v>1</v>
      </c>
    </row>
    <row r="39" spans="2:16">
      <c r="B39" s="5">
        <v>34</v>
      </c>
      <c r="C39" t="s">
        <v>311</v>
      </c>
      <c r="D39" t="s">
        <v>312</v>
      </c>
      <c r="E39" t="s">
        <v>29</v>
      </c>
      <c r="F39" t="s">
        <v>110</v>
      </c>
      <c r="G39">
        <v>0</v>
      </c>
      <c r="H39">
        <v>16</v>
      </c>
      <c r="I3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39" s="3">
        <f>EVEN(Tabla1342[[#This Row],[Columna5]])</f>
        <v>7252</v>
      </c>
      <c r="K39">
        <f t="shared" si="0"/>
        <v>7252</v>
      </c>
      <c r="M39">
        <f xml:space="preserve"> ROUNDUP(Tabla1342[[#This Row],[l.cadena]]/2,0)</f>
        <v>0</v>
      </c>
      <c r="N39">
        <f xml:space="preserve"> IF(+Tabla1342[[#This Row],[Merker]]= "S",Tabla1342[[#This Row],[Longitud]]*(ROUNDUP(Tabla1342[[#This Row],[l.cadena]]/2,0)+1),0)</f>
        <v>0</v>
      </c>
      <c r="O39">
        <f>(Tabla1342[[#This Row],[l.cadena]]/2)+1</f>
        <v>1</v>
      </c>
      <c r="P39">
        <f>(ROUNDUP(Tabla1342[[#This Row],[l.cadena]]/2,0)+1)</f>
        <v>1</v>
      </c>
    </row>
    <row r="40" spans="2:16">
      <c r="B40" s="5">
        <v>35</v>
      </c>
      <c r="C40" t="s">
        <v>94</v>
      </c>
      <c r="D40" t="s">
        <v>313</v>
      </c>
      <c r="E40" t="s">
        <v>29</v>
      </c>
      <c r="F40" t="s">
        <v>24</v>
      </c>
      <c r="G40">
        <v>0</v>
      </c>
      <c r="H40">
        <v>16</v>
      </c>
      <c r="I4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40" s="3">
        <f>EVEN(Tabla1342[[#This Row],[Columna5]])</f>
        <v>7284</v>
      </c>
      <c r="K40">
        <f t="shared" si="0"/>
        <v>7284</v>
      </c>
      <c r="M40">
        <f xml:space="preserve"> ROUNDUP(Tabla1342[[#This Row],[l.cadena]]/2,0)</f>
        <v>0</v>
      </c>
      <c r="N40">
        <f xml:space="preserve"> IF(+Tabla1342[[#This Row],[Merker]]= "S",Tabla1342[[#This Row],[Longitud]]*(ROUNDUP(Tabla1342[[#This Row],[l.cadena]]/2,0)+1),0)</f>
        <v>0</v>
      </c>
      <c r="O40">
        <f>(Tabla1342[[#This Row],[l.cadena]]/2)+1</f>
        <v>1</v>
      </c>
      <c r="P40">
        <f>(ROUNDUP(Tabla1342[[#This Row],[l.cadena]]/2,0)+1)</f>
        <v>1</v>
      </c>
    </row>
    <row r="41" spans="2:16">
      <c r="B41" s="5">
        <v>36</v>
      </c>
      <c r="C41" t="s">
        <v>96</v>
      </c>
      <c r="D41" t="s">
        <v>314</v>
      </c>
      <c r="E41" t="s">
        <v>29</v>
      </c>
      <c r="F41" t="s">
        <v>24</v>
      </c>
      <c r="G41">
        <v>0</v>
      </c>
      <c r="H41">
        <v>16</v>
      </c>
      <c r="I4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41" s="3">
        <f>EVEN(Tabla1342[[#This Row],[Columna5]])</f>
        <v>7292</v>
      </c>
      <c r="K41">
        <f t="shared" si="0"/>
        <v>7292</v>
      </c>
      <c r="M41">
        <f xml:space="preserve"> ROUNDUP(Tabla1342[[#This Row],[l.cadena]]/2,0)</f>
        <v>0</v>
      </c>
      <c r="N41">
        <f xml:space="preserve"> IF(+Tabla1342[[#This Row],[Merker]]= "S",Tabla1342[[#This Row],[Longitud]]*(ROUNDUP(Tabla1342[[#This Row],[l.cadena]]/2,0)+1),0)</f>
        <v>0</v>
      </c>
      <c r="O41">
        <f>(Tabla1342[[#This Row],[l.cadena]]/2)+1</f>
        <v>1</v>
      </c>
      <c r="P41">
        <f>(ROUNDUP(Tabla1342[[#This Row],[l.cadena]]/2,0)+1)</f>
        <v>1</v>
      </c>
    </row>
    <row r="42" spans="2:16">
      <c r="B42" s="5">
        <v>37</v>
      </c>
      <c r="C42" t="s">
        <v>102</v>
      </c>
      <c r="D42" t="s">
        <v>103</v>
      </c>
      <c r="E42" t="s">
        <v>29</v>
      </c>
      <c r="F42" t="s">
        <v>30</v>
      </c>
      <c r="G42">
        <v>0</v>
      </c>
      <c r="H42">
        <v>1</v>
      </c>
      <c r="I4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</v>
      </c>
      <c r="J42" s="3">
        <f>EVEN(Tabla1342[[#This Row],[Columna5]])</f>
        <v>7300</v>
      </c>
      <c r="K42">
        <f t="shared" si="0"/>
        <v>7300</v>
      </c>
      <c r="M42">
        <f xml:space="preserve"> ROUNDUP(Tabla1342[[#This Row],[l.cadena]]/2,0)</f>
        <v>0</v>
      </c>
      <c r="N42">
        <f xml:space="preserve"> IF(+Tabla1342[[#This Row],[Merker]]= "S",Tabla1342[[#This Row],[Longitud]]*(ROUNDUP(Tabla1342[[#This Row],[l.cadena]]/2,0)+1),0)</f>
        <v>0</v>
      </c>
      <c r="O42">
        <f>(Tabla1342[[#This Row],[l.cadena]]/2)+1</f>
        <v>1</v>
      </c>
      <c r="P42">
        <f>(ROUNDUP(Tabla1342[[#This Row],[l.cadena]]/2,0)+1)</f>
        <v>1</v>
      </c>
    </row>
    <row r="43" spans="2:16">
      <c r="B43" s="5">
        <v>38</v>
      </c>
      <c r="C43" t="s">
        <v>315</v>
      </c>
      <c r="D43" t="s">
        <v>316</v>
      </c>
      <c r="E43" t="s">
        <v>33</v>
      </c>
      <c r="F43" t="s">
        <v>24</v>
      </c>
      <c r="G43">
        <v>0</v>
      </c>
      <c r="H43">
        <v>1</v>
      </c>
      <c r="I4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</v>
      </c>
      <c r="J43" s="3">
        <f>EVEN(Tabla1342[[#This Row],[Columna5]])</f>
        <v>7302</v>
      </c>
      <c r="K43">
        <f t="shared" si="0"/>
        <v>7301</v>
      </c>
      <c r="M43">
        <f xml:space="preserve"> ROUNDUP(Tabla1342[[#This Row],[l.cadena]]/2,0)</f>
        <v>0</v>
      </c>
      <c r="N43">
        <f xml:space="preserve"> IF(+Tabla1342[[#This Row],[Merker]]= "S",Tabla1342[[#This Row],[Longitud]]*(ROUNDUP(Tabla1342[[#This Row],[l.cadena]]/2,0)+1),0)</f>
        <v>0</v>
      </c>
      <c r="O43">
        <f>(Tabla1342[[#This Row],[l.cadena]]/2)+1</f>
        <v>1</v>
      </c>
      <c r="P43">
        <f>(ROUNDUP(Tabla1342[[#This Row],[l.cadena]]/2,0)+1)</f>
        <v>1</v>
      </c>
    </row>
    <row r="44" spans="2:16">
      <c r="B44" s="5">
        <v>39</v>
      </c>
      <c r="C44" t="s">
        <v>104</v>
      </c>
      <c r="D44" t="s">
        <v>105</v>
      </c>
      <c r="E44" t="s">
        <v>33</v>
      </c>
      <c r="F44" t="s">
        <v>24</v>
      </c>
      <c r="G44">
        <v>0</v>
      </c>
      <c r="H44">
        <v>1</v>
      </c>
      <c r="I4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</v>
      </c>
      <c r="J44" s="3">
        <f>EVEN(Tabla1342[[#This Row],[Columna5]])</f>
        <v>7304</v>
      </c>
      <c r="K44">
        <f t="shared" si="0"/>
        <v>7303</v>
      </c>
      <c r="M44">
        <f xml:space="preserve"> ROUNDUP(Tabla1342[[#This Row],[l.cadena]]/2,0)</f>
        <v>0</v>
      </c>
      <c r="N44">
        <f xml:space="preserve"> IF(+Tabla1342[[#This Row],[Merker]]= "S",Tabla1342[[#This Row],[Longitud]]*(ROUNDUP(Tabla1342[[#This Row],[l.cadena]]/2,0)+1),0)</f>
        <v>0</v>
      </c>
      <c r="O44">
        <f>(Tabla1342[[#This Row],[l.cadena]]/2)+1</f>
        <v>1</v>
      </c>
      <c r="P44">
        <f>(ROUNDUP(Tabla1342[[#This Row],[l.cadena]]/2,0)+1)</f>
        <v>1</v>
      </c>
    </row>
    <row r="45" spans="2:16">
      <c r="B45" s="5">
        <v>40</v>
      </c>
      <c r="C45" t="s">
        <v>106</v>
      </c>
      <c r="D45" t="s">
        <v>107</v>
      </c>
      <c r="E45" t="s">
        <v>20</v>
      </c>
      <c r="F45" t="s">
        <v>24</v>
      </c>
      <c r="G45">
        <v>0</v>
      </c>
      <c r="H45">
        <v>1</v>
      </c>
      <c r="I4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</v>
      </c>
      <c r="J45" s="3">
        <f>EVEN(Tabla1342[[#This Row],[Columna5]])</f>
        <v>7306</v>
      </c>
      <c r="K45">
        <f t="shared" si="0"/>
        <v>7305</v>
      </c>
      <c r="M45">
        <f xml:space="preserve"> ROUNDUP(Tabla1342[[#This Row],[l.cadena]]/2,0)</f>
        <v>0</v>
      </c>
      <c r="N45">
        <f xml:space="preserve"> IF(+Tabla1342[[#This Row],[Merker]]= "S",Tabla1342[[#This Row],[Longitud]]*(ROUNDUP(Tabla1342[[#This Row],[l.cadena]]/2,0)+1),0)</f>
        <v>0</v>
      </c>
      <c r="O45">
        <f>(Tabla1342[[#This Row],[l.cadena]]/2)+1</f>
        <v>1</v>
      </c>
      <c r="P45">
        <f>(ROUNDUP(Tabla1342[[#This Row],[l.cadena]]/2,0)+1)</f>
        <v>1</v>
      </c>
    </row>
    <row r="46" spans="2:16">
      <c r="B46" s="5">
        <v>41</v>
      </c>
      <c r="C46" t="s">
        <v>317</v>
      </c>
      <c r="D46" t="s">
        <v>318</v>
      </c>
      <c r="E46" t="s">
        <v>33</v>
      </c>
      <c r="F46" t="s">
        <v>30</v>
      </c>
      <c r="G46">
        <v>0</v>
      </c>
      <c r="H46">
        <v>1</v>
      </c>
      <c r="I4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</v>
      </c>
      <c r="J46" s="3">
        <f>EVEN(Tabla1342[[#This Row],[Columna5]])</f>
        <v>7308</v>
      </c>
      <c r="K46">
        <f t="shared" si="0"/>
        <v>7307</v>
      </c>
      <c r="M46">
        <f xml:space="preserve"> ROUNDUP(Tabla1342[[#This Row],[l.cadena]]/2,0)</f>
        <v>0</v>
      </c>
      <c r="N46">
        <f xml:space="preserve"> IF(+Tabla1342[[#This Row],[Merker]]= "S",Tabla1342[[#This Row],[Longitud]]*(ROUNDUP(Tabla1342[[#This Row],[l.cadena]]/2,0)+1),0)</f>
        <v>0</v>
      </c>
      <c r="O46">
        <f>(Tabla1342[[#This Row],[l.cadena]]/2)+1</f>
        <v>1</v>
      </c>
      <c r="P46">
        <f>(ROUNDUP(Tabla1342[[#This Row],[l.cadena]]/2,0)+1)</f>
        <v>1</v>
      </c>
    </row>
    <row r="47" spans="2:16">
      <c r="B47" s="5">
        <v>42</v>
      </c>
      <c r="C47" t="s">
        <v>319</v>
      </c>
      <c r="D47" t="s">
        <v>320</v>
      </c>
      <c r="E47" t="s">
        <v>29</v>
      </c>
      <c r="F47" t="s">
        <v>21</v>
      </c>
      <c r="G47">
        <v>0</v>
      </c>
      <c r="H47">
        <v>16</v>
      </c>
      <c r="I4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47" s="3">
        <f>EVEN(Tabla1342[[#This Row],[Columna5]])</f>
        <v>7310</v>
      </c>
      <c r="K47">
        <f t="shared" si="0"/>
        <v>7309</v>
      </c>
      <c r="M47">
        <f xml:space="preserve"> ROUNDUP(Tabla1342[[#This Row],[l.cadena]]/2,0)</f>
        <v>0</v>
      </c>
      <c r="N47">
        <f xml:space="preserve"> IF(+Tabla1342[[#This Row],[Merker]]= "S",Tabla1342[[#This Row],[Longitud]]*(ROUNDUP(Tabla1342[[#This Row],[l.cadena]]/2,0)+1),0)</f>
        <v>0</v>
      </c>
      <c r="O47">
        <f>(Tabla1342[[#This Row],[l.cadena]]/2)+1</f>
        <v>1</v>
      </c>
      <c r="P47">
        <f>(ROUNDUP(Tabla1342[[#This Row],[l.cadena]]/2,0)+1)</f>
        <v>1</v>
      </c>
    </row>
    <row r="48" spans="2:16">
      <c r="B48" s="5">
        <v>43</v>
      </c>
      <c r="C48" t="s">
        <v>119</v>
      </c>
      <c r="D48" t="s">
        <v>120</v>
      </c>
      <c r="E48" t="s">
        <v>33</v>
      </c>
      <c r="F48" t="s">
        <v>24</v>
      </c>
      <c r="G48">
        <v>0</v>
      </c>
      <c r="H48">
        <v>16</v>
      </c>
      <c r="I4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48" s="3">
        <f>EVEN(Tabla1342[[#This Row],[Columna5]])</f>
        <v>7342</v>
      </c>
      <c r="K48">
        <f t="shared" si="0"/>
        <v>7342</v>
      </c>
      <c r="M48">
        <f xml:space="preserve"> ROUNDUP(Tabla1342[[#This Row],[l.cadena]]/2,0)</f>
        <v>0</v>
      </c>
      <c r="N48">
        <f xml:space="preserve"> IF(+Tabla1342[[#This Row],[Merker]]= "S",Tabla1342[[#This Row],[Longitud]]*(ROUNDUP(Tabla1342[[#This Row],[l.cadena]]/2,0)+1),0)</f>
        <v>0</v>
      </c>
      <c r="O48">
        <f>(Tabla1342[[#This Row],[l.cadena]]/2)+1</f>
        <v>1</v>
      </c>
      <c r="P48">
        <f>(ROUNDUP(Tabla1342[[#This Row],[l.cadena]]/2,0)+1)</f>
        <v>1</v>
      </c>
    </row>
    <row r="49" spans="2:16">
      <c r="B49" s="5">
        <v>44</v>
      </c>
      <c r="C49" t="s">
        <v>127</v>
      </c>
      <c r="D49" t="s">
        <v>128</v>
      </c>
      <c r="E49" t="s">
        <v>33</v>
      </c>
      <c r="F49" t="s">
        <v>24</v>
      </c>
      <c r="G49">
        <v>0</v>
      </c>
      <c r="H49">
        <v>16</v>
      </c>
      <c r="I4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49" s="3">
        <f>EVEN(Tabla1342[[#This Row],[Columna5]])</f>
        <v>7350</v>
      </c>
      <c r="K49">
        <f t="shared" si="0"/>
        <v>7350</v>
      </c>
      <c r="M49">
        <f xml:space="preserve"> ROUNDUP(Tabla1342[[#This Row],[l.cadena]]/2,0)</f>
        <v>0</v>
      </c>
      <c r="N49">
        <f xml:space="preserve"> IF(+Tabla1342[[#This Row],[Merker]]= "S",Tabla1342[[#This Row],[Longitud]]*(ROUNDUP(Tabla1342[[#This Row],[l.cadena]]/2,0)+1),0)</f>
        <v>0</v>
      </c>
      <c r="O49">
        <f>(Tabla1342[[#This Row],[l.cadena]]/2)+1</f>
        <v>1</v>
      </c>
      <c r="P49">
        <f>(ROUNDUP(Tabla1342[[#This Row],[l.cadena]]/2,0)+1)</f>
        <v>1</v>
      </c>
    </row>
    <row r="50" spans="2:16">
      <c r="B50" s="5">
        <v>45</v>
      </c>
      <c r="C50" t="s">
        <v>133</v>
      </c>
      <c r="D50" t="s">
        <v>134</v>
      </c>
      <c r="E50" t="s">
        <v>33</v>
      </c>
      <c r="F50" t="s">
        <v>21</v>
      </c>
      <c r="G50">
        <v>0</v>
      </c>
      <c r="H50">
        <v>4</v>
      </c>
      <c r="I5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50" s="3">
        <f>EVEN(Tabla1342[[#This Row],[Columna5]])</f>
        <v>7358</v>
      </c>
      <c r="K50">
        <f t="shared" si="0"/>
        <v>7358</v>
      </c>
      <c r="M50">
        <f xml:space="preserve"> ROUNDUP(Tabla1342[[#This Row],[l.cadena]]/2,0)</f>
        <v>0</v>
      </c>
      <c r="N50">
        <f xml:space="preserve"> IF(+Tabla1342[[#This Row],[Merker]]= "S",Tabla1342[[#This Row],[Longitud]]*(ROUNDUP(Tabla1342[[#This Row],[l.cadena]]/2,0)+1),0)</f>
        <v>0</v>
      </c>
      <c r="O50">
        <f>(Tabla1342[[#This Row],[l.cadena]]/2)+1</f>
        <v>1</v>
      </c>
      <c r="P50">
        <f>(ROUNDUP(Tabla1342[[#This Row],[l.cadena]]/2,0)+1)</f>
        <v>1</v>
      </c>
    </row>
    <row r="51" spans="2:16">
      <c r="B51" s="5">
        <v>46</v>
      </c>
      <c r="C51" t="s">
        <v>321</v>
      </c>
      <c r="D51" t="s">
        <v>72</v>
      </c>
      <c r="E51" t="s">
        <v>29</v>
      </c>
      <c r="F51" t="s">
        <v>68</v>
      </c>
      <c r="G51">
        <v>10</v>
      </c>
      <c r="H51">
        <v>16</v>
      </c>
      <c r="I5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96</v>
      </c>
      <c r="J51" s="3">
        <f>EVEN(Tabla1342[[#This Row],[Columna5]])</f>
        <v>7366</v>
      </c>
      <c r="K51">
        <f t="shared" si="0"/>
        <v>7366</v>
      </c>
      <c r="M51">
        <f xml:space="preserve"> ROUNDUP(Tabla1342[[#This Row],[l.cadena]]/2,0)</f>
        <v>5</v>
      </c>
      <c r="N51">
        <f xml:space="preserve"> IF(+Tabla1342[[#This Row],[Merker]]= "S",Tabla1342[[#This Row],[Longitud]]*(ROUNDUP(Tabla1342[[#This Row],[l.cadena]]/2,0)+1),0)</f>
        <v>96</v>
      </c>
      <c r="O51">
        <f>(Tabla1342[[#This Row],[l.cadena]]/2)+1</f>
        <v>6</v>
      </c>
      <c r="P51">
        <f>(ROUNDUP(Tabla1342[[#This Row],[l.cadena]]/2,0)+1)</f>
        <v>6</v>
      </c>
    </row>
    <row r="52" spans="2:16">
      <c r="B52" s="5">
        <v>47</v>
      </c>
      <c r="C52" t="s">
        <v>322</v>
      </c>
      <c r="D52" t="s">
        <v>323</v>
      </c>
      <c r="E52" t="s">
        <v>29</v>
      </c>
      <c r="F52" t="s">
        <v>110</v>
      </c>
      <c r="G52">
        <v>0</v>
      </c>
      <c r="H52">
        <v>16</v>
      </c>
      <c r="I5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52" s="3">
        <f>EVEN(Tabla1342[[#This Row],[Columna5]])</f>
        <v>7462</v>
      </c>
      <c r="K52">
        <f t="shared" si="0"/>
        <v>7462</v>
      </c>
      <c r="L52">
        <v>0</v>
      </c>
      <c r="M52">
        <f xml:space="preserve"> ROUNDUP(Tabla1342[[#This Row],[l.cadena]]/2,0)</f>
        <v>0</v>
      </c>
      <c r="N52">
        <f xml:space="preserve"> IF(+Tabla1342[[#This Row],[Merker]]= "S",Tabla1342[[#This Row],[Longitud]]*(ROUNDUP(Tabla1342[[#This Row],[l.cadena]]/2,0)+1),0)</f>
        <v>0</v>
      </c>
      <c r="O52">
        <f>(Tabla1342[[#This Row],[l.cadena]]/2)+1</f>
        <v>1</v>
      </c>
      <c r="P52">
        <f>(ROUNDUP(Tabla1342[[#This Row],[l.cadena]]/2,0)+1)</f>
        <v>1</v>
      </c>
    </row>
    <row r="53" spans="2:16">
      <c r="B53" s="5">
        <v>48</v>
      </c>
      <c r="C53" t="s">
        <v>222</v>
      </c>
      <c r="D53" t="s">
        <v>324</v>
      </c>
      <c r="E53" t="s">
        <v>33</v>
      </c>
      <c r="F53" t="s">
        <v>68</v>
      </c>
      <c r="G53">
        <v>10</v>
      </c>
      <c r="H53">
        <v>3</v>
      </c>
      <c r="I5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18</v>
      </c>
      <c r="J53" s="3">
        <f>EVEN(Tabla1342[[#This Row],[Columna5]])</f>
        <v>7494</v>
      </c>
      <c r="K53">
        <f>+J52+I52</f>
        <v>7494</v>
      </c>
      <c r="M53">
        <f xml:space="preserve"> ROUNDUP(Tabla1342[[#This Row],[l.cadena]]/2,0)</f>
        <v>5</v>
      </c>
      <c r="N53">
        <f xml:space="preserve"> IF(+Tabla1342[[#This Row],[Merker]]= "S",Tabla1342[[#This Row],[Longitud]]*(ROUNDUP(Tabla1342[[#This Row],[l.cadena]]/2,0)+1),0)</f>
        <v>18</v>
      </c>
      <c r="O53">
        <f>(Tabla1342[[#This Row],[l.cadena]]/2)+1</f>
        <v>6</v>
      </c>
      <c r="P53">
        <f>(ROUNDUP(Tabla1342[[#This Row],[l.cadena]]/2,0)+1)</f>
        <v>6</v>
      </c>
    </row>
    <row r="54" spans="2:16">
      <c r="B54" s="5">
        <v>49</v>
      </c>
      <c r="C54" t="s">
        <v>186</v>
      </c>
      <c r="D54" t="s">
        <v>325</v>
      </c>
      <c r="E54" t="s">
        <v>20</v>
      </c>
      <c r="F54" t="s">
        <v>24</v>
      </c>
      <c r="G54">
        <v>0</v>
      </c>
      <c r="H54">
        <v>128</v>
      </c>
      <c r="I5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54" s="3">
        <f>EVEN(Tabla1342[[#This Row],[Columna5]])</f>
        <v>7512</v>
      </c>
      <c r="K54">
        <f>+J53+I53</f>
        <v>7512</v>
      </c>
      <c r="L54">
        <v>0</v>
      </c>
      <c r="M54">
        <f xml:space="preserve"> ROUNDUP(Tabla1342[[#This Row],[l.cadena]]/2,0)</f>
        <v>0</v>
      </c>
      <c r="N54">
        <f xml:space="preserve"> IF(+Tabla1342[[#This Row],[Merker]]= "S",Tabla1342[[#This Row],[Longitud]]*(ROUNDUP(Tabla1342[[#This Row],[l.cadena]]/2,0)+1),0)</f>
        <v>0</v>
      </c>
      <c r="O54">
        <f>(Tabla1342[[#This Row],[l.cadena]]/2)+1</f>
        <v>1</v>
      </c>
      <c r="P54">
        <f>(ROUNDUP(Tabla1342[[#This Row],[l.cadena]]/2,0)+1)</f>
        <v>1</v>
      </c>
    </row>
    <row r="55" spans="2:16">
      <c r="B55" s="5">
        <v>50</v>
      </c>
      <c r="C55" t="s">
        <v>326</v>
      </c>
      <c r="D55" t="s">
        <v>327</v>
      </c>
      <c r="E55" t="s">
        <v>20</v>
      </c>
      <c r="F55" t="s">
        <v>30</v>
      </c>
      <c r="G55">
        <v>0</v>
      </c>
      <c r="H55">
        <v>16</v>
      </c>
      <c r="I5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55" s="3">
        <f>EVEN(Tabla1342[[#This Row],[Columna5]])</f>
        <v>7576</v>
      </c>
      <c r="K55">
        <f t="shared" si="0"/>
        <v>7576</v>
      </c>
      <c r="M55">
        <f xml:space="preserve"> ROUNDUP(Tabla1342[[#This Row],[l.cadena]]/2,0)</f>
        <v>0</v>
      </c>
      <c r="N55">
        <f xml:space="preserve"> IF(+Tabla1342[[#This Row],[Merker]]= "S",Tabla1342[[#This Row],[Longitud]]*(ROUNDUP(Tabla1342[[#This Row],[l.cadena]]/2,0)+1),0)</f>
        <v>0</v>
      </c>
      <c r="O55">
        <f>(Tabla1342[[#This Row],[l.cadena]]/2)+1</f>
        <v>1</v>
      </c>
      <c r="P55">
        <f>(ROUNDUP(Tabla1342[[#This Row],[l.cadena]]/2,0)+1)</f>
        <v>1</v>
      </c>
    </row>
    <row r="56" spans="2:16">
      <c r="B56" s="5">
        <v>51</v>
      </c>
      <c r="C56" t="s">
        <v>328</v>
      </c>
      <c r="D56" t="s">
        <v>329</v>
      </c>
      <c r="E56" t="s">
        <v>20</v>
      </c>
      <c r="F56" t="s">
        <v>30</v>
      </c>
      <c r="G56">
        <v>0</v>
      </c>
      <c r="H56">
        <v>16</v>
      </c>
      <c r="I5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56" s="3">
        <f>EVEN(Tabla1342[[#This Row],[Columna5]])</f>
        <v>7592</v>
      </c>
      <c r="K56">
        <f t="shared" si="0"/>
        <v>7592</v>
      </c>
      <c r="M56">
        <f xml:space="preserve"> ROUNDUP(Tabla1342[[#This Row],[l.cadena]]/2,0)</f>
        <v>0</v>
      </c>
      <c r="N56">
        <f xml:space="preserve"> IF(+Tabla1342[[#This Row],[Merker]]= "S",Tabla1342[[#This Row],[Longitud]]*(ROUNDUP(Tabla1342[[#This Row],[l.cadena]]/2,0)+1),0)</f>
        <v>0</v>
      </c>
      <c r="O56">
        <f>(Tabla1342[[#This Row],[l.cadena]]/2)+1</f>
        <v>1</v>
      </c>
      <c r="P56">
        <f>(ROUNDUP(Tabla1342[[#This Row],[l.cadena]]/2,0)+1)</f>
        <v>1</v>
      </c>
    </row>
    <row r="57" spans="2:16">
      <c r="B57" s="5">
        <v>52</v>
      </c>
      <c r="C57" t="s">
        <v>330</v>
      </c>
      <c r="D57" t="s">
        <v>331</v>
      </c>
      <c r="E57" t="s">
        <v>20</v>
      </c>
      <c r="F57" t="s">
        <v>30</v>
      </c>
      <c r="G57">
        <v>0</v>
      </c>
      <c r="H57">
        <v>16</v>
      </c>
      <c r="I5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57" s="3">
        <f>EVEN(Tabla1342[[#This Row],[Columna5]])</f>
        <v>7608</v>
      </c>
      <c r="K57">
        <f t="shared" si="0"/>
        <v>7608</v>
      </c>
      <c r="M57">
        <f xml:space="preserve"> ROUNDUP(Tabla1342[[#This Row],[l.cadena]]/2,0)</f>
        <v>0</v>
      </c>
      <c r="N57">
        <f xml:space="preserve"> IF(+Tabla1342[[#This Row],[Merker]]= "S",Tabla1342[[#This Row],[Longitud]]*(ROUNDUP(Tabla1342[[#This Row],[l.cadena]]/2,0)+1),0)</f>
        <v>0</v>
      </c>
      <c r="O57">
        <f>(Tabla1342[[#This Row],[l.cadena]]/2)+1</f>
        <v>1</v>
      </c>
      <c r="P57">
        <f>(ROUNDUP(Tabla1342[[#This Row],[l.cadena]]/2,0)+1)</f>
        <v>1</v>
      </c>
    </row>
    <row r="58" spans="2:16">
      <c r="B58" s="5">
        <v>53</v>
      </c>
      <c r="C58" t="s">
        <v>332</v>
      </c>
      <c r="D58" t="s">
        <v>333</v>
      </c>
      <c r="E58" t="s">
        <v>20</v>
      </c>
      <c r="F58" t="s">
        <v>30</v>
      </c>
      <c r="G58">
        <v>0</v>
      </c>
      <c r="H58">
        <v>16</v>
      </c>
      <c r="I5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58" s="3">
        <f>EVEN(Tabla1342[[#This Row],[Columna5]])</f>
        <v>7624</v>
      </c>
      <c r="K58">
        <f t="shared" si="0"/>
        <v>7624</v>
      </c>
      <c r="L58">
        <v>0</v>
      </c>
      <c r="M58">
        <f xml:space="preserve"> ROUNDUP(Tabla1342[[#This Row],[l.cadena]]/2,0)</f>
        <v>0</v>
      </c>
      <c r="N58">
        <f xml:space="preserve"> IF(+Tabla1342[[#This Row],[Merker]]= "S",Tabla1342[[#This Row],[Longitud]]*(ROUNDUP(Tabla1342[[#This Row],[l.cadena]]/2,0)+1),0)</f>
        <v>0</v>
      </c>
      <c r="O58">
        <f>(Tabla1342[[#This Row],[l.cadena]]/2)+1</f>
        <v>1</v>
      </c>
      <c r="P58">
        <f>(ROUNDUP(Tabla1342[[#This Row],[l.cadena]]/2,0)+1)</f>
        <v>1</v>
      </c>
    </row>
    <row r="59" spans="2:16">
      <c r="B59" s="5">
        <v>54</v>
      </c>
      <c r="C59" t="s">
        <v>334</v>
      </c>
      <c r="D59" t="s">
        <v>335</v>
      </c>
      <c r="E59" t="s">
        <v>20</v>
      </c>
      <c r="F59" t="s">
        <v>30</v>
      </c>
      <c r="G59">
        <v>0</v>
      </c>
      <c r="H59">
        <v>16</v>
      </c>
      <c r="I5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59" s="3">
        <f>EVEN(Tabla1342[[#This Row],[Columna5]])</f>
        <v>7640</v>
      </c>
      <c r="K59">
        <f t="shared" si="0"/>
        <v>7640</v>
      </c>
      <c r="M59">
        <f xml:space="preserve"> ROUNDUP(Tabla1342[[#This Row],[l.cadena]]/2,0)</f>
        <v>0</v>
      </c>
      <c r="N59">
        <f xml:space="preserve"> IF(+Tabla1342[[#This Row],[Merker]]= "S",Tabla1342[[#This Row],[Longitud]]*(ROUNDUP(Tabla1342[[#This Row],[l.cadena]]/2,0)+1),0)</f>
        <v>0</v>
      </c>
      <c r="O59">
        <f>(Tabla1342[[#This Row],[l.cadena]]/2)+1</f>
        <v>1</v>
      </c>
      <c r="P59">
        <f>(ROUNDUP(Tabla1342[[#This Row],[l.cadena]]/2,0)+1)</f>
        <v>1</v>
      </c>
    </row>
    <row r="60" spans="2:16">
      <c r="B60" s="5">
        <v>55</v>
      </c>
      <c r="C60" t="s">
        <v>336</v>
      </c>
      <c r="D60" t="s">
        <v>337</v>
      </c>
      <c r="E60" t="s">
        <v>20</v>
      </c>
      <c r="F60" t="s">
        <v>30</v>
      </c>
      <c r="G60">
        <v>0</v>
      </c>
      <c r="H60">
        <v>16</v>
      </c>
      <c r="I6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60" s="3">
        <f>EVEN(Tabla1342[[#This Row],[Columna5]])</f>
        <v>7656</v>
      </c>
      <c r="K60">
        <f t="shared" si="0"/>
        <v>7656</v>
      </c>
      <c r="M60">
        <f xml:space="preserve"> ROUNDUP(Tabla1342[[#This Row],[l.cadena]]/2,0)</f>
        <v>0</v>
      </c>
      <c r="N60">
        <f xml:space="preserve"> IF(+Tabla1342[[#This Row],[Merker]]= "S",Tabla1342[[#This Row],[Longitud]]*(ROUNDUP(Tabla1342[[#This Row],[l.cadena]]/2,0)+1),0)</f>
        <v>0</v>
      </c>
      <c r="O60">
        <f>(Tabla1342[[#This Row],[l.cadena]]/2)+1</f>
        <v>1</v>
      </c>
      <c r="P60">
        <f>(ROUNDUP(Tabla1342[[#This Row],[l.cadena]]/2,0)+1)</f>
        <v>1</v>
      </c>
    </row>
    <row r="61" spans="2:16">
      <c r="B61" s="5">
        <v>56</v>
      </c>
      <c r="C61" t="s">
        <v>338</v>
      </c>
      <c r="D61" t="s">
        <v>339</v>
      </c>
      <c r="E61" t="s">
        <v>20</v>
      </c>
      <c r="F61" t="s">
        <v>110</v>
      </c>
      <c r="G61">
        <v>0</v>
      </c>
      <c r="H61">
        <v>16</v>
      </c>
      <c r="I6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61" s="3">
        <f>EVEN(Tabla1342[[#This Row],[Columna5]])</f>
        <v>7672</v>
      </c>
      <c r="K61">
        <f t="shared" si="0"/>
        <v>7672</v>
      </c>
      <c r="M61">
        <f xml:space="preserve"> ROUNDUP(Tabla1342[[#This Row],[l.cadena]]/2,0)</f>
        <v>0</v>
      </c>
      <c r="N61">
        <f xml:space="preserve"> IF(+Tabla1342[[#This Row],[Merker]]= "S",Tabla1342[[#This Row],[Longitud]]*(ROUNDUP(Tabla1342[[#This Row],[l.cadena]]/2,0)+1),0)</f>
        <v>0</v>
      </c>
      <c r="O61">
        <f>(Tabla1342[[#This Row],[l.cadena]]/2)+1</f>
        <v>1</v>
      </c>
      <c r="P61">
        <f>(ROUNDUP(Tabla1342[[#This Row],[l.cadena]]/2,0)+1)</f>
        <v>1</v>
      </c>
    </row>
    <row r="62" spans="2:16">
      <c r="B62" s="5">
        <v>57</v>
      </c>
      <c r="C62" t="s">
        <v>188</v>
      </c>
      <c r="D62" t="s">
        <v>340</v>
      </c>
      <c r="E62" t="s">
        <v>20</v>
      </c>
      <c r="F62" t="s">
        <v>68</v>
      </c>
      <c r="G62">
        <v>16</v>
      </c>
      <c r="H62">
        <v>1</v>
      </c>
      <c r="I6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9</v>
      </c>
      <c r="J62" s="3">
        <f>EVEN(Tabla1342[[#This Row],[Columna5]])</f>
        <v>7704</v>
      </c>
      <c r="K62">
        <f t="shared" si="0"/>
        <v>7704</v>
      </c>
      <c r="M62">
        <f xml:space="preserve"> ROUNDUP(Tabla1342[[#This Row],[l.cadena]]/2,0)</f>
        <v>8</v>
      </c>
      <c r="N62">
        <f xml:space="preserve"> IF(+Tabla1342[[#This Row],[Merker]]= "S",Tabla1342[[#This Row],[Longitud]]*(ROUNDUP(Tabla1342[[#This Row],[l.cadena]]/2,0)+1),0)</f>
        <v>9</v>
      </c>
      <c r="O62">
        <f>(Tabla1342[[#This Row],[l.cadena]]/2)+1</f>
        <v>9</v>
      </c>
      <c r="P62">
        <f>(ROUNDUP(Tabla1342[[#This Row],[l.cadena]]/2,0)+1)</f>
        <v>9</v>
      </c>
    </row>
    <row r="63" spans="2:16">
      <c r="B63" s="5">
        <v>58</v>
      </c>
      <c r="C63" t="s">
        <v>341</v>
      </c>
      <c r="D63" t="s">
        <v>342</v>
      </c>
      <c r="E63" t="s">
        <v>29</v>
      </c>
      <c r="F63" t="s">
        <v>30</v>
      </c>
      <c r="G63">
        <v>0</v>
      </c>
      <c r="H63">
        <v>128</v>
      </c>
      <c r="I6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63" s="3">
        <f>EVEN(Tabla1342[[#This Row],[Columna5]])</f>
        <v>7714</v>
      </c>
      <c r="K63">
        <f t="shared" si="0"/>
        <v>7713</v>
      </c>
      <c r="M63">
        <f xml:space="preserve"> ROUNDUP(Tabla1342[[#This Row],[l.cadena]]/2,0)</f>
        <v>0</v>
      </c>
      <c r="N63">
        <f xml:space="preserve"> IF(+Tabla1342[[#This Row],[Merker]]= "S",Tabla1342[[#This Row],[Longitud]]*(ROUNDUP(Tabla1342[[#This Row],[l.cadena]]/2,0)+1),0)</f>
        <v>0</v>
      </c>
      <c r="O63">
        <f>(Tabla1342[[#This Row],[l.cadena]]/2)+1</f>
        <v>1</v>
      </c>
      <c r="P63">
        <f>(ROUNDUP(Tabla1342[[#This Row],[l.cadena]]/2,0)+1)</f>
        <v>1</v>
      </c>
    </row>
    <row r="64" spans="2:16">
      <c r="B64" s="5">
        <v>59</v>
      </c>
      <c r="C64" t="s">
        <v>343</v>
      </c>
      <c r="D64" t="s">
        <v>344</v>
      </c>
      <c r="E64" t="s">
        <v>29</v>
      </c>
      <c r="F64" t="s">
        <v>68</v>
      </c>
      <c r="G64">
        <v>8</v>
      </c>
      <c r="H64">
        <v>128</v>
      </c>
      <c r="I6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640</v>
      </c>
      <c r="J64" s="3">
        <f>EVEN(Tabla1342[[#This Row],[Columna5]])</f>
        <v>7842</v>
      </c>
      <c r="K64">
        <f t="shared" si="0"/>
        <v>7842</v>
      </c>
      <c r="M64">
        <f xml:space="preserve"> ROUNDUP(Tabla1342[[#This Row],[l.cadena]]/2,0)</f>
        <v>4</v>
      </c>
      <c r="N64">
        <f xml:space="preserve"> IF(+Tabla1342[[#This Row],[Merker]]= "S",Tabla1342[[#This Row],[Longitud]]*(ROUNDUP(Tabla1342[[#This Row],[l.cadena]]/2,0)+1),0)</f>
        <v>640</v>
      </c>
      <c r="O64">
        <f>(Tabla1342[[#This Row],[l.cadena]]/2)+1</f>
        <v>5</v>
      </c>
      <c r="P64">
        <f>(ROUNDUP(Tabla1342[[#This Row],[l.cadena]]/2,0)+1)</f>
        <v>5</v>
      </c>
    </row>
    <row r="65" spans="2:16">
      <c r="B65" s="5">
        <v>60</v>
      </c>
      <c r="C65" t="s">
        <v>345</v>
      </c>
      <c r="D65" t="s">
        <v>346</v>
      </c>
      <c r="E65" t="s">
        <v>29</v>
      </c>
      <c r="F65" t="s">
        <v>68</v>
      </c>
      <c r="G65">
        <v>30</v>
      </c>
      <c r="H65">
        <v>128</v>
      </c>
      <c r="I6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2048</v>
      </c>
      <c r="J65" s="3">
        <f>EVEN(Tabla1342[[#This Row],[Columna5]])</f>
        <v>8482</v>
      </c>
      <c r="K65">
        <f t="shared" si="0"/>
        <v>8482</v>
      </c>
      <c r="M65">
        <f xml:space="preserve"> ROUNDUP(Tabla1342[[#This Row],[l.cadena]]/2,0)</f>
        <v>15</v>
      </c>
      <c r="N65">
        <f xml:space="preserve"> IF(+Tabla1342[[#This Row],[Merker]]= "S",Tabla1342[[#This Row],[Longitud]]*(ROUNDUP(Tabla1342[[#This Row],[l.cadena]]/2,0)+1),0)</f>
        <v>2048</v>
      </c>
      <c r="O65">
        <f>(Tabla1342[[#This Row],[l.cadena]]/2)+1</f>
        <v>16</v>
      </c>
      <c r="P65">
        <f>(ROUNDUP(Tabla1342[[#This Row],[l.cadena]]/2,0)+1)</f>
        <v>16</v>
      </c>
    </row>
    <row r="66" spans="2:16">
      <c r="B66" s="5">
        <v>61</v>
      </c>
      <c r="C66" t="s">
        <v>347</v>
      </c>
      <c r="D66" t="s">
        <v>348</v>
      </c>
      <c r="E66" t="s">
        <v>29</v>
      </c>
      <c r="F66" t="s">
        <v>30</v>
      </c>
      <c r="G66">
        <v>0</v>
      </c>
      <c r="H66">
        <v>128</v>
      </c>
      <c r="I6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66" s="3">
        <f>EVEN(Tabla1342[[#This Row],[Columna5]])</f>
        <v>10530</v>
      </c>
      <c r="K66">
        <f t="shared" si="0"/>
        <v>10530</v>
      </c>
      <c r="M66">
        <f xml:space="preserve"> ROUNDUP(Tabla1342[[#This Row],[l.cadena]]/2,0)</f>
        <v>0</v>
      </c>
      <c r="N66">
        <f xml:space="preserve"> IF(+Tabla1342[[#This Row],[Merker]]= "S",Tabla1342[[#This Row],[Longitud]]*(ROUNDUP(Tabla1342[[#This Row],[l.cadena]]/2,0)+1),0)</f>
        <v>0</v>
      </c>
      <c r="O66">
        <f>(Tabla1342[[#This Row],[l.cadena]]/2)+1</f>
        <v>1</v>
      </c>
      <c r="P66">
        <f>(ROUNDUP(Tabla1342[[#This Row],[l.cadena]]/2,0)+1)</f>
        <v>1</v>
      </c>
    </row>
    <row r="67" spans="2:16">
      <c r="B67" s="5">
        <v>62</v>
      </c>
      <c r="C67" t="s">
        <v>349</v>
      </c>
      <c r="D67" t="s">
        <v>350</v>
      </c>
      <c r="E67" t="s">
        <v>29</v>
      </c>
      <c r="F67" t="s">
        <v>30</v>
      </c>
      <c r="G67">
        <v>0</v>
      </c>
      <c r="H67">
        <v>128</v>
      </c>
      <c r="I6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67" s="3">
        <f>EVEN(Tabla1342[[#This Row],[Columna5]])</f>
        <v>10658</v>
      </c>
      <c r="K67">
        <f t="shared" si="0"/>
        <v>10658</v>
      </c>
      <c r="M67">
        <f xml:space="preserve"> ROUNDUP(Tabla1342[[#This Row],[l.cadena]]/2,0)</f>
        <v>0</v>
      </c>
      <c r="N67">
        <f xml:space="preserve"> IF(+Tabla1342[[#This Row],[Merker]]= "S",Tabla1342[[#This Row],[Longitud]]*(ROUNDUP(Tabla1342[[#This Row],[l.cadena]]/2,0)+1),0)</f>
        <v>0</v>
      </c>
      <c r="O67">
        <f>(Tabla1342[[#This Row],[l.cadena]]/2)+1</f>
        <v>1</v>
      </c>
      <c r="P67">
        <f>(ROUNDUP(Tabla1342[[#This Row],[l.cadena]]/2,0)+1)</f>
        <v>1</v>
      </c>
    </row>
    <row r="68" spans="2:16">
      <c r="B68" s="5">
        <v>63</v>
      </c>
      <c r="C68" t="s">
        <v>351</v>
      </c>
      <c r="D68" t="s">
        <v>352</v>
      </c>
      <c r="E68" t="s">
        <v>29</v>
      </c>
      <c r="F68" t="s">
        <v>110</v>
      </c>
      <c r="G68">
        <v>0</v>
      </c>
      <c r="H68">
        <v>128</v>
      </c>
      <c r="I6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256</v>
      </c>
      <c r="J68" s="3">
        <f>EVEN(Tabla1342[[#This Row],[Columna5]])</f>
        <v>10786</v>
      </c>
      <c r="K68">
        <f t="shared" si="0"/>
        <v>10786</v>
      </c>
      <c r="M68">
        <f xml:space="preserve"> ROUNDUP(Tabla1342[[#This Row],[l.cadena]]/2,0)</f>
        <v>0</v>
      </c>
      <c r="N68">
        <f xml:space="preserve"> IF(+Tabla1342[[#This Row],[Merker]]= "S",Tabla1342[[#This Row],[Longitud]]*(ROUNDUP(Tabla1342[[#This Row],[l.cadena]]/2,0)+1),0)</f>
        <v>0</v>
      </c>
      <c r="O68">
        <f>(Tabla1342[[#This Row],[l.cadena]]/2)+1</f>
        <v>1</v>
      </c>
      <c r="P68">
        <f>(ROUNDUP(Tabla1342[[#This Row],[l.cadena]]/2,0)+1)</f>
        <v>1</v>
      </c>
    </row>
    <row r="69" spans="2:16">
      <c r="B69" s="5">
        <v>64</v>
      </c>
      <c r="C69" t="s">
        <v>353</v>
      </c>
      <c r="D69" t="s">
        <v>354</v>
      </c>
      <c r="E69" t="s">
        <v>29</v>
      </c>
      <c r="F69" t="s">
        <v>110</v>
      </c>
      <c r="G69">
        <v>0</v>
      </c>
      <c r="H69">
        <v>128</v>
      </c>
      <c r="I6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256</v>
      </c>
      <c r="J69" s="3">
        <f>EVEN(Tabla1342[[#This Row],[Columna5]])</f>
        <v>11042</v>
      </c>
      <c r="K69">
        <f t="shared" si="0"/>
        <v>11042</v>
      </c>
      <c r="M69">
        <f xml:space="preserve"> ROUNDUP(Tabla1342[[#This Row],[l.cadena]]/2,0)</f>
        <v>0</v>
      </c>
      <c r="N69">
        <f xml:space="preserve"> IF(+Tabla1342[[#This Row],[Merker]]= "S",Tabla1342[[#This Row],[Longitud]]*(ROUNDUP(Tabla1342[[#This Row],[l.cadena]]/2,0)+1),0)</f>
        <v>0</v>
      </c>
      <c r="O69">
        <f>(Tabla1342[[#This Row],[l.cadena]]/2)+1</f>
        <v>1</v>
      </c>
      <c r="P69">
        <f>(ROUNDUP(Tabla1342[[#This Row],[l.cadena]]/2,0)+1)</f>
        <v>1</v>
      </c>
    </row>
    <row r="70" spans="2:16">
      <c r="B70" s="5">
        <v>65</v>
      </c>
      <c r="C70" t="s">
        <v>355</v>
      </c>
      <c r="D70" t="s">
        <v>356</v>
      </c>
      <c r="E70" t="s">
        <v>29</v>
      </c>
      <c r="F70" t="s">
        <v>30</v>
      </c>
      <c r="G70">
        <v>0</v>
      </c>
      <c r="H70">
        <v>128</v>
      </c>
      <c r="I7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0" s="3">
        <f>EVEN(Tabla1342[[#This Row],[Columna5]])</f>
        <v>11298</v>
      </c>
      <c r="K70">
        <f t="shared" si="0"/>
        <v>11298</v>
      </c>
      <c r="M70">
        <f xml:space="preserve"> ROUNDUP(Tabla1342[[#This Row],[l.cadena]]/2,0)</f>
        <v>0</v>
      </c>
      <c r="N70">
        <f xml:space="preserve"> IF(+Tabla1342[[#This Row],[Merker]]= "S",Tabla1342[[#This Row],[Longitud]]*(ROUNDUP(Tabla1342[[#This Row],[l.cadena]]/2,0)+1),0)</f>
        <v>0</v>
      </c>
      <c r="O70">
        <f>(Tabla1342[[#This Row],[l.cadena]]/2)+1</f>
        <v>1</v>
      </c>
      <c r="P70">
        <f>(ROUNDUP(Tabla1342[[#This Row],[l.cadena]]/2,0)+1)</f>
        <v>1</v>
      </c>
    </row>
    <row r="71" spans="2:16">
      <c r="B71" s="5">
        <v>66</v>
      </c>
      <c r="C71" t="s">
        <v>357</v>
      </c>
      <c r="D71" t="s">
        <v>358</v>
      </c>
      <c r="E71" t="s">
        <v>29</v>
      </c>
      <c r="F71" t="s">
        <v>30</v>
      </c>
      <c r="G71">
        <v>0</v>
      </c>
      <c r="H71">
        <v>128</v>
      </c>
      <c r="I7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1" s="3">
        <f>EVEN(Tabla1342[[#This Row],[Columna5]])</f>
        <v>11426</v>
      </c>
      <c r="K71">
        <f t="shared" si="0"/>
        <v>11426</v>
      </c>
      <c r="M71">
        <f xml:space="preserve"> ROUNDUP(Tabla1342[[#This Row],[l.cadena]]/2,0)</f>
        <v>0</v>
      </c>
      <c r="N71">
        <f xml:space="preserve"> IF(+Tabla1342[[#This Row],[Merker]]= "S",Tabla1342[[#This Row],[Longitud]]*(ROUNDUP(Tabla1342[[#This Row],[l.cadena]]/2,0)+1),0)</f>
        <v>0</v>
      </c>
      <c r="O71">
        <f>(Tabla1342[[#This Row],[l.cadena]]/2)+1</f>
        <v>1</v>
      </c>
      <c r="P71">
        <f>(ROUNDUP(Tabla1342[[#This Row],[l.cadena]]/2,0)+1)</f>
        <v>1</v>
      </c>
    </row>
    <row r="72" spans="2:16">
      <c r="B72" s="5">
        <v>67</v>
      </c>
      <c r="C72" t="s">
        <v>359</v>
      </c>
      <c r="D72" t="s">
        <v>360</v>
      </c>
      <c r="E72" t="s">
        <v>29</v>
      </c>
      <c r="F72" t="s">
        <v>30</v>
      </c>
      <c r="G72">
        <v>0</v>
      </c>
      <c r="H72">
        <v>128</v>
      </c>
      <c r="I7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2" s="3">
        <f>EVEN(Tabla1342[[#This Row],[Columna5]])</f>
        <v>11554</v>
      </c>
      <c r="K72">
        <f t="shared" si="0"/>
        <v>11554</v>
      </c>
      <c r="M72">
        <f xml:space="preserve"> ROUNDUP(Tabla1342[[#This Row],[l.cadena]]/2,0)</f>
        <v>0</v>
      </c>
      <c r="N72">
        <f xml:space="preserve"> IF(+Tabla1342[[#This Row],[Merker]]= "S",Tabla1342[[#This Row],[Longitud]]*(ROUNDUP(Tabla1342[[#This Row],[l.cadena]]/2,0)+1),0)</f>
        <v>0</v>
      </c>
      <c r="O72">
        <f>(Tabla1342[[#This Row],[l.cadena]]/2)+1</f>
        <v>1</v>
      </c>
      <c r="P72">
        <f>(ROUNDUP(Tabla1342[[#This Row],[l.cadena]]/2,0)+1)</f>
        <v>1</v>
      </c>
    </row>
    <row r="73" spans="2:16">
      <c r="B73" s="5">
        <v>68</v>
      </c>
      <c r="C73" t="s">
        <v>361</v>
      </c>
      <c r="D73" t="s">
        <v>362</v>
      </c>
      <c r="E73" t="s">
        <v>20</v>
      </c>
      <c r="F73" t="s">
        <v>24</v>
      </c>
      <c r="G73">
        <v>0</v>
      </c>
      <c r="H73">
        <v>128</v>
      </c>
      <c r="I7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73" s="3">
        <f>EVEN(Tabla1342[[#This Row],[Columna5]])</f>
        <v>11682</v>
      </c>
      <c r="K73">
        <f t="shared" si="0"/>
        <v>11682</v>
      </c>
      <c r="M73">
        <f xml:space="preserve"> ROUNDUP(Tabla1342[[#This Row],[l.cadena]]/2,0)</f>
        <v>0</v>
      </c>
      <c r="N73">
        <f xml:space="preserve"> IF(+Tabla1342[[#This Row],[Merker]]= "S",Tabla1342[[#This Row],[Longitud]]*(ROUNDUP(Tabla1342[[#This Row],[l.cadena]]/2,0)+1),0)</f>
        <v>0</v>
      </c>
      <c r="O73">
        <f>(Tabla1342[[#This Row],[l.cadena]]/2)+1</f>
        <v>1</v>
      </c>
      <c r="P73">
        <f>(ROUNDUP(Tabla1342[[#This Row],[l.cadena]]/2,0)+1)</f>
        <v>1</v>
      </c>
    </row>
    <row r="74" spans="2:16">
      <c r="B74" s="5">
        <v>69</v>
      </c>
      <c r="C74" t="s">
        <v>363</v>
      </c>
      <c r="D74" t="s">
        <v>364</v>
      </c>
      <c r="E74" t="s">
        <v>29</v>
      </c>
      <c r="F74" t="s">
        <v>30</v>
      </c>
      <c r="G74">
        <v>0</v>
      </c>
      <c r="H74">
        <v>128</v>
      </c>
      <c r="I7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4" s="3">
        <f>EVEN(Tabla1342[[#This Row],[Columna5]])</f>
        <v>11746</v>
      </c>
      <c r="K74">
        <f t="shared" ref="K74:K128" si="1">+J73+I73</f>
        <v>11746</v>
      </c>
      <c r="M74">
        <f xml:space="preserve"> ROUNDUP(Tabla1342[[#This Row],[l.cadena]]/2,0)</f>
        <v>0</v>
      </c>
      <c r="N74">
        <f xml:space="preserve"> IF(+Tabla1342[[#This Row],[Merker]]= "S",Tabla1342[[#This Row],[Longitud]]*(ROUNDUP(Tabla1342[[#This Row],[l.cadena]]/2,0)+1),0)</f>
        <v>0</v>
      </c>
      <c r="O74">
        <f>(Tabla1342[[#This Row],[l.cadena]]/2)+1</f>
        <v>1</v>
      </c>
      <c r="P74">
        <f>(ROUNDUP(Tabla1342[[#This Row],[l.cadena]]/2,0)+1)</f>
        <v>1</v>
      </c>
    </row>
    <row r="75" spans="2:16">
      <c r="B75" s="5">
        <v>70</v>
      </c>
      <c r="C75" t="s">
        <v>365</v>
      </c>
      <c r="D75" t="s">
        <v>366</v>
      </c>
      <c r="E75" t="s">
        <v>29</v>
      </c>
      <c r="F75" t="s">
        <v>30</v>
      </c>
      <c r="G75">
        <v>0</v>
      </c>
      <c r="H75">
        <v>128</v>
      </c>
      <c r="I7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5" s="3">
        <f>EVEN(Tabla1342[[#This Row],[Columna5]])</f>
        <v>11874</v>
      </c>
      <c r="K75">
        <f t="shared" si="1"/>
        <v>11874</v>
      </c>
      <c r="M75">
        <f xml:space="preserve"> ROUNDUP(Tabla1342[[#This Row],[l.cadena]]/2,0)</f>
        <v>0</v>
      </c>
      <c r="N75">
        <f xml:space="preserve"> IF(+Tabla1342[[#This Row],[Merker]]= "S",Tabla1342[[#This Row],[Longitud]]*(ROUNDUP(Tabla1342[[#This Row],[l.cadena]]/2,0)+1),0)</f>
        <v>0</v>
      </c>
      <c r="O75">
        <f>(Tabla1342[[#This Row],[l.cadena]]/2)+1</f>
        <v>1</v>
      </c>
      <c r="P75">
        <f>(ROUNDUP(Tabla1342[[#This Row],[l.cadena]]/2,0)+1)</f>
        <v>1</v>
      </c>
    </row>
    <row r="76" spans="2:16">
      <c r="B76" s="5">
        <v>71</v>
      </c>
      <c r="C76" t="s">
        <v>367</v>
      </c>
      <c r="D76" t="s">
        <v>368</v>
      </c>
      <c r="E76" t="s">
        <v>29</v>
      </c>
      <c r="F76" t="s">
        <v>30</v>
      </c>
      <c r="G76">
        <v>0</v>
      </c>
      <c r="H76">
        <v>128</v>
      </c>
      <c r="I7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6" s="3">
        <f>EVEN(Tabla1342[[#This Row],[Columna5]])</f>
        <v>12002</v>
      </c>
      <c r="K76">
        <f t="shared" si="1"/>
        <v>12002</v>
      </c>
      <c r="M76">
        <f xml:space="preserve"> ROUNDUP(Tabla1342[[#This Row],[l.cadena]]/2,0)</f>
        <v>0</v>
      </c>
      <c r="N76">
        <f xml:space="preserve"> IF(+Tabla1342[[#This Row],[Merker]]= "S",Tabla1342[[#This Row],[Longitud]]*(ROUNDUP(Tabla1342[[#This Row],[l.cadena]]/2,0)+1),0)</f>
        <v>0</v>
      </c>
      <c r="O76">
        <f>(Tabla1342[[#This Row],[l.cadena]]/2)+1</f>
        <v>1</v>
      </c>
      <c r="P76">
        <f>(ROUNDUP(Tabla1342[[#This Row],[l.cadena]]/2,0)+1)</f>
        <v>1</v>
      </c>
    </row>
    <row r="77" spans="2:16">
      <c r="B77" s="5">
        <v>72</v>
      </c>
      <c r="C77" t="s">
        <v>369</v>
      </c>
      <c r="D77" t="s">
        <v>370</v>
      </c>
      <c r="E77" t="s">
        <v>20</v>
      </c>
      <c r="F77" t="s">
        <v>24</v>
      </c>
      <c r="G77">
        <v>0</v>
      </c>
      <c r="H77">
        <v>128</v>
      </c>
      <c r="I7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77" s="3">
        <f>EVEN(Tabla1342[[#This Row],[Columna5]])</f>
        <v>12130</v>
      </c>
      <c r="K77">
        <f t="shared" si="1"/>
        <v>12130</v>
      </c>
      <c r="M77">
        <f xml:space="preserve"> ROUNDUP(Tabla1342[[#This Row],[l.cadena]]/2,0)</f>
        <v>0</v>
      </c>
      <c r="N77">
        <f xml:space="preserve"> IF(+Tabla1342[[#This Row],[Merker]]= "S",Tabla1342[[#This Row],[Longitud]]*(ROUNDUP(Tabla1342[[#This Row],[l.cadena]]/2,0)+1),0)</f>
        <v>0</v>
      </c>
      <c r="O77">
        <f>(Tabla1342[[#This Row],[l.cadena]]/2)+1</f>
        <v>1</v>
      </c>
      <c r="P77">
        <f>(ROUNDUP(Tabla1342[[#This Row],[l.cadena]]/2,0)+1)</f>
        <v>1</v>
      </c>
    </row>
    <row r="78" spans="2:16">
      <c r="B78" s="5">
        <v>73</v>
      </c>
      <c r="C78" t="s">
        <v>371</v>
      </c>
      <c r="D78" t="s">
        <v>372</v>
      </c>
      <c r="E78" t="s">
        <v>29</v>
      </c>
      <c r="F78" t="s">
        <v>30</v>
      </c>
      <c r="G78">
        <v>0</v>
      </c>
      <c r="H78">
        <v>128</v>
      </c>
      <c r="I7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8" s="3">
        <f>EVEN(Tabla1342[[#This Row],[Columna5]])</f>
        <v>12194</v>
      </c>
      <c r="K78">
        <f t="shared" si="1"/>
        <v>12194</v>
      </c>
      <c r="M78">
        <f xml:space="preserve"> ROUNDUP(Tabla1342[[#This Row],[l.cadena]]/2,0)</f>
        <v>0</v>
      </c>
      <c r="N78">
        <f xml:space="preserve"> IF(+Tabla1342[[#This Row],[Merker]]= "S",Tabla1342[[#This Row],[Longitud]]*(ROUNDUP(Tabla1342[[#This Row],[l.cadena]]/2,0)+1),0)</f>
        <v>0</v>
      </c>
      <c r="O78">
        <f>(Tabla1342[[#This Row],[l.cadena]]/2)+1</f>
        <v>1</v>
      </c>
      <c r="P78">
        <f>(ROUNDUP(Tabla1342[[#This Row],[l.cadena]]/2,0)+1)</f>
        <v>1</v>
      </c>
    </row>
    <row r="79" spans="2:16">
      <c r="B79" s="5">
        <v>74</v>
      </c>
      <c r="C79" t="s">
        <v>373</v>
      </c>
      <c r="D79" t="s">
        <v>374</v>
      </c>
      <c r="E79" t="s">
        <v>29</v>
      </c>
      <c r="F79" t="s">
        <v>30</v>
      </c>
      <c r="G79">
        <v>0</v>
      </c>
      <c r="H79">
        <v>128</v>
      </c>
      <c r="I7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79" s="3">
        <f>EVEN(Tabla1342[[#This Row],[Columna5]])</f>
        <v>12322</v>
      </c>
      <c r="K79">
        <f t="shared" si="1"/>
        <v>12322</v>
      </c>
      <c r="M79">
        <f xml:space="preserve"> ROUNDUP(Tabla1342[[#This Row],[l.cadena]]/2,0)</f>
        <v>0</v>
      </c>
      <c r="N79">
        <f xml:space="preserve"> IF(+Tabla1342[[#This Row],[Merker]]= "S",Tabla1342[[#This Row],[Longitud]]*(ROUNDUP(Tabla1342[[#This Row],[l.cadena]]/2,0)+1),0)</f>
        <v>0</v>
      </c>
      <c r="O79">
        <f>(Tabla1342[[#This Row],[l.cadena]]/2)+1</f>
        <v>1</v>
      </c>
      <c r="P79">
        <f>(ROUNDUP(Tabla1342[[#This Row],[l.cadena]]/2,0)+1)</f>
        <v>1</v>
      </c>
    </row>
    <row r="80" spans="2:16">
      <c r="B80" s="5">
        <v>75</v>
      </c>
      <c r="C80" t="s">
        <v>375</v>
      </c>
      <c r="D80" t="s">
        <v>376</v>
      </c>
      <c r="E80" t="s">
        <v>29</v>
      </c>
      <c r="F80" t="s">
        <v>30</v>
      </c>
      <c r="G80">
        <v>0</v>
      </c>
      <c r="H80">
        <v>128</v>
      </c>
      <c r="I8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0" s="3">
        <f>EVEN(Tabla1342[[#This Row],[Columna5]])</f>
        <v>12450</v>
      </c>
      <c r="K80">
        <f t="shared" si="1"/>
        <v>12450</v>
      </c>
      <c r="M80">
        <f xml:space="preserve"> ROUNDUP(Tabla1342[[#This Row],[l.cadena]]/2,0)</f>
        <v>0</v>
      </c>
      <c r="N80">
        <f xml:space="preserve"> IF(+Tabla1342[[#This Row],[Merker]]= "S",Tabla1342[[#This Row],[Longitud]]*(ROUNDUP(Tabla1342[[#This Row],[l.cadena]]/2,0)+1),0)</f>
        <v>0</v>
      </c>
      <c r="O80">
        <f>(Tabla1342[[#This Row],[l.cadena]]/2)+1</f>
        <v>1</v>
      </c>
      <c r="P80">
        <f>(ROUNDUP(Tabla1342[[#This Row],[l.cadena]]/2,0)+1)</f>
        <v>1</v>
      </c>
    </row>
    <row r="81" spans="2:16">
      <c r="B81" s="5">
        <v>76</v>
      </c>
      <c r="C81" t="s">
        <v>377</v>
      </c>
      <c r="D81" t="s">
        <v>378</v>
      </c>
      <c r="E81" t="s">
        <v>20</v>
      </c>
      <c r="F81" t="s">
        <v>24</v>
      </c>
      <c r="G81">
        <v>0</v>
      </c>
      <c r="H81">
        <v>128</v>
      </c>
      <c r="I8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81" s="3">
        <f>EVEN(Tabla1342[[#This Row],[Columna5]])</f>
        <v>12578</v>
      </c>
      <c r="K81">
        <f t="shared" si="1"/>
        <v>12578</v>
      </c>
      <c r="M81">
        <f xml:space="preserve"> ROUNDUP(Tabla1342[[#This Row],[l.cadena]]/2,0)</f>
        <v>0</v>
      </c>
      <c r="N81">
        <f xml:space="preserve"> IF(+Tabla1342[[#This Row],[Merker]]= "S",Tabla1342[[#This Row],[Longitud]]*(ROUNDUP(Tabla1342[[#This Row],[l.cadena]]/2,0)+1),0)</f>
        <v>0</v>
      </c>
      <c r="O81">
        <f>(Tabla1342[[#This Row],[l.cadena]]/2)+1</f>
        <v>1</v>
      </c>
      <c r="P81">
        <f>(ROUNDUP(Tabla1342[[#This Row],[l.cadena]]/2,0)+1)</f>
        <v>1</v>
      </c>
    </row>
    <row r="82" spans="2:16">
      <c r="B82" s="5">
        <v>77</v>
      </c>
      <c r="C82" t="s">
        <v>379</v>
      </c>
      <c r="D82" t="s">
        <v>380</v>
      </c>
      <c r="E82" t="s">
        <v>29</v>
      </c>
      <c r="F82" t="s">
        <v>30</v>
      </c>
      <c r="G82">
        <v>0</v>
      </c>
      <c r="H82">
        <v>128</v>
      </c>
      <c r="I8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2" s="3">
        <f>EVEN(Tabla1342[[#This Row],[Columna5]])</f>
        <v>12642</v>
      </c>
      <c r="K82">
        <f t="shared" si="1"/>
        <v>12642</v>
      </c>
      <c r="M82">
        <f xml:space="preserve"> ROUNDUP(Tabla1342[[#This Row],[l.cadena]]/2,0)</f>
        <v>0</v>
      </c>
      <c r="N82">
        <f xml:space="preserve"> IF(+Tabla1342[[#This Row],[Merker]]= "S",Tabla1342[[#This Row],[Longitud]]*(ROUNDUP(Tabla1342[[#This Row],[l.cadena]]/2,0)+1),0)</f>
        <v>0</v>
      </c>
      <c r="O82">
        <f>(Tabla1342[[#This Row],[l.cadena]]/2)+1</f>
        <v>1</v>
      </c>
      <c r="P82">
        <f>(ROUNDUP(Tabla1342[[#This Row],[l.cadena]]/2,0)+1)</f>
        <v>1</v>
      </c>
    </row>
    <row r="83" spans="2:16">
      <c r="B83" s="5">
        <v>78</v>
      </c>
      <c r="C83" t="s">
        <v>381</v>
      </c>
      <c r="D83" t="s">
        <v>382</v>
      </c>
      <c r="E83" t="s">
        <v>29</v>
      </c>
      <c r="F83" t="s">
        <v>30</v>
      </c>
      <c r="G83">
        <v>0</v>
      </c>
      <c r="H83">
        <v>128</v>
      </c>
      <c r="I8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3" s="3">
        <f>EVEN(Tabla1342[[#This Row],[Columna5]])</f>
        <v>12770</v>
      </c>
      <c r="K83">
        <f t="shared" si="1"/>
        <v>12770</v>
      </c>
      <c r="M83">
        <f xml:space="preserve"> ROUNDUP(Tabla1342[[#This Row],[l.cadena]]/2,0)</f>
        <v>0</v>
      </c>
      <c r="N83">
        <f xml:space="preserve"> IF(+Tabla1342[[#This Row],[Merker]]= "S",Tabla1342[[#This Row],[Longitud]]*(ROUNDUP(Tabla1342[[#This Row],[l.cadena]]/2,0)+1),0)</f>
        <v>0</v>
      </c>
      <c r="O83">
        <f>(Tabla1342[[#This Row],[l.cadena]]/2)+1</f>
        <v>1</v>
      </c>
      <c r="P83">
        <f>(ROUNDUP(Tabla1342[[#This Row],[l.cadena]]/2,0)+1)</f>
        <v>1</v>
      </c>
    </row>
    <row r="84" spans="2:16">
      <c r="B84" s="5">
        <v>79</v>
      </c>
      <c r="C84" t="s">
        <v>383</v>
      </c>
      <c r="D84" t="s">
        <v>384</v>
      </c>
      <c r="E84" t="s">
        <v>29</v>
      </c>
      <c r="F84" t="s">
        <v>30</v>
      </c>
      <c r="G84">
        <v>0</v>
      </c>
      <c r="H84">
        <v>128</v>
      </c>
      <c r="I8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4" s="3">
        <f>EVEN(Tabla1342[[#This Row],[Columna5]])</f>
        <v>12898</v>
      </c>
      <c r="K84">
        <f t="shared" si="1"/>
        <v>12898</v>
      </c>
      <c r="M84">
        <f xml:space="preserve"> ROUNDUP(Tabla1342[[#This Row],[l.cadena]]/2,0)</f>
        <v>0</v>
      </c>
      <c r="N84">
        <f xml:space="preserve"> IF(+Tabla1342[[#This Row],[Merker]]= "S",Tabla1342[[#This Row],[Longitud]]*(ROUNDUP(Tabla1342[[#This Row],[l.cadena]]/2,0)+1),0)</f>
        <v>0</v>
      </c>
      <c r="O84">
        <f>(Tabla1342[[#This Row],[l.cadena]]/2)+1</f>
        <v>1</v>
      </c>
      <c r="P84">
        <f>(ROUNDUP(Tabla1342[[#This Row],[l.cadena]]/2,0)+1)</f>
        <v>1</v>
      </c>
    </row>
    <row r="85" spans="2:16">
      <c r="B85" s="5">
        <v>80</v>
      </c>
      <c r="C85" t="s">
        <v>385</v>
      </c>
      <c r="D85" t="s">
        <v>386</v>
      </c>
      <c r="E85" t="s">
        <v>20</v>
      </c>
      <c r="F85" t="s">
        <v>24</v>
      </c>
      <c r="G85">
        <v>0</v>
      </c>
      <c r="H85">
        <v>128</v>
      </c>
      <c r="I8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85" s="3">
        <f>EVEN(Tabla1342[[#This Row],[Columna5]])</f>
        <v>13026</v>
      </c>
      <c r="K85">
        <f t="shared" si="1"/>
        <v>13026</v>
      </c>
      <c r="M85">
        <f xml:space="preserve"> ROUNDUP(Tabla1342[[#This Row],[l.cadena]]/2,0)</f>
        <v>0</v>
      </c>
      <c r="N85">
        <f xml:space="preserve"> IF(+Tabla1342[[#This Row],[Merker]]= "S",Tabla1342[[#This Row],[Longitud]]*(ROUNDUP(Tabla1342[[#This Row],[l.cadena]]/2,0)+1),0)</f>
        <v>0</v>
      </c>
      <c r="O85">
        <f>(Tabla1342[[#This Row],[l.cadena]]/2)+1</f>
        <v>1</v>
      </c>
      <c r="P85">
        <f>(ROUNDUP(Tabla1342[[#This Row],[l.cadena]]/2,0)+1)</f>
        <v>1</v>
      </c>
    </row>
    <row r="86" spans="2:16">
      <c r="B86" s="5">
        <v>81</v>
      </c>
      <c r="C86" t="s">
        <v>387</v>
      </c>
      <c r="D86" t="s">
        <v>388</v>
      </c>
      <c r="E86" t="s">
        <v>29</v>
      </c>
      <c r="F86" t="s">
        <v>30</v>
      </c>
      <c r="G86">
        <v>0</v>
      </c>
      <c r="H86">
        <v>128</v>
      </c>
      <c r="I8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6" s="3">
        <f>EVEN(Tabla1342[[#This Row],[Columna5]])</f>
        <v>13090</v>
      </c>
      <c r="K86">
        <f t="shared" si="1"/>
        <v>13090</v>
      </c>
      <c r="M86">
        <f xml:space="preserve"> ROUNDUP(Tabla1342[[#This Row],[l.cadena]]/2,0)</f>
        <v>0</v>
      </c>
      <c r="N86">
        <f xml:space="preserve"> IF(+Tabla1342[[#This Row],[Merker]]= "S",Tabla1342[[#This Row],[Longitud]]*(ROUNDUP(Tabla1342[[#This Row],[l.cadena]]/2,0)+1),0)</f>
        <v>0</v>
      </c>
      <c r="O86">
        <f>(Tabla1342[[#This Row],[l.cadena]]/2)+1</f>
        <v>1</v>
      </c>
      <c r="P86">
        <f>(ROUNDUP(Tabla1342[[#This Row],[l.cadena]]/2,0)+1)</f>
        <v>1</v>
      </c>
    </row>
    <row r="87" spans="2:16">
      <c r="B87" s="5">
        <v>82</v>
      </c>
      <c r="C87" t="s">
        <v>389</v>
      </c>
      <c r="D87" t="s">
        <v>390</v>
      </c>
      <c r="E87" t="s">
        <v>29</v>
      </c>
      <c r="F87" t="s">
        <v>30</v>
      </c>
      <c r="G87">
        <v>0</v>
      </c>
      <c r="H87">
        <v>128</v>
      </c>
      <c r="I8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7" s="3">
        <f>EVEN(Tabla1342[[#This Row],[Columna5]])</f>
        <v>13218</v>
      </c>
      <c r="K87">
        <f t="shared" si="1"/>
        <v>13218</v>
      </c>
      <c r="M87">
        <f xml:space="preserve"> ROUNDUP(Tabla1342[[#This Row],[l.cadena]]/2,0)</f>
        <v>0</v>
      </c>
      <c r="N87">
        <f xml:space="preserve"> IF(+Tabla1342[[#This Row],[Merker]]= "S",Tabla1342[[#This Row],[Longitud]]*(ROUNDUP(Tabla1342[[#This Row],[l.cadena]]/2,0)+1),0)</f>
        <v>0</v>
      </c>
      <c r="O87">
        <f>(Tabla1342[[#This Row],[l.cadena]]/2)+1</f>
        <v>1</v>
      </c>
      <c r="P87">
        <f>(ROUNDUP(Tabla1342[[#This Row],[l.cadena]]/2,0)+1)</f>
        <v>1</v>
      </c>
    </row>
    <row r="88" spans="2:16">
      <c r="B88" s="5">
        <v>83</v>
      </c>
      <c r="C88" t="s">
        <v>391</v>
      </c>
      <c r="D88" t="s">
        <v>392</v>
      </c>
      <c r="E88" t="s">
        <v>29</v>
      </c>
      <c r="F88" t="s">
        <v>30</v>
      </c>
      <c r="G88">
        <v>0</v>
      </c>
      <c r="H88">
        <v>128</v>
      </c>
      <c r="I8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8" s="3">
        <f>EVEN(Tabla1342[[#This Row],[Columna5]])</f>
        <v>13346</v>
      </c>
      <c r="K88">
        <f t="shared" si="1"/>
        <v>13346</v>
      </c>
      <c r="M88">
        <f xml:space="preserve"> ROUNDUP(Tabla1342[[#This Row],[l.cadena]]/2,0)</f>
        <v>0</v>
      </c>
      <c r="N88">
        <f xml:space="preserve"> IF(+Tabla1342[[#This Row],[Merker]]= "S",Tabla1342[[#This Row],[Longitud]]*(ROUNDUP(Tabla1342[[#This Row],[l.cadena]]/2,0)+1),0)</f>
        <v>0</v>
      </c>
      <c r="O88">
        <f>(Tabla1342[[#This Row],[l.cadena]]/2)+1</f>
        <v>1</v>
      </c>
      <c r="P88">
        <f>(ROUNDUP(Tabla1342[[#This Row],[l.cadena]]/2,0)+1)</f>
        <v>1</v>
      </c>
    </row>
    <row r="89" spans="2:16">
      <c r="B89" s="5">
        <v>84</v>
      </c>
      <c r="C89" t="s">
        <v>393</v>
      </c>
      <c r="D89" t="s">
        <v>394</v>
      </c>
      <c r="E89" t="s">
        <v>29</v>
      </c>
      <c r="F89" t="s">
        <v>30</v>
      </c>
      <c r="G89">
        <v>0</v>
      </c>
      <c r="H89">
        <v>128</v>
      </c>
      <c r="I8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89" s="3">
        <f>EVEN(Tabla1342[[#This Row],[Columna5]])</f>
        <v>13474</v>
      </c>
      <c r="K89">
        <f t="shared" si="1"/>
        <v>13474</v>
      </c>
      <c r="M89">
        <f xml:space="preserve"> ROUNDUP(Tabla1342[[#This Row],[l.cadena]]/2,0)</f>
        <v>0</v>
      </c>
      <c r="N89">
        <f xml:space="preserve"> IF(+Tabla1342[[#This Row],[Merker]]= "S",Tabla1342[[#This Row],[Longitud]]*(ROUNDUP(Tabla1342[[#This Row],[l.cadena]]/2,0)+1),0)</f>
        <v>0</v>
      </c>
      <c r="O89">
        <f>(Tabla1342[[#This Row],[l.cadena]]/2)+1</f>
        <v>1</v>
      </c>
      <c r="P89">
        <f>(ROUNDUP(Tabla1342[[#This Row],[l.cadena]]/2,0)+1)</f>
        <v>1</v>
      </c>
    </row>
    <row r="90" spans="2:16">
      <c r="B90" s="5">
        <v>85</v>
      </c>
      <c r="C90" t="s">
        <v>395</v>
      </c>
      <c r="D90" t="s">
        <v>396</v>
      </c>
      <c r="E90" t="s">
        <v>20</v>
      </c>
      <c r="F90" t="s">
        <v>24</v>
      </c>
      <c r="G90">
        <v>0</v>
      </c>
      <c r="H90">
        <v>128</v>
      </c>
      <c r="I9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90" s="3">
        <f>EVEN(Tabla1342[[#This Row],[Columna5]])</f>
        <v>13602</v>
      </c>
      <c r="K90">
        <f t="shared" si="1"/>
        <v>13602</v>
      </c>
      <c r="M90">
        <f xml:space="preserve"> ROUNDUP(Tabla1342[[#This Row],[l.cadena]]/2,0)</f>
        <v>0</v>
      </c>
      <c r="N90">
        <f xml:space="preserve"> IF(+Tabla1342[[#This Row],[Merker]]= "S",Tabla1342[[#This Row],[Longitud]]*(ROUNDUP(Tabla1342[[#This Row],[l.cadena]]/2,0)+1),0)</f>
        <v>0</v>
      </c>
      <c r="O90">
        <f>(Tabla1342[[#This Row],[l.cadena]]/2)+1</f>
        <v>1</v>
      </c>
      <c r="P90">
        <f>(ROUNDUP(Tabla1342[[#This Row],[l.cadena]]/2,0)+1)</f>
        <v>1</v>
      </c>
    </row>
    <row r="91" spans="2:16">
      <c r="B91" s="5">
        <v>86</v>
      </c>
      <c r="C91" t="s">
        <v>397</v>
      </c>
      <c r="D91" t="s">
        <v>398</v>
      </c>
      <c r="E91" t="s">
        <v>29</v>
      </c>
      <c r="F91" t="s">
        <v>21</v>
      </c>
      <c r="G91">
        <v>0</v>
      </c>
      <c r="H91">
        <v>128</v>
      </c>
      <c r="I9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256</v>
      </c>
      <c r="J91" s="3">
        <f>EVEN(Tabla1342[[#This Row],[Columna5]])</f>
        <v>13666</v>
      </c>
      <c r="K91">
        <f t="shared" si="1"/>
        <v>13666</v>
      </c>
      <c r="M91">
        <f xml:space="preserve"> ROUNDUP(Tabla1342[[#This Row],[l.cadena]]/2,0)</f>
        <v>0</v>
      </c>
      <c r="N91">
        <f xml:space="preserve"> IF(+Tabla1342[[#This Row],[Merker]]= "S",Tabla1342[[#This Row],[Longitud]]*(ROUNDUP(Tabla1342[[#This Row],[l.cadena]]/2,0)+1),0)</f>
        <v>0</v>
      </c>
      <c r="O91">
        <f>(Tabla1342[[#This Row],[l.cadena]]/2)+1</f>
        <v>1</v>
      </c>
      <c r="P91">
        <f>(ROUNDUP(Tabla1342[[#This Row],[l.cadena]]/2,0)+1)</f>
        <v>1</v>
      </c>
    </row>
    <row r="92" spans="2:16">
      <c r="B92" s="5">
        <v>87</v>
      </c>
      <c r="C92" t="s">
        <v>399</v>
      </c>
      <c r="D92" t="s">
        <v>400</v>
      </c>
      <c r="E92" t="s">
        <v>20</v>
      </c>
      <c r="F92" t="s">
        <v>24</v>
      </c>
      <c r="G92">
        <v>0</v>
      </c>
      <c r="H92">
        <v>128</v>
      </c>
      <c r="I9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92" s="3">
        <f>EVEN(Tabla1342[[#This Row],[Columna5]])</f>
        <v>13922</v>
      </c>
      <c r="K92">
        <f t="shared" si="1"/>
        <v>13922</v>
      </c>
      <c r="M92">
        <f xml:space="preserve"> ROUNDUP(Tabla1342[[#This Row],[l.cadena]]/2,0)</f>
        <v>0</v>
      </c>
      <c r="N92">
        <f xml:space="preserve"> IF(+Tabla1342[[#This Row],[Merker]]= "S",Tabla1342[[#This Row],[Longitud]]*(ROUNDUP(Tabla1342[[#This Row],[l.cadena]]/2,0)+1),0)</f>
        <v>0</v>
      </c>
      <c r="O92">
        <f>(Tabla1342[[#This Row],[l.cadena]]/2)+1</f>
        <v>1</v>
      </c>
      <c r="P92">
        <f>(ROUNDUP(Tabla1342[[#This Row],[l.cadena]]/2,0)+1)</f>
        <v>1</v>
      </c>
    </row>
    <row r="93" spans="2:16">
      <c r="B93" s="5">
        <v>88</v>
      </c>
      <c r="C93" t="s">
        <v>401</v>
      </c>
      <c r="D93" t="s">
        <v>402</v>
      </c>
      <c r="E93" t="s">
        <v>29</v>
      </c>
      <c r="F93" t="s">
        <v>30</v>
      </c>
      <c r="G93">
        <v>0</v>
      </c>
      <c r="H93">
        <v>128</v>
      </c>
      <c r="I9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93" s="3">
        <f>EVEN(Tabla1342[[#This Row],[Columna5]])</f>
        <v>13986</v>
      </c>
      <c r="K93">
        <f t="shared" si="1"/>
        <v>13986</v>
      </c>
      <c r="M93">
        <f xml:space="preserve"> ROUNDUP(Tabla1342[[#This Row],[l.cadena]]/2,0)</f>
        <v>0</v>
      </c>
      <c r="N93">
        <f xml:space="preserve"> IF(+Tabla1342[[#This Row],[Merker]]= "S",Tabla1342[[#This Row],[Longitud]]*(ROUNDUP(Tabla1342[[#This Row],[l.cadena]]/2,0)+1),0)</f>
        <v>0</v>
      </c>
      <c r="O93">
        <f>(Tabla1342[[#This Row],[l.cadena]]/2)+1</f>
        <v>1</v>
      </c>
      <c r="P93">
        <f>(ROUNDUP(Tabla1342[[#This Row],[l.cadena]]/2,0)+1)</f>
        <v>1</v>
      </c>
    </row>
    <row r="94" spans="2:16">
      <c r="B94" s="5">
        <v>89</v>
      </c>
      <c r="C94" t="s">
        <v>403</v>
      </c>
      <c r="D94" t="s">
        <v>404</v>
      </c>
      <c r="E94" t="s">
        <v>29</v>
      </c>
      <c r="F94" t="s">
        <v>30</v>
      </c>
      <c r="G94">
        <v>0</v>
      </c>
      <c r="H94">
        <v>128</v>
      </c>
      <c r="I9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94" s="3">
        <f>EVEN(Tabla1342[[#This Row],[Columna5]])</f>
        <v>14114</v>
      </c>
      <c r="K94">
        <f t="shared" si="1"/>
        <v>14114</v>
      </c>
      <c r="M94">
        <f xml:space="preserve"> ROUNDUP(Tabla1342[[#This Row],[l.cadena]]/2,0)</f>
        <v>0</v>
      </c>
      <c r="N94">
        <f xml:space="preserve"> IF(+Tabla1342[[#This Row],[Merker]]= "S",Tabla1342[[#This Row],[Longitud]]*(ROUNDUP(Tabla1342[[#This Row],[l.cadena]]/2,0)+1),0)</f>
        <v>0</v>
      </c>
      <c r="O94">
        <f>(Tabla1342[[#This Row],[l.cadena]]/2)+1</f>
        <v>1</v>
      </c>
      <c r="P94">
        <f>(ROUNDUP(Tabla1342[[#This Row],[l.cadena]]/2,0)+1)</f>
        <v>1</v>
      </c>
    </row>
    <row r="95" spans="2:16">
      <c r="B95" s="5">
        <v>90</v>
      </c>
      <c r="C95" t="s">
        <v>405</v>
      </c>
      <c r="D95" t="s">
        <v>406</v>
      </c>
      <c r="E95" t="s">
        <v>29</v>
      </c>
      <c r="F95" t="s">
        <v>30</v>
      </c>
      <c r="G95">
        <v>0</v>
      </c>
      <c r="H95">
        <v>128</v>
      </c>
      <c r="I9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128</v>
      </c>
      <c r="J95" s="3">
        <f>EVEN(Tabla1342[[#This Row],[Columna5]])</f>
        <v>14242</v>
      </c>
      <c r="K95">
        <f t="shared" si="1"/>
        <v>14242</v>
      </c>
      <c r="M95">
        <f xml:space="preserve"> ROUNDUP(Tabla1342[[#This Row],[l.cadena]]/2,0)</f>
        <v>0</v>
      </c>
      <c r="N95">
        <f xml:space="preserve"> IF(+Tabla1342[[#This Row],[Merker]]= "S",Tabla1342[[#This Row],[Longitud]]*(ROUNDUP(Tabla1342[[#This Row],[l.cadena]]/2,0)+1),0)</f>
        <v>0</v>
      </c>
      <c r="O95">
        <f>(Tabla1342[[#This Row],[l.cadena]]/2)+1</f>
        <v>1</v>
      </c>
      <c r="P95">
        <f>(ROUNDUP(Tabla1342[[#This Row],[l.cadena]]/2,0)+1)</f>
        <v>1</v>
      </c>
    </row>
    <row r="96" spans="2:16">
      <c r="B96" s="5">
        <v>91</v>
      </c>
      <c r="C96" t="s">
        <v>407</v>
      </c>
      <c r="D96" t="s">
        <v>408</v>
      </c>
      <c r="E96" t="s">
        <v>29</v>
      </c>
      <c r="F96" t="s">
        <v>21</v>
      </c>
      <c r="G96">
        <v>0</v>
      </c>
      <c r="H96">
        <v>128</v>
      </c>
      <c r="I9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256</v>
      </c>
      <c r="J96" s="3">
        <f>EVEN(Tabla1342[[#This Row],[Columna5]])</f>
        <v>14370</v>
      </c>
      <c r="K96">
        <f t="shared" si="1"/>
        <v>14370</v>
      </c>
      <c r="M96">
        <f xml:space="preserve"> ROUNDUP(Tabla1342[[#This Row],[l.cadena]]/2,0)</f>
        <v>0</v>
      </c>
      <c r="N96">
        <f xml:space="preserve"> IF(+Tabla1342[[#This Row],[Merker]]= "S",Tabla1342[[#This Row],[Longitud]]*(ROUNDUP(Tabla1342[[#This Row],[l.cadena]]/2,0)+1),0)</f>
        <v>0</v>
      </c>
      <c r="O96">
        <f>(Tabla1342[[#This Row],[l.cadena]]/2)+1</f>
        <v>1</v>
      </c>
      <c r="P96">
        <f>(ROUNDUP(Tabla1342[[#This Row],[l.cadena]]/2,0)+1)</f>
        <v>1</v>
      </c>
    </row>
    <row r="97" spans="2:18">
      <c r="B97" s="5">
        <v>92</v>
      </c>
      <c r="C97" t="s">
        <v>409</v>
      </c>
      <c r="D97" t="s">
        <v>410</v>
      </c>
      <c r="E97" t="s">
        <v>29</v>
      </c>
      <c r="F97" t="s">
        <v>30</v>
      </c>
      <c r="G97">
        <v>0</v>
      </c>
      <c r="H97">
        <v>16</v>
      </c>
      <c r="I9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97" s="3">
        <f>EVEN(Tabla1342[[#This Row],[Columna5]])</f>
        <v>14626</v>
      </c>
      <c r="K97">
        <f t="shared" si="1"/>
        <v>14626</v>
      </c>
      <c r="M97">
        <f xml:space="preserve"> ROUNDUP(Tabla1342[[#This Row],[l.cadena]]/2,0)</f>
        <v>0</v>
      </c>
      <c r="N97">
        <f xml:space="preserve"> IF(+Tabla1342[[#This Row],[Merker]]= "S",Tabla1342[[#This Row],[Longitud]]*(ROUNDUP(Tabla1342[[#This Row],[l.cadena]]/2,0)+1),0)</f>
        <v>0</v>
      </c>
      <c r="O97">
        <f>(Tabla1342[[#This Row],[l.cadena]]/2)+1</f>
        <v>1</v>
      </c>
      <c r="P97">
        <f>(ROUNDUP(Tabla1342[[#This Row],[l.cadena]]/2,0)+1)</f>
        <v>1</v>
      </c>
    </row>
    <row r="98" spans="2:18">
      <c r="B98" s="5">
        <v>93</v>
      </c>
      <c r="C98" t="s">
        <v>411</v>
      </c>
      <c r="D98" t="s">
        <v>412</v>
      </c>
      <c r="E98" t="s">
        <v>29</v>
      </c>
      <c r="F98" t="s">
        <v>30</v>
      </c>
      <c r="G98">
        <v>0</v>
      </c>
      <c r="H98">
        <v>16</v>
      </c>
      <c r="I9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98" s="3">
        <f>EVEN(Tabla1342[[#This Row],[Columna5]])</f>
        <v>14642</v>
      </c>
      <c r="K98">
        <f t="shared" si="1"/>
        <v>14642</v>
      </c>
      <c r="M98">
        <f xml:space="preserve"> ROUNDUP(Tabla1342[[#This Row],[l.cadena]]/2,0)</f>
        <v>0</v>
      </c>
      <c r="N98">
        <f xml:space="preserve"> IF(+Tabla1342[[#This Row],[Merker]]= "S",Tabla1342[[#This Row],[Longitud]]*(ROUNDUP(Tabla1342[[#This Row],[l.cadena]]/2,0)+1),0)</f>
        <v>0</v>
      </c>
      <c r="O98">
        <f>(Tabla1342[[#This Row],[l.cadena]]/2)+1</f>
        <v>1</v>
      </c>
      <c r="P98">
        <f>(ROUNDUP(Tabla1342[[#This Row],[l.cadena]]/2,0)+1)</f>
        <v>1</v>
      </c>
    </row>
    <row r="99" spans="2:18">
      <c r="B99" s="5">
        <v>94</v>
      </c>
      <c r="C99" t="s">
        <v>413</v>
      </c>
      <c r="D99" t="s">
        <v>414</v>
      </c>
      <c r="E99" t="s">
        <v>29</v>
      </c>
      <c r="F99" t="s">
        <v>30</v>
      </c>
      <c r="G99">
        <v>0</v>
      </c>
      <c r="H99">
        <v>16</v>
      </c>
      <c r="I9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99" s="3">
        <f>EVEN(Tabla1342[[#This Row],[Columna5]])</f>
        <v>14658</v>
      </c>
      <c r="K99">
        <f t="shared" si="1"/>
        <v>14658</v>
      </c>
      <c r="M99">
        <f xml:space="preserve"> ROUNDUP(Tabla1342[[#This Row],[l.cadena]]/2,0)</f>
        <v>0</v>
      </c>
      <c r="N99">
        <f xml:space="preserve"> IF(+Tabla1342[[#This Row],[Merker]]= "S",Tabla1342[[#This Row],[Longitud]]*(ROUNDUP(Tabla1342[[#This Row],[l.cadena]]/2,0)+1),0)</f>
        <v>0</v>
      </c>
      <c r="O99">
        <f>(Tabla1342[[#This Row],[l.cadena]]/2)+1</f>
        <v>1</v>
      </c>
      <c r="P99">
        <f>(ROUNDUP(Tabla1342[[#This Row],[l.cadena]]/2,0)+1)</f>
        <v>1</v>
      </c>
    </row>
    <row r="100" spans="2:18">
      <c r="B100" s="5">
        <v>95</v>
      </c>
      <c r="C100" t="s">
        <v>415</v>
      </c>
      <c r="D100" t="s">
        <v>416</v>
      </c>
      <c r="E100" t="s">
        <v>29</v>
      </c>
      <c r="F100" t="s">
        <v>30</v>
      </c>
      <c r="G100">
        <v>0</v>
      </c>
      <c r="H100">
        <v>16</v>
      </c>
      <c r="I10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0" s="3">
        <f>EVEN(Tabla1342[[#This Row],[Columna5]])</f>
        <v>14674</v>
      </c>
      <c r="K100">
        <f t="shared" si="1"/>
        <v>14674</v>
      </c>
      <c r="M100">
        <f xml:space="preserve"> ROUNDUP(Tabla1342[[#This Row],[l.cadena]]/2,0)</f>
        <v>0</v>
      </c>
      <c r="N100">
        <f xml:space="preserve"> IF(+Tabla1342[[#This Row],[Merker]]= "S",Tabla1342[[#This Row],[Longitud]]*(ROUNDUP(Tabla1342[[#This Row],[l.cadena]]/2,0)+1),0)</f>
        <v>0</v>
      </c>
      <c r="O100">
        <f>(Tabla1342[[#This Row],[l.cadena]]/2)+1</f>
        <v>1</v>
      </c>
      <c r="P100">
        <f>(ROUNDUP(Tabla1342[[#This Row],[l.cadena]]/2,0)+1)</f>
        <v>1</v>
      </c>
    </row>
    <row r="101" spans="2:18">
      <c r="B101" s="5">
        <v>96</v>
      </c>
      <c r="C101" t="s">
        <v>417</v>
      </c>
      <c r="D101" t="s">
        <v>418</v>
      </c>
      <c r="E101" t="s">
        <v>29</v>
      </c>
      <c r="F101" t="s">
        <v>30</v>
      </c>
      <c r="G101">
        <v>0</v>
      </c>
      <c r="H101">
        <v>16</v>
      </c>
      <c r="I10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1" s="3">
        <f>EVEN(Tabla1342[[#This Row],[Columna5]])</f>
        <v>14690</v>
      </c>
      <c r="K101">
        <f t="shared" si="1"/>
        <v>14690</v>
      </c>
      <c r="M101">
        <f xml:space="preserve"> ROUNDUP(Tabla1342[[#This Row],[l.cadena]]/2,0)</f>
        <v>0</v>
      </c>
      <c r="N101">
        <f xml:space="preserve"> IF(+Tabla1342[[#This Row],[Merker]]= "S",Tabla1342[[#This Row],[Longitud]]*(ROUNDUP(Tabla1342[[#This Row],[l.cadena]]/2,0)+1),0)</f>
        <v>0</v>
      </c>
      <c r="O101">
        <f>(Tabla1342[[#This Row],[l.cadena]]/2)+1</f>
        <v>1</v>
      </c>
      <c r="P101">
        <f>(ROUNDUP(Tabla1342[[#This Row],[l.cadena]]/2,0)+1)</f>
        <v>1</v>
      </c>
    </row>
    <row r="102" spans="2:18">
      <c r="B102" s="5">
        <v>97</v>
      </c>
      <c r="C102" t="s">
        <v>419</v>
      </c>
      <c r="D102" t="s">
        <v>420</v>
      </c>
      <c r="E102" t="s">
        <v>29</v>
      </c>
      <c r="F102" t="s">
        <v>30</v>
      </c>
      <c r="G102">
        <v>0</v>
      </c>
      <c r="H102">
        <v>16</v>
      </c>
      <c r="I10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2" s="3">
        <f>EVEN(Tabla1342[[#This Row],[Columna5]])</f>
        <v>14706</v>
      </c>
      <c r="K102">
        <f t="shared" si="1"/>
        <v>14706</v>
      </c>
      <c r="M102">
        <f xml:space="preserve"> ROUNDUP(Tabla1342[[#This Row],[l.cadena]]/2,0)</f>
        <v>0</v>
      </c>
      <c r="N102">
        <f xml:space="preserve"> IF(+Tabla1342[[#This Row],[Merker]]= "S",Tabla1342[[#This Row],[Longitud]]*(ROUNDUP(Tabla1342[[#This Row],[l.cadena]]/2,0)+1),0)</f>
        <v>0</v>
      </c>
      <c r="O102">
        <f>(Tabla1342[[#This Row],[l.cadena]]/2)+1</f>
        <v>1</v>
      </c>
      <c r="P102">
        <f>(ROUNDUP(Tabla1342[[#This Row],[l.cadena]]/2,0)+1)</f>
        <v>1</v>
      </c>
    </row>
    <row r="103" spans="2:18">
      <c r="B103" s="5">
        <v>98</v>
      </c>
      <c r="C103" t="s">
        <v>421</v>
      </c>
      <c r="D103" t="s">
        <v>422</v>
      </c>
      <c r="E103" t="s">
        <v>29</v>
      </c>
      <c r="F103" t="s">
        <v>30</v>
      </c>
      <c r="G103">
        <v>0</v>
      </c>
      <c r="H103">
        <v>16</v>
      </c>
      <c r="I10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3" s="3">
        <f>EVEN(Tabla1342[[#This Row],[Columna5]])</f>
        <v>14722</v>
      </c>
      <c r="K103">
        <f t="shared" si="1"/>
        <v>14722</v>
      </c>
      <c r="M103">
        <f xml:space="preserve"> ROUNDUP(Tabla1342[[#This Row],[l.cadena]]/2,0)</f>
        <v>0</v>
      </c>
      <c r="N103">
        <f xml:space="preserve"> IF(+Tabla1342[[#This Row],[Merker]]= "S",Tabla1342[[#This Row],[Longitud]]*(ROUNDUP(Tabla1342[[#This Row],[l.cadena]]/2,0)+1),0)</f>
        <v>0</v>
      </c>
      <c r="O103">
        <f>(Tabla1342[[#This Row],[l.cadena]]/2)+1</f>
        <v>1</v>
      </c>
      <c r="P103">
        <f>(ROUNDUP(Tabla1342[[#This Row],[l.cadena]]/2,0)+1)</f>
        <v>1</v>
      </c>
    </row>
    <row r="104" spans="2:18">
      <c r="B104" s="5">
        <v>99</v>
      </c>
      <c r="C104" t="s">
        <v>423</v>
      </c>
      <c r="D104" t="s">
        <v>424</v>
      </c>
      <c r="E104" t="s">
        <v>29</v>
      </c>
      <c r="F104" t="s">
        <v>30</v>
      </c>
      <c r="G104">
        <v>0</v>
      </c>
      <c r="H104">
        <v>16</v>
      </c>
      <c r="I10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4" s="3">
        <f>EVEN(Tabla1342[[#This Row],[Columna5]])</f>
        <v>14738</v>
      </c>
      <c r="K104">
        <f t="shared" si="1"/>
        <v>14738</v>
      </c>
      <c r="M104">
        <f xml:space="preserve"> ROUNDUP(Tabla1342[[#This Row],[l.cadena]]/2,0)</f>
        <v>0</v>
      </c>
      <c r="N104">
        <f xml:space="preserve"> IF(+Tabla1342[[#This Row],[Merker]]= "S",Tabla1342[[#This Row],[Longitud]]*(ROUNDUP(Tabla1342[[#This Row],[l.cadena]]/2,0)+1),0)</f>
        <v>0</v>
      </c>
      <c r="O104">
        <f>(Tabla1342[[#This Row],[l.cadena]]/2)+1</f>
        <v>1</v>
      </c>
      <c r="P104">
        <f>(ROUNDUP(Tabla1342[[#This Row],[l.cadena]]/2,0)+1)</f>
        <v>1</v>
      </c>
    </row>
    <row r="105" spans="2:18">
      <c r="B105" s="5">
        <v>100</v>
      </c>
      <c r="C105" t="s">
        <v>425</v>
      </c>
      <c r="D105" t="s">
        <v>426</v>
      </c>
      <c r="E105" t="s">
        <v>29</v>
      </c>
      <c r="F105" t="s">
        <v>30</v>
      </c>
      <c r="G105">
        <v>0</v>
      </c>
      <c r="H105">
        <v>16</v>
      </c>
      <c r="I10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5" s="3">
        <f>EVEN(Tabla1342[[#This Row],[Columna5]])</f>
        <v>14754</v>
      </c>
      <c r="K105">
        <f t="shared" si="1"/>
        <v>14754</v>
      </c>
      <c r="M105">
        <f xml:space="preserve"> ROUNDUP(Tabla1342[[#This Row],[l.cadena]]/2,0)</f>
        <v>0</v>
      </c>
      <c r="N105">
        <f xml:space="preserve"> IF(+Tabla1342[[#This Row],[Merker]]= "S",Tabla1342[[#This Row],[Longitud]]*(ROUNDUP(Tabla1342[[#This Row],[l.cadena]]/2,0)+1),0)</f>
        <v>0</v>
      </c>
      <c r="O105">
        <f>(Tabla1342[[#This Row],[l.cadena]]/2)+1</f>
        <v>1</v>
      </c>
      <c r="P105">
        <f>(ROUNDUP(Tabla1342[[#This Row],[l.cadena]]/2,0)+1)</f>
        <v>1</v>
      </c>
    </row>
    <row r="106" spans="2:18">
      <c r="B106" s="5">
        <v>101</v>
      </c>
      <c r="C106" t="s">
        <v>427</v>
      </c>
      <c r="D106" t="s">
        <v>428</v>
      </c>
      <c r="E106" t="s">
        <v>29</v>
      </c>
      <c r="F106" t="s">
        <v>30</v>
      </c>
      <c r="G106">
        <v>0</v>
      </c>
      <c r="H106">
        <v>16</v>
      </c>
      <c r="I10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6" s="3">
        <f>EVEN(Tabla1342[[#This Row],[Columna5]])</f>
        <v>14770</v>
      </c>
      <c r="K106">
        <f t="shared" si="1"/>
        <v>14770</v>
      </c>
      <c r="M106">
        <f xml:space="preserve"> ROUNDUP(Tabla1342[[#This Row],[l.cadena]]/2,0)</f>
        <v>0</v>
      </c>
      <c r="N106">
        <f xml:space="preserve"> IF(+Tabla1342[[#This Row],[Merker]]= "S",Tabla1342[[#This Row],[Longitud]]*(ROUNDUP(Tabla1342[[#This Row],[l.cadena]]/2,0)+1),0)</f>
        <v>0</v>
      </c>
      <c r="O106">
        <f>(Tabla1342[[#This Row],[l.cadena]]/2)+1</f>
        <v>1</v>
      </c>
      <c r="P106">
        <f>(ROUNDUP(Tabla1342[[#This Row],[l.cadena]]/2,0)+1)</f>
        <v>1</v>
      </c>
    </row>
    <row r="107" spans="2:18">
      <c r="B107" s="5">
        <v>102</v>
      </c>
      <c r="C107" t="s">
        <v>429</v>
      </c>
      <c r="D107" t="s">
        <v>430</v>
      </c>
      <c r="E107" t="s">
        <v>29</v>
      </c>
      <c r="F107" t="s">
        <v>30</v>
      </c>
      <c r="G107">
        <v>0</v>
      </c>
      <c r="H107">
        <v>16</v>
      </c>
      <c r="I10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7" s="3">
        <f>EVEN(Tabla1342[[#This Row],[Columna5]])</f>
        <v>14786</v>
      </c>
      <c r="K107">
        <f t="shared" si="1"/>
        <v>14786</v>
      </c>
      <c r="M107">
        <f xml:space="preserve"> ROUNDUP(Tabla1342[[#This Row],[l.cadena]]/2,0)</f>
        <v>0</v>
      </c>
      <c r="N107">
        <f xml:space="preserve"> IF(+Tabla1342[[#This Row],[Merker]]= "S",Tabla1342[[#This Row],[Longitud]]*(ROUNDUP(Tabla1342[[#This Row],[l.cadena]]/2,0)+1),0)</f>
        <v>0</v>
      </c>
      <c r="O107">
        <f>(Tabla1342[[#This Row],[l.cadena]]/2)+1</f>
        <v>1</v>
      </c>
      <c r="P107">
        <f>(ROUNDUP(Tabla1342[[#This Row],[l.cadena]]/2,0)+1)</f>
        <v>1</v>
      </c>
    </row>
    <row r="108" spans="2:18">
      <c r="B108" s="5">
        <v>103</v>
      </c>
      <c r="C108" t="s">
        <v>431</v>
      </c>
      <c r="D108" t="s">
        <v>432</v>
      </c>
      <c r="E108" t="s">
        <v>29</v>
      </c>
      <c r="F108" t="s">
        <v>30</v>
      </c>
      <c r="G108">
        <v>0</v>
      </c>
      <c r="H108">
        <v>16</v>
      </c>
      <c r="I10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8" s="3">
        <f>EVEN(Tabla1342[[#This Row],[Columna5]])</f>
        <v>14802</v>
      </c>
      <c r="K108">
        <f t="shared" si="1"/>
        <v>14802</v>
      </c>
      <c r="M108">
        <f xml:space="preserve"> ROUNDUP(Tabla1342[[#This Row],[l.cadena]]/2,0)</f>
        <v>0</v>
      </c>
      <c r="N108">
        <f xml:space="preserve"> IF(+Tabla1342[[#This Row],[Merker]]= "S",Tabla1342[[#This Row],[Longitud]]*(ROUNDUP(Tabla1342[[#This Row],[l.cadena]]/2,0)+1),0)</f>
        <v>0</v>
      </c>
      <c r="O108">
        <f>(Tabla1342[[#This Row],[l.cadena]]/2)+1</f>
        <v>1</v>
      </c>
      <c r="P108">
        <f>(ROUNDUP(Tabla1342[[#This Row],[l.cadena]]/2,0)+1)</f>
        <v>1</v>
      </c>
    </row>
    <row r="109" spans="2:18">
      <c r="B109" s="5">
        <v>104</v>
      </c>
      <c r="C109" t="s">
        <v>433</v>
      </c>
      <c r="D109" t="s">
        <v>434</v>
      </c>
      <c r="E109" t="s">
        <v>29</v>
      </c>
      <c r="F109" t="s">
        <v>30</v>
      </c>
      <c r="G109">
        <v>0</v>
      </c>
      <c r="H109">
        <v>16</v>
      </c>
      <c r="I10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09" s="3">
        <f>EVEN(Tabla1342[[#This Row],[Columna5]])</f>
        <v>14818</v>
      </c>
      <c r="K109">
        <f t="shared" si="1"/>
        <v>14818</v>
      </c>
      <c r="M109">
        <f xml:space="preserve"> ROUNDUP(Tabla1342[[#This Row],[l.cadena]]/2,0)</f>
        <v>0</v>
      </c>
      <c r="N109">
        <f xml:space="preserve"> IF(+Tabla1342[[#This Row],[Merker]]= "S",Tabla1342[[#This Row],[Longitud]]*(ROUNDUP(Tabla1342[[#This Row],[l.cadena]]/2,0)+1),0)</f>
        <v>0</v>
      </c>
      <c r="O109">
        <f>(Tabla1342[[#This Row],[l.cadena]]/2)+1</f>
        <v>1</v>
      </c>
      <c r="P109">
        <f>(ROUNDUP(Tabla1342[[#This Row],[l.cadena]]/2,0)+1)</f>
        <v>1</v>
      </c>
    </row>
    <row r="110" spans="2:18">
      <c r="B110" s="5">
        <v>105</v>
      </c>
      <c r="C110" t="s">
        <v>435</v>
      </c>
      <c r="D110" t="s">
        <v>436</v>
      </c>
      <c r="E110" t="s">
        <v>29</v>
      </c>
      <c r="F110" t="s">
        <v>30</v>
      </c>
      <c r="G110">
        <v>0</v>
      </c>
      <c r="H110">
        <v>16</v>
      </c>
      <c r="I11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10" s="3">
        <f>EVEN(Tabla1342[[#This Row],[Columna5]])</f>
        <v>14834</v>
      </c>
      <c r="K110">
        <f t="shared" si="1"/>
        <v>14834</v>
      </c>
      <c r="M110">
        <f xml:space="preserve"> ROUNDUP(Tabla1342[[#This Row],[l.cadena]]/2,0)</f>
        <v>0</v>
      </c>
      <c r="N110">
        <f xml:space="preserve"> IF(+Tabla1342[[#This Row],[Merker]]= "S",Tabla1342[[#This Row],[Longitud]]*(ROUNDUP(Tabla1342[[#This Row],[l.cadena]]/2,0)+1),0)</f>
        <v>0</v>
      </c>
      <c r="O110">
        <f>(Tabla1342[[#This Row],[l.cadena]]/2)+1</f>
        <v>1</v>
      </c>
      <c r="P110">
        <f>(ROUNDUP(Tabla1342[[#This Row],[l.cadena]]/2,0)+1)</f>
        <v>1</v>
      </c>
      <c r="R110" t="s">
        <v>228</v>
      </c>
    </row>
    <row r="111" spans="2:18">
      <c r="B111" s="5">
        <v>106</v>
      </c>
      <c r="C111" t="s">
        <v>437</v>
      </c>
      <c r="D111" t="s">
        <v>438</v>
      </c>
      <c r="E111" t="s">
        <v>29</v>
      </c>
      <c r="F111" t="s">
        <v>30</v>
      </c>
      <c r="G111">
        <v>0</v>
      </c>
      <c r="H111">
        <v>16</v>
      </c>
      <c r="I11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11" s="3">
        <f>EVEN(Tabla1342[[#This Row],[Columna5]])</f>
        <v>14850</v>
      </c>
      <c r="K111">
        <f t="shared" si="1"/>
        <v>14850</v>
      </c>
      <c r="M111">
        <f xml:space="preserve"> ROUNDUP(Tabla1342[[#This Row],[l.cadena]]/2,0)</f>
        <v>0</v>
      </c>
      <c r="N111">
        <f xml:space="preserve"> IF(+Tabla1342[[#This Row],[Merker]]= "S",Tabla1342[[#This Row],[Longitud]]*(ROUNDUP(Tabla1342[[#This Row],[l.cadena]]/2,0)+1),0)</f>
        <v>0</v>
      </c>
      <c r="O111">
        <f>(Tabla1342[[#This Row],[l.cadena]]/2)+1</f>
        <v>1</v>
      </c>
      <c r="P111">
        <f>(ROUNDUP(Tabla1342[[#This Row],[l.cadena]]/2,0)+1)</f>
        <v>1</v>
      </c>
    </row>
    <row r="112" spans="2:18">
      <c r="B112" s="5">
        <v>107</v>
      </c>
      <c r="C112" t="s">
        <v>439</v>
      </c>
      <c r="D112" t="s">
        <v>440</v>
      </c>
      <c r="E112" t="s">
        <v>29</v>
      </c>
      <c r="F112" t="s">
        <v>30</v>
      </c>
      <c r="G112">
        <v>0</v>
      </c>
      <c r="H112">
        <v>16</v>
      </c>
      <c r="I11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12" s="3">
        <f>EVEN(Tabla1342[[#This Row],[Columna5]])</f>
        <v>14866</v>
      </c>
      <c r="K112">
        <f t="shared" si="1"/>
        <v>14866</v>
      </c>
      <c r="M112">
        <f xml:space="preserve"> ROUNDUP(Tabla1342[[#This Row],[l.cadena]]/2,0)</f>
        <v>0</v>
      </c>
      <c r="N112">
        <f xml:space="preserve"> IF(+Tabla1342[[#This Row],[Merker]]= "S",Tabla1342[[#This Row],[Longitud]]*(ROUNDUP(Tabla1342[[#This Row],[l.cadena]]/2,0)+1),0)</f>
        <v>0</v>
      </c>
      <c r="O112">
        <f>(Tabla1342[[#This Row],[l.cadena]]/2)+1</f>
        <v>1</v>
      </c>
      <c r="P112">
        <f>(ROUNDUP(Tabla1342[[#This Row],[l.cadena]]/2,0)+1)</f>
        <v>1</v>
      </c>
    </row>
    <row r="113" spans="2:16">
      <c r="B113" s="5">
        <v>108</v>
      </c>
      <c r="C113" t="s">
        <v>441</v>
      </c>
      <c r="D113" t="s">
        <v>442</v>
      </c>
      <c r="E113" t="s">
        <v>29</v>
      </c>
      <c r="F113" t="s">
        <v>30</v>
      </c>
      <c r="G113">
        <v>0</v>
      </c>
      <c r="H113">
        <v>16</v>
      </c>
      <c r="I11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13" s="3">
        <f>EVEN(Tabla1342[[#This Row],[Columna5]])</f>
        <v>14882</v>
      </c>
      <c r="K113">
        <f t="shared" si="1"/>
        <v>14882</v>
      </c>
      <c r="M113">
        <f xml:space="preserve"> ROUNDUP(Tabla1342[[#This Row],[l.cadena]]/2,0)</f>
        <v>0</v>
      </c>
      <c r="N113">
        <f xml:space="preserve"> IF(+Tabla1342[[#This Row],[Merker]]= "S",Tabla1342[[#This Row],[Longitud]]*(ROUNDUP(Tabla1342[[#This Row],[l.cadena]]/2,0)+1),0)</f>
        <v>0</v>
      </c>
      <c r="O113">
        <f>(Tabla1342[[#This Row],[l.cadena]]/2)+1</f>
        <v>1</v>
      </c>
      <c r="P113">
        <f>(ROUNDUP(Tabla1342[[#This Row],[l.cadena]]/2,0)+1)</f>
        <v>1</v>
      </c>
    </row>
    <row r="114" spans="2:16">
      <c r="B114" s="5">
        <v>109</v>
      </c>
      <c r="C114" t="s">
        <v>443</v>
      </c>
      <c r="D114" t="s">
        <v>444</v>
      </c>
      <c r="E114" t="s">
        <v>29</v>
      </c>
      <c r="F114" t="s">
        <v>30</v>
      </c>
      <c r="G114">
        <v>0</v>
      </c>
      <c r="H114">
        <v>16</v>
      </c>
      <c r="I11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14" s="3">
        <f>EVEN(Tabla1342[[#This Row],[Columna5]])</f>
        <v>14898</v>
      </c>
      <c r="K114">
        <f t="shared" si="1"/>
        <v>14898</v>
      </c>
      <c r="M114">
        <f xml:space="preserve"> ROUNDUP(Tabla1342[[#This Row],[l.cadena]]/2,0)</f>
        <v>0</v>
      </c>
      <c r="N114">
        <f xml:space="preserve"> IF(+Tabla1342[[#This Row],[Merker]]= "S",Tabla1342[[#This Row],[Longitud]]*(ROUNDUP(Tabla1342[[#This Row],[l.cadena]]/2,0)+1),0)</f>
        <v>0</v>
      </c>
      <c r="O114">
        <f>(Tabla1342[[#This Row],[l.cadena]]/2)+1</f>
        <v>1</v>
      </c>
      <c r="P114">
        <f>(ROUNDUP(Tabla1342[[#This Row],[l.cadena]]/2,0)+1)</f>
        <v>1</v>
      </c>
    </row>
    <row r="115" spans="2:16">
      <c r="B115" s="5">
        <v>110</v>
      </c>
      <c r="C115" t="s">
        <v>445</v>
      </c>
      <c r="D115" t="s">
        <v>446</v>
      </c>
      <c r="E115" t="s">
        <v>29</v>
      </c>
      <c r="F115" t="s">
        <v>30</v>
      </c>
      <c r="G115">
        <v>0</v>
      </c>
      <c r="H115">
        <v>64</v>
      </c>
      <c r="I11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64</v>
      </c>
      <c r="J115" s="3">
        <f>EVEN(Tabla1342[[#This Row],[Columna5]])</f>
        <v>14914</v>
      </c>
      <c r="K115">
        <f t="shared" si="1"/>
        <v>14914</v>
      </c>
      <c r="M115">
        <f xml:space="preserve"> ROUNDUP(Tabla1342[[#This Row],[l.cadena]]/2,0)</f>
        <v>0</v>
      </c>
      <c r="N115">
        <f xml:space="preserve"> IF(+Tabla1342[[#This Row],[Merker]]= "S",Tabla1342[[#This Row],[Longitud]]*(ROUNDUP(Tabla1342[[#This Row],[l.cadena]]/2,0)+1),0)</f>
        <v>0</v>
      </c>
      <c r="O115">
        <f>(Tabla1342[[#This Row],[l.cadena]]/2)+1</f>
        <v>1</v>
      </c>
      <c r="P115">
        <f>(ROUNDUP(Tabla1342[[#This Row],[l.cadena]]/2,0)+1)</f>
        <v>1</v>
      </c>
    </row>
    <row r="116" spans="2:16">
      <c r="B116" s="5">
        <v>111</v>
      </c>
      <c r="C116" t="s">
        <v>447</v>
      </c>
      <c r="D116" t="s">
        <v>448</v>
      </c>
      <c r="E116" t="s">
        <v>29</v>
      </c>
      <c r="F116" t="s">
        <v>68</v>
      </c>
      <c r="G116">
        <v>30</v>
      </c>
      <c r="H116">
        <v>64</v>
      </c>
      <c r="I11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1024</v>
      </c>
      <c r="J116" s="3">
        <f>EVEN(Tabla1342[[#This Row],[Columna5]])</f>
        <v>14978</v>
      </c>
      <c r="K116">
        <f t="shared" si="1"/>
        <v>14978</v>
      </c>
      <c r="M116">
        <f xml:space="preserve"> ROUNDUP(Tabla1342[[#This Row],[l.cadena]]/2,0)</f>
        <v>15</v>
      </c>
      <c r="N116">
        <f xml:space="preserve"> IF(+Tabla1342[[#This Row],[Merker]]= "S",Tabla1342[[#This Row],[Longitud]]*(ROUNDUP(Tabla1342[[#This Row],[l.cadena]]/2,0)+1),0)</f>
        <v>1024</v>
      </c>
      <c r="O116">
        <f>(Tabla1342[[#This Row],[l.cadena]]/2)+1</f>
        <v>16</v>
      </c>
      <c r="P116">
        <f>(ROUNDUP(Tabla1342[[#This Row],[l.cadena]]/2,0)+1)</f>
        <v>16</v>
      </c>
    </row>
    <row r="117" spans="2:16">
      <c r="B117" s="5">
        <v>112</v>
      </c>
      <c r="C117" t="s">
        <v>449</v>
      </c>
      <c r="D117" t="s">
        <v>450</v>
      </c>
      <c r="E117" t="s">
        <v>29</v>
      </c>
      <c r="F117" t="s">
        <v>30</v>
      </c>
      <c r="G117">
        <v>0</v>
      </c>
      <c r="H117">
        <v>16</v>
      </c>
      <c r="I11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17" s="3">
        <f>EVEN(Tabla1342[[#This Row],[Columna5]])</f>
        <v>16002</v>
      </c>
      <c r="K117">
        <f t="shared" si="1"/>
        <v>16002</v>
      </c>
      <c r="M117">
        <f xml:space="preserve"> ROUNDUP(Tabla1342[[#This Row],[l.cadena]]/2,0)</f>
        <v>0</v>
      </c>
      <c r="N117">
        <f xml:space="preserve"> IF(+Tabla1342[[#This Row],[Merker]]= "S",Tabla1342[[#This Row],[Longitud]]*(ROUNDUP(Tabla1342[[#This Row],[l.cadena]]/2,0)+1),0)</f>
        <v>0</v>
      </c>
      <c r="O117">
        <f>(Tabla1342[[#This Row],[l.cadena]]/2)+1</f>
        <v>1</v>
      </c>
      <c r="P117">
        <f>(ROUNDUP(Tabla1342[[#This Row],[l.cadena]]/2,0)+1)</f>
        <v>1</v>
      </c>
    </row>
    <row r="118" spans="2:16">
      <c r="B118" s="5">
        <v>113</v>
      </c>
      <c r="C118" t="s">
        <v>451</v>
      </c>
      <c r="D118" t="s">
        <v>452</v>
      </c>
      <c r="E118" t="s">
        <v>29</v>
      </c>
      <c r="F118" t="s">
        <v>68</v>
      </c>
      <c r="G118">
        <v>30</v>
      </c>
      <c r="H118">
        <v>16</v>
      </c>
      <c r="I11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256</v>
      </c>
      <c r="J118" s="3">
        <f>EVEN(Tabla1342[[#This Row],[Columna5]])</f>
        <v>16018</v>
      </c>
      <c r="K118">
        <f t="shared" si="1"/>
        <v>16018</v>
      </c>
      <c r="M118">
        <f xml:space="preserve"> ROUNDUP(Tabla1342[[#This Row],[l.cadena]]/2,0)</f>
        <v>15</v>
      </c>
      <c r="N118">
        <f xml:space="preserve"> IF(+Tabla1342[[#This Row],[Merker]]= "S",Tabla1342[[#This Row],[Longitud]]*(ROUNDUP(Tabla1342[[#This Row],[l.cadena]]/2,0)+1),0)</f>
        <v>256</v>
      </c>
      <c r="O118">
        <f>(Tabla1342[[#This Row],[l.cadena]]/2)+1</f>
        <v>16</v>
      </c>
      <c r="P118">
        <f>(ROUNDUP(Tabla1342[[#This Row],[l.cadena]]/2,0)+1)</f>
        <v>16</v>
      </c>
    </row>
    <row r="119" spans="2:16">
      <c r="B119" s="5">
        <v>114</v>
      </c>
      <c r="C119" t="s">
        <v>453</v>
      </c>
      <c r="D119" t="s">
        <v>454</v>
      </c>
      <c r="E119" t="s">
        <v>29</v>
      </c>
      <c r="F119" t="s">
        <v>30</v>
      </c>
      <c r="G119">
        <v>0</v>
      </c>
      <c r="H119">
        <v>16</v>
      </c>
      <c r="I119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19" s="3">
        <f>EVEN(Tabla1342[[#This Row],[Columna5]])</f>
        <v>16274</v>
      </c>
      <c r="K119">
        <f t="shared" si="1"/>
        <v>16274</v>
      </c>
      <c r="M119">
        <f xml:space="preserve"> ROUNDUP(Tabla1342[[#This Row],[l.cadena]]/2,0)</f>
        <v>0</v>
      </c>
      <c r="N119">
        <f xml:space="preserve"> IF(+Tabla1342[[#This Row],[Merker]]= "S",Tabla1342[[#This Row],[Longitud]]*(ROUNDUP(Tabla1342[[#This Row],[l.cadena]]/2,0)+1),0)</f>
        <v>0</v>
      </c>
      <c r="O119">
        <f>(Tabla1342[[#This Row],[l.cadena]]/2)+1</f>
        <v>1</v>
      </c>
      <c r="P119">
        <f>(ROUNDUP(Tabla1342[[#This Row],[l.cadena]]/2,0)+1)</f>
        <v>1</v>
      </c>
    </row>
    <row r="120" spans="2:16">
      <c r="B120" s="5">
        <v>115</v>
      </c>
      <c r="C120" t="s">
        <v>455</v>
      </c>
      <c r="D120" t="s">
        <v>456</v>
      </c>
      <c r="E120" t="s">
        <v>29</v>
      </c>
      <c r="F120" t="s">
        <v>21</v>
      </c>
      <c r="G120">
        <v>0</v>
      </c>
      <c r="H120">
        <v>16</v>
      </c>
      <c r="I120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20" s="3">
        <f>EVEN(Tabla1342[[#This Row],[Columna5]])</f>
        <v>16290</v>
      </c>
      <c r="K120">
        <f t="shared" si="1"/>
        <v>16290</v>
      </c>
      <c r="M120">
        <f xml:space="preserve"> ROUNDUP(Tabla1342[[#This Row],[l.cadena]]/2,0)</f>
        <v>0</v>
      </c>
      <c r="N120">
        <f xml:space="preserve"> IF(+Tabla1342[[#This Row],[Merker]]= "S",Tabla1342[[#This Row],[Longitud]]*(ROUNDUP(Tabla1342[[#This Row],[l.cadena]]/2,0)+1),0)</f>
        <v>0</v>
      </c>
      <c r="O120">
        <f>(Tabla1342[[#This Row],[l.cadena]]/2)+1</f>
        <v>1</v>
      </c>
      <c r="P120">
        <f>(ROUNDUP(Tabla1342[[#This Row],[l.cadena]]/2,0)+1)</f>
        <v>1</v>
      </c>
    </row>
    <row r="121" spans="2:16">
      <c r="B121" s="5">
        <v>116</v>
      </c>
      <c r="C121" t="s">
        <v>457</v>
      </c>
      <c r="D121" t="s">
        <v>458</v>
      </c>
      <c r="E121" t="s">
        <v>29</v>
      </c>
      <c r="F121" t="s">
        <v>21</v>
      </c>
      <c r="G121">
        <v>0</v>
      </c>
      <c r="H121">
        <v>16</v>
      </c>
      <c r="I121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21" s="3">
        <f>EVEN(Tabla1342[[#This Row],[Columna5]])</f>
        <v>16322</v>
      </c>
      <c r="K121">
        <f t="shared" si="1"/>
        <v>16322</v>
      </c>
      <c r="M121">
        <f xml:space="preserve"> ROUNDUP(Tabla1342[[#This Row],[l.cadena]]/2,0)</f>
        <v>0</v>
      </c>
      <c r="N121">
        <f xml:space="preserve"> IF(+Tabla1342[[#This Row],[Merker]]= "S",Tabla1342[[#This Row],[Longitud]]*(ROUNDUP(Tabla1342[[#This Row],[l.cadena]]/2,0)+1),0)</f>
        <v>0</v>
      </c>
      <c r="O121">
        <f>(Tabla1342[[#This Row],[l.cadena]]/2)+1</f>
        <v>1</v>
      </c>
      <c r="P121">
        <f>(ROUNDUP(Tabla1342[[#This Row],[l.cadena]]/2,0)+1)</f>
        <v>1</v>
      </c>
    </row>
    <row r="122" spans="2:16">
      <c r="B122" s="5">
        <v>117</v>
      </c>
      <c r="C122" t="s">
        <v>459</v>
      </c>
      <c r="D122" t="s">
        <v>460</v>
      </c>
      <c r="E122" t="s">
        <v>29</v>
      </c>
      <c r="F122" t="s">
        <v>21</v>
      </c>
      <c r="G122">
        <v>0</v>
      </c>
      <c r="H122">
        <v>16</v>
      </c>
      <c r="I122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22" s="3">
        <f>EVEN(Tabla1342[[#This Row],[Columna5]])</f>
        <v>16354</v>
      </c>
      <c r="K122">
        <f t="shared" si="1"/>
        <v>16354</v>
      </c>
      <c r="M122">
        <f xml:space="preserve"> ROUNDUP(Tabla1342[[#This Row],[l.cadena]]/2,0)</f>
        <v>0</v>
      </c>
      <c r="N122">
        <f xml:space="preserve"> IF(+Tabla1342[[#This Row],[Merker]]= "S",Tabla1342[[#This Row],[Longitud]]*(ROUNDUP(Tabla1342[[#This Row],[l.cadena]]/2,0)+1),0)</f>
        <v>0</v>
      </c>
      <c r="O122">
        <f>(Tabla1342[[#This Row],[l.cadena]]/2)+1</f>
        <v>1</v>
      </c>
      <c r="P122">
        <f>(ROUNDUP(Tabla1342[[#This Row],[l.cadena]]/2,0)+1)</f>
        <v>1</v>
      </c>
    </row>
    <row r="123" spans="2:16">
      <c r="B123" s="5">
        <v>118</v>
      </c>
      <c r="C123" t="s">
        <v>461</v>
      </c>
      <c r="D123" t="s">
        <v>462</v>
      </c>
      <c r="E123" t="s">
        <v>29</v>
      </c>
      <c r="F123" t="s">
        <v>21</v>
      </c>
      <c r="G123">
        <v>0</v>
      </c>
      <c r="H123">
        <v>16</v>
      </c>
      <c r="I123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23" s="3">
        <f>EVEN(Tabla1342[[#This Row],[Columna5]])</f>
        <v>16386</v>
      </c>
      <c r="K123">
        <f t="shared" si="1"/>
        <v>16386</v>
      </c>
      <c r="M123">
        <f xml:space="preserve"> ROUNDUP(Tabla1342[[#This Row],[l.cadena]]/2,0)</f>
        <v>0</v>
      </c>
      <c r="N123">
        <f xml:space="preserve"> IF(+Tabla1342[[#This Row],[Merker]]= "S",Tabla1342[[#This Row],[Longitud]]*(ROUNDUP(Tabla1342[[#This Row],[l.cadena]]/2,0)+1),0)</f>
        <v>0</v>
      </c>
      <c r="O123">
        <f>(Tabla1342[[#This Row],[l.cadena]]/2)+1</f>
        <v>1</v>
      </c>
      <c r="P123">
        <f>(ROUNDUP(Tabla1342[[#This Row],[l.cadena]]/2,0)+1)</f>
        <v>1</v>
      </c>
    </row>
    <row r="124" spans="2:16">
      <c r="B124" s="5">
        <v>119</v>
      </c>
      <c r="C124" t="s">
        <v>463</v>
      </c>
      <c r="D124" t="s">
        <v>464</v>
      </c>
      <c r="E124" t="s">
        <v>29</v>
      </c>
      <c r="F124" t="s">
        <v>21</v>
      </c>
      <c r="G124">
        <v>0</v>
      </c>
      <c r="H124">
        <v>16</v>
      </c>
      <c r="I124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32</v>
      </c>
      <c r="J124" s="3">
        <f>EVEN(Tabla1342[[#This Row],[Columna5]])</f>
        <v>16418</v>
      </c>
      <c r="K124">
        <f t="shared" si="1"/>
        <v>16418</v>
      </c>
      <c r="M124">
        <f xml:space="preserve"> ROUNDUP(Tabla1342[[#This Row],[l.cadena]]/2,0)</f>
        <v>0</v>
      </c>
      <c r="N124">
        <f xml:space="preserve"> IF(+Tabla1342[[#This Row],[Merker]]= "S",Tabla1342[[#This Row],[Longitud]]*(ROUNDUP(Tabla1342[[#This Row],[l.cadena]]/2,0)+1),0)</f>
        <v>0</v>
      </c>
      <c r="O124">
        <f>(Tabla1342[[#This Row],[l.cadena]]/2)+1</f>
        <v>1</v>
      </c>
      <c r="P124">
        <f>(ROUNDUP(Tabla1342[[#This Row],[l.cadena]]/2,0)+1)</f>
        <v>1</v>
      </c>
    </row>
    <row r="125" spans="2:16">
      <c r="B125" s="5">
        <v>120</v>
      </c>
      <c r="C125" t="s">
        <v>465</v>
      </c>
      <c r="D125" t="s">
        <v>466</v>
      </c>
      <c r="E125" t="s">
        <v>33</v>
      </c>
      <c r="F125" t="s">
        <v>24</v>
      </c>
      <c r="G125">
        <v>0</v>
      </c>
      <c r="H125">
        <v>16</v>
      </c>
      <c r="I125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8</v>
      </c>
      <c r="J125" s="3">
        <f>EVEN(Tabla1342[[#This Row],[Columna5]])</f>
        <v>16450</v>
      </c>
      <c r="K125">
        <f t="shared" si="1"/>
        <v>16450</v>
      </c>
      <c r="M125">
        <f xml:space="preserve"> ROUNDUP(Tabla1342[[#This Row],[l.cadena]]/2,0)</f>
        <v>0</v>
      </c>
      <c r="N125">
        <f xml:space="preserve"> IF(+Tabla1342[[#This Row],[Merker]]= "S",Tabla1342[[#This Row],[Longitud]]*(ROUNDUP(Tabla1342[[#This Row],[l.cadena]]/2,0)+1),0)</f>
        <v>0</v>
      </c>
      <c r="O125">
        <f>(Tabla1342[[#This Row],[l.cadena]]/2)+1</f>
        <v>1</v>
      </c>
      <c r="P125">
        <f>(ROUNDUP(Tabla1342[[#This Row],[l.cadena]]/2,0)+1)</f>
        <v>1</v>
      </c>
    </row>
    <row r="126" spans="2:16">
      <c r="B126" s="5">
        <v>121</v>
      </c>
      <c r="C126" t="s">
        <v>467</v>
      </c>
      <c r="D126" t="s">
        <v>468</v>
      </c>
      <c r="E126" t="s">
        <v>29</v>
      </c>
      <c r="F126" t="s">
        <v>30</v>
      </c>
      <c r="G126">
        <v>0</v>
      </c>
      <c r="H126">
        <v>16</v>
      </c>
      <c r="I126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26" s="3">
        <f>EVEN(Tabla1342[[#This Row],[Columna5]])</f>
        <v>16458</v>
      </c>
      <c r="K126">
        <f t="shared" si="1"/>
        <v>16458</v>
      </c>
      <c r="M126">
        <f xml:space="preserve"> ROUNDUP(Tabla1342[[#This Row],[l.cadena]]/2,0)</f>
        <v>0</v>
      </c>
      <c r="N126">
        <f xml:space="preserve"> IF(+Tabla1342[[#This Row],[Merker]]= "S",Tabla1342[[#This Row],[Longitud]]*(ROUNDUP(Tabla1342[[#This Row],[l.cadena]]/2,0)+1),0)</f>
        <v>0</v>
      </c>
      <c r="O126">
        <f>(Tabla1342[[#This Row],[l.cadena]]/2)+1</f>
        <v>1</v>
      </c>
      <c r="P126">
        <f>(ROUNDUP(Tabla1342[[#This Row],[l.cadena]]/2,0)+1)</f>
        <v>1</v>
      </c>
    </row>
    <row r="127" spans="2:16">
      <c r="B127" s="5">
        <v>122</v>
      </c>
      <c r="C127" t="s">
        <v>469</v>
      </c>
      <c r="D127" t="s">
        <v>470</v>
      </c>
      <c r="E127" t="s">
        <v>29</v>
      </c>
      <c r="F127" t="s">
        <v>30</v>
      </c>
      <c r="G127">
        <v>0</v>
      </c>
      <c r="H127">
        <v>16</v>
      </c>
      <c r="I127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27" s="3">
        <f>EVEN(Tabla1342[[#This Row],[Columna5]])</f>
        <v>16474</v>
      </c>
      <c r="K127">
        <f t="shared" si="1"/>
        <v>16474</v>
      </c>
      <c r="M127">
        <f xml:space="preserve"> ROUNDUP(Tabla1342[[#This Row],[l.cadena]]/2,0)</f>
        <v>0</v>
      </c>
      <c r="N127">
        <f xml:space="preserve"> IF(+Tabla1342[[#This Row],[Merker]]= "S",Tabla1342[[#This Row],[Longitud]]*(ROUNDUP(Tabla1342[[#This Row],[l.cadena]]/2,0)+1),0)</f>
        <v>0</v>
      </c>
      <c r="O127">
        <f>(Tabla1342[[#This Row],[l.cadena]]/2)+1</f>
        <v>1</v>
      </c>
      <c r="P127">
        <f>(ROUNDUP(Tabla1342[[#This Row],[l.cadena]]/2,0)+1)</f>
        <v>1</v>
      </c>
    </row>
    <row r="128" spans="2:16">
      <c r="B128" s="5">
        <v>123</v>
      </c>
      <c r="C128" t="s">
        <v>471</v>
      </c>
      <c r="D128" t="s">
        <v>472</v>
      </c>
      <c r="E128" t="s">
        <v>29</v>
      </c>
      <c r="F128" t="s">
        <v>30</v>
      </c>
      <c r="G128">
        <v>0</v>
      </c>
      <c r="H128">
        <v>16</v>
      </c>
      <c r="I128">
        <f xml:space="preserve"> (IF(+Tabla1342[[#This Row],[Merker]]= "D",Tabla1342[[#This Row],[Longitud]]*2,0)) + (IF(+Tabla1342[[#This Row],[Merker]]= "F",Tabla1342[[#This Row],[Longitud]]*2,0)) + (IF(+Tabla1342[[#This Row],[Merker]]= "W",Tabla1342[[#This Row],[Longitud]],0)) + (IF(AND(+Tabla1342[[#This Row],[Merker]]= "X", Tabla1342[[#This Row],[Longitud]]=1),1,0))+ (IF(AND(+Tabla1342[[#This Row],[Merker]]= "X", Tabla1342[[#This Row],[Longitud]]&gt;1),(ROUNDUP(Tabla1342[[#This Row],[Longitud]]/2,0) ),0)) +  IF(+Tabla1342[[#This Row],[Merker]]= "S",(ROUNDUP(Tabla1342[[#This Row],[l.cadena]]/2,0)+1)*Tabla1342[[#This Row],[Longitud]],0)</f>
        <v>16</v>
      </c>
      <c r="J128" s="3">
        <f>EVEN(Tabla1342[[#This Row],[Columna5]])</f>
        <v>16490</v>
      </c>
      <c r="K128">
        <f t="shared" si="1"/>
        <v>16490</v>
      </c>
      <c r="M128">
        <f xml:space="preserve"> ROUNDUP(Tabla1342[[#This Row],[l.cadena]]/2,0)</f>
        <v>0</v>
      </c>
      <c r="N128">
        <f xml:space="preserve"> IF(+Tabla1342[[#This Row],[Merker]]= "S",Tabla1342[[#This Row],[Longitud]]*(ROUNDUP(Tabla1342[[#This Row],[l.cadena]]/2,0)+1),0)</f>
        <v>0</v>
      </c>
      <c r="O128">
        <f>(Tabla1342[[#This Row],[l.cadena]]/2)+1</f>
        <v>1</v>
      </c>
      <c r="P128">
        <f>(ROUNDUP(Tabla1342[[#This Row],[l.cadena]]/2,0)+1)</f>
        <v>1</v>
      </c>
    </row>
    <row r="129" spans="9:10">
      <c r="I129"/>
      <c r="J129" s="4"/>
    </row>
  </sheetData>
  <pageMargins left="0.25" right="0.25" top="0.75" bottom="0.75" header="0.3" footer="0.3"/>
  <pageSetup paperSize="9" scale="86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12"/>
  <sheetViews>
    <sheetView view="pageBreakPreview" zoomScale="60" zoomScaleNormal="100" workbookViewId="0">
      <selection activeCell="E100" sqref="E100"/>
    </sheetView>
  </sheetViews>
  <sheetFormatPr defaultColWidth="11.42578125" defaultRowHeight="15"/>
  <cols>
    <col min="1" max="2" width="12" customWidth="1"/>
    <col min="3" max="3" width="13.42578125" customWidth="1"/>
    <col min="4" max="4" width="36.28515625" customWidth="1"/>
    <col min="5" max="5" width="12" customWidth="1"/>
  </cols>
  <sheetData>
    <row r="1" spans="2:8">
      <c r="B1" s="9" t="s">
        <v>14</v>
      </c>
      <c r="C1" s="9" t="s">
        <v>15</v>
      </c>
      <c r="D1" t="s">
        <v>16</v>
      </c>
      <c r="E1" t="s">
        <v>17</v>
      </c>
    </row>
    <row r="2" spans="2:8">
      <c r="B2" s="9">
        <v>1</v>
      </c>
      <c r="C2" s="9" t="s">
        <v>18</v>
      </c>
      <c r="D2" t="s">
        <v>19</v>
      </c>
      <c r="E2">
        <v>6000</v>
      </c>
    </row>
    <row r="3" spans="2:8">
      <c r="B3" s="9">
        <v>2</v>
      </c>
      <c r="C3" s="9" t="s">
        <v>22</v>
      </c>
      <c r="D3" t="s">
        <v>23</v>
      </c>
      <c r="E3">
        <v>6256</v>
      </c>
      <c r="F3" s="9"/>
      <c r="G3" s="9"/>
      <c r="H3" s="9"/>
    </row>
    <row r="4" spans="2:8">
      <c r="B4" s="9">
        <v>3</v>
      </c>
      <c r="C4" s="9" t="s">
        <v>25</v>
      </c>
      <c r="D4" t="s">
        <v>26</v>
      </c>
      <c r="E4">
        <v>6320</v>
      </c>
      <c r="F4" s="9"/>
      <c r="G4" s="9"/>
      <c r="H4" s="9"/>
    </row>
    <row r="5" spans="2:8">
      <c r="B5" s="9">
        <v>4</v>
      </c>
      <c r="C5" s="9" t="s">
        <v>27</v>
      </c>
      <c r="D5" t="s">
        <v>28</v>
      </c>
      <c r="E5">
        <v>6384</v>
      </c>
      <c r="F5" s="9"/>
      <c r="G5" s="9"/>
      <c r="H5" s="9"/>
    </row>
    <row r="6" spans="2:8">
      <c r="B6" s="9">
        <v>5</v>
      </c>
      <c r="C6" s="9" t="s">
        <v>31</v>
      </c>
      <c r="D6" t="s">
        <v>32</v>
      </c>
      <c r="E6">
        <v>6584</v>
      </c>
      <c r="F6" s="9"/>
      <c r="G6" s="9"/>
      <c r="H6" s="9"/>
    </row>
    <row r="7" spans="2:8">
      <c r="B7" s="9">
        <v>6</v>
      </c>
      <c r="C7" s="9" t="s">
        <v>34</v>
      </c>
      <c r="D7" t="s">
        <v>35</v>
      </c>
      <c r="E7">
        <v>6586</v>
      </c>
      <c r="F7" s="9"/>
      <c r="G7" s="9"/>
      <c r="H7" s="9"/>
    </row>
    <row r="8" spans="2:8">
      <c r="B8" s="9">
        <v>7</v>
      </c>
      <c r="C8" s="9" t="s">
        <v>36</v>
      </c>
      <c r="D8" t="s">
        <v>37</v>
      </c>
      <c r="E8">
        <v>6588</v>
      </c>
      <c r="F8" s="9"/>
      <c r="G8" s="9"/>
      <c r="H8" s="9"/>
    </row>
    <row r="9" spans="2:8">
      <c r="B9" s="9">
        <v>8</v>
      </c>
      <c r="C9" s="9" t="s">
        <v>38</v>
      </c>
      <c r="D9" t="s">
        <v>39</v>
      </c>
      <c r="E9">
        <v>6590</v>
      </c>
      <c r="F9" s="9"/>
      <c r="G9" s="9"/>
      <c r="H9" s="9"/>
    </row>
    <row r="10" spans="2:8">
      <c r="B10" s="9">
        <v>9</v>
      </c>
      <c r="C10" s="9" t="s">
        <v>40</v>
      </c>
      <c r="D10" t="s">
        <v>41</v>
      </c>
      <c r="E10">
        <v>6592</v>
      </c>
      <c r="F10" s="9"/>
      <c r="G10" s="9"/>
      <c r="H10" s="9"/>
    </row>
    <row r="11" spans="2:8">
      <c r="B11" s="9">
        <v>10</v>
      </c>
      <c r="C11" s="9" t="s">
        <v>42</v>
      </c>
      <c r="D11" t="s">
        <v>43</v>
      </c>
      <c r="E11">
        <v>6594</v>
      </c>
      <c r="F11" s="9"/>
      <c r="G11" s="9"/>
      <c r="H11" s="9"/>
    </row>
    <row r="12" spans="2:8">
      <c r="B12" s="9">
        <v>11</v>
      </c>
      <c r="C12" s="9" t="s">
        <v>44</v>
      </c>
      <c r="D12" t="s">
        <v>45</v>
      </c>
      <c r="E12">
        <v>6596</v>
      </c>
      <c r="F12" s="9"/>
      <c r="G12" s="9"/>
      <c r="H12" s="9"/>
    </row>
    <row r="13" spans="2:8">
      <c r="B13" s="9">
        <v>12</v>
      </c>
      <c r="C13" s="9" t="s">
        <v>46</v>
      </c>
      <c r="D13" t="s">
        <v>47</v>
      </c>
      <c r="E13">
        <v>6598</v>
      </c>
      <c r="F13" s="9"/>
      <c r="G13" s="9"/>
      <c r="H13" s="9"/>
    </row>
    <row r="14" spans="2:8">
      <c r="B14" s="9">
        <v>13</v>
      </c>
      <c r="C14" s="9" t="s">
        <v>48</v>
      </c>
      <c r="D14" t="s">
        <v>236</v>
      </c>
      <c r="E14">
        <v>6600</v>
      </c>
      <c r="F14" s="9"/>
      <c r="G14" s="9"/>
      <c r="H14" s="9"/>
    </row>
    <row r="15" spans="2:8">
      <c r="B15" s="9">
        <v>14</v>
      </c>
      <c r="C15" s="9" t="s">
        <v>50</v>
      </c>
      <c r="D15" t="s">
        <v>237</v>
      </c>
      <c r="E15">
        <v>6602</v>
      </c>
      <c r="F15" s="9"/>
      <c r="G15" s="9"/>
      <c r="H15" s="9"/>
    </row>
    <row r="16" spans="2:8">
      <c r="B16" s="9">
        <v>15</v>
      </c>
      <c r="C16" s="9" t="s">
        <v>52</v>
      </c>
      <c r="D16" t="s">
        <v>238</v>
      </c>
      <c r="E16">
        <v>6604</v>
      </c>
      <c r="F16" s="9"/>
      <c r="G16" s="9"/>
      <c r="H16" s="9"/>
    </row>
    <row r="17" spans="2:8">
      <c r="B17" s="9">
        <v>16</v>
      </c>
      <c r="C17" s="9" t="s">
        <v>54</v>
      </c>
      <c r="D17" t="s">
        <v>239</v>
      </c>
      <c r="E17">
        <v>6606</v>
      </c>
      <c r="F17" s="9"/>
      <c r="G17" s="9"/>
      <c r="H17" s="9"/>
    </row>
    <row r="18" spans="2:8">
      <c r="B18" s="9">
        <v>17</v>
      </c>
      <c r="C18" s="9" t="s">
        <v>56</v>
      </c>
      <c r="D18" t="s">
        <v>240</v>
      </c>
      <c r="E18">
        <v>6608</v>
      </c>
      <c r="F18" s="9"/>
      <c r="G18" s="9"/>
      <c r="H18" s="9"/>
    </row>
    <row r="19" spans="2:8">
      <c r="B19" s="9">
        <v>18</v>
      </c>
      <c r="C19" s="9" t="s">
        <v>58</v>
      </c>
      <c r="D19" t="s">
        <v>59</v>
      </c>
      <c r="E19">
        <v>6610</v>
      </c>
      <c r="F19" s="9"/>
      <c r="G19" s="9"/>
      <c r="H19" s="9"/>
    </row>
    <row r="20" spans="2:8">
      <c r="B20" s="9">
        <v>19</v>
      </c>
      <c r="C20" s="9" t="s">
        <v>60</v>
      </c>
      <c r="D20" t="s">
        <v>61</v>
      </c>
      <c r="E20">
        <v>6612</v>
      </c>
      <c r="F20" s="9"/>
      <c r="G20" s="9"/>
      <c r="H20" s="9"/>
    </row>
    <row r="21" spans="2:8">
      <c r="B21" s="9">
        <v>20</v>
      </c>
      <c r="C21" s="9" t="s">
        <v>62</v>
      </c>
      <c r="D21" t="s">
        <v>63</v>
      </c>
      <c r="E21">
        <v>6614</v>
      </c>
      <c r="F21" s="9"/>
      <c r="G21" s="9"/>
      <c r="H21" s="9"/>
    </row>
    <row r="22" spans="2:8">
      <c r="B22" s="9">
        <v>21</v>
      </c>
      <c r="C22" s="9" t="s">
        <v>64</v>
      </c>
      <c r="D22" t="s">
        <v>65</v>
      </c>
      <c r="E22">
        <v>6616</v>
      </c>
      <c r="F22" s="9"/>
      <c r="G22" s="9"/>
      <c r="H22" s="9"/>
    </row>
    <row r="23" spans="2:8">
      <c r="B23" s="9">
        <v>22</v>
      </c>
      <c r="C23" s="9" t="s">
        <v>66</v>
      </c>
      <c r="D23" t="s">
        <v>67</v>
      </c>
      <c r="E23">
        <v>6618</v>
      </c>
      <c r="F23" s="9"/>
      <c r="G23" s="9"/>
      <c r="H23" s="9"/>
    </row>
    <row r="24" spans="2:8">
      <c r="B24" s="9">
        <v>23</v>
      </c>
      <c r="C24" s="9" t="s">
        <v>69</v>
      </c>
      <c r="D24" t="s">
        <v>70</v>
      </c>
      <c r="E24">
        <v>6624</v>
      </c>
      <c r="F24" s="9"/>
      <c r="G24" s="9"/>
      <c r="H24" s="9"/>
    </row>
    <row r="25" spans="2:8">
      <c r="B25" s="9">
        <v>24</v>
      </c>
      <c r="C25" s="9" t="s">
        <v>71</v>
      </c>
      <c r="D25" t="s">
        <v>72</v>
      </c>
      <c r="E25">
        <v>6626</v>
      </c>
      <c r="F25" s="9"/>
      <c r="G25" s="9"/>
      <c r="H25" s="9"/>
    </row>
    <row r="26" spans="2:8">
      <c r="B26" s="9">
        <v>25</v>
      </c>
      <c r="C26" s="9" t="s">
        <v>73</v>
      </c>
      <c r="D26" t="s">
        <v>74</v>
      </c>
      <c r="E26">
        <v>6632</v>
      </c>
      <c r="F26" s="9"/>
      <c r="G26" s="9"/>
      <c r="H26" s="9"/>
    </row>
    <row r="27" spans="2:8">
      <c r="B27" s="9">
        <v>26</v>
      </c>
      <c r="C27" s="9" t="s">
        <v>75</v>
      </c>
      <c r="D27" t="s">
        <v>76</v>
      </c>
      <c r="E27">
        <v>6634</v>
      </c>
      <c r="F27" s="9"/>
      <c r="G27" s="9"/>
      <c r="H27" s="9"/>
    </row>
    <row r="28" spans="2:8">
      <c r="B28" s="9">
        <v>27</v>
      </c>
      <c r="C28" s="9" t="s">
        <v>77</v>
      </c>
      <c r="D28" t="s">
        <v>78</v>
      </c>
      <c r="E28">
        <v>6654</v>
      </c>
      <c r="F28" s="9"/>
      <c r="G28" s="9"/>
      <c r="H28" s="9"/>
    </row>
    <row r="29" spans="2:8">
      <c r="B29" s="9">
        <v>28</v>
      </c>
      <c r="C29" s="9" t="s">
        <v>79</v>
      </c>
      <c r="D29" t="s">
        <v>80</v>
      </c>
      <c r="E29">
        <v>6680</v>
      </c>
      <c r="F29" s="9"/>
      <c r="G29" s="9"/>
      <c r="H29" s="9"/>
    </row>
    <row r="30" spans="2:8">
      <c r="B30" s="9">
        <v>29</v>
      </c>
      <c r="C30" s="9" t="s">
        <v>81</v>
      </c>
      <c r="D30" t="s">
        <v>82</v>
      </c>
      <c r="E30">
        <v>6686</v>
      </c>
      <c r="F30" s="9"/>
      <c r="G30" s="9"/>
      <c r="H30" s="9"/>
    </row>
    <row r="31" spans="2:8">
      <c r="B31" s="9">
        <v>30</v>
      </c>
      <c r="C31" s="9" t="s">
        <v>83</v>
      </c>
      <c r="D31" t="s">
        <v>84</v>
      </c>
      <c r="E31">
        <v>6712</v>
      </c>
      <c r="F31" s="9"/>
      <c r="G31" s="9"/>
      <c r="H31" s="9"/>
    </row>
    <row r="32" spans="2:8">
      <c r="B32" s="9">
        <v>31</v>
      </c>
      <c r="C32" s="9" t="s">
        <v>85</v>
      </c>
      <c r="D32" t="s">
        <v>86</v>
      </c>
      <c r="E32">
        <v>6714</v>
      </c>
      <c r="F32" s="9"/>
      <c r="G32" s="9"/>
      <c r="H32" s="9"/>
    </row>
    <row r="33" spans="2:8">
      <c r="B33" s="9">
        <v>32</v>
      </c>
      <c r="C33" s="9" t="s">
        <v>87</v>
      </c>
      <c r="D33" t="s">
        <v>32</v>
      </c>
      <c r="E33">
        <v>6716</v>
      </c>
      <c r="F33" s="9"/>
      <c r="G33" s="9"/>
      <c r="H33" s="9"/>
    </row>
    <row r="34" spans="2:8">
      <c r="B34" s="9">
        <v>33</v>
      </c>
      <c r="C34" s="9" t="s">
        <v>88</v>
      </c>
      <c r="D34" t="s">
        <v>89</v>
      </c>
      <c r="E34">
        <v>6718</v>
      </c>
      <c r="F34" s="9"/>
      <c r="G34" s="9"/>
      <c r="H34" s="9"/>
    </row>
    <row r="35" spans="2:8">
      <c r="B35" s="9">
        <v>34</v>
      </c>
      <c r="C35" s="9" t="s">
        <v>90</v>
      </c>
      <c r="D35" t="s">
        <v>91</v>
      </c>
      <c r="E35">
        <v>6720</v>
      </c>
      <c r="F35" s="9"/>
      <c r="G35" s="9"/>
      <c r="H35" s="9"/>
    </row>
    <row r="36" spans="2:8">
      <c r="B36" s="9">
        <v>35</v>
      </c>
      <c r="C36" s="9" t="s">
        <v>92</v>
      </c>
      <c r="D36" t="s">
        <v>93</v>
      </c>
      <c r="E36">
        <v>6722</v>
      </c>
      <c r="F36" s="9"/>
      <c r="G36" s="9"/>
      <c r="H36" s="9"/>
    </row>
    <row r="37" spans="2:8">
      <c r="B37" s="9">
        <v>36</v>
      </c>
      <c r="C37" s="9" t="s">
        <v>94</v>
      </c>
      <c r="D37" t="s">
        <v>95</v>
      </c>
      <c r="E37">
        <v>6732</v>
      </c>
      <c r="F37" s="9"/>
      <c r="G37" s="9"/>
      <c r="H37" s="9"/>
    </row>
    <row r="38" spans="2:8">
      <c r="B38" s="9">
        <v>37</v>
      </c>
      <c r="C38" s="9" t="s">
        <v>96</v>
      </c>
      <c r="D38" t="s">
        <v>97</v>
      </c>
      <c r="E38">
        <v>6734</v>
      </c>
      <c r="F38" s="9"/>
      <c r="G38" s="9"/>
      <c r="H38" s="9"/>
    </row>
    <row r="39" spans="2:8">
      <c r="B39" s="9">
        <v>38</v>
      </c>
      <c r="C39" s="9" t="s">
        <v>98</v>
      </c>
      <c r="D39" t="s">
        <v>99</v>
      </c>
      <c r="E39">
        <v>6736</v>
      </c>
      <c r="F39" s="9"/>
      <c r="G39" s="9"/>
      <c r="H39" s="9"/>
    </row>
    <row r="40" spans="2:8">
      <c r="B40" s="9">
        <v>39</v>
      </c>
      <c r="C40" s="9" t="s">
        <v>100</v>
      </c>
      <c r="D40" t="s">
        <v>101</v>
      </c>
      <c r="E40">
        <v>6742</v>
      </c>
      <c r="F40" s="9"/>
      <c r="G40" s="9"/>
      <c r="H40" s="9"/>
    </row>
    <row r="41" spans="2:8">
      <c r="B41" s="9">
        <v>40</v>
      </c>
      <c r="C41" s="9" t="s">
        <v>102</v>
      </c>
      <c r="D41" t="s">
        <v>103</v>
      </c>
      <c r="E41">
        <v>6758</v>
      </c>
      <c r="F41" s="9"/>
      <c r="G41" s="9"/>
      <c r="H41" s="9"/>
    </row>
    <row r="42" spans="2:8">
      <c r="B42" s="9">
        <v>41</v>
      </c>
      <c r="C42" s="9" t="s">
        <v>104</v>
      </c>
      <c r="D42" t="s">
        <v>105</v>
      </c>
      <c r="E42">
        <v>6760</v>
      </c>
      <c r="F42" s="9"/>
      <c r="G42" s="9"/>
      <c r="H42" s="9"/>
    </row>
    <row r="43" spans="2:8">
      <c r="B43" s="9">
        <v>42</v>
      </c>
      <c r="C43" s="9" t="s">
        <v>106</v>
      </c>
      <c r="D43" t="s">
        <v>107</v>
      </c>
      <c r="E43">
        <v>6762</v>
      </c>
      <c r="F43" s="9"/>
      <c r="G43" s="9"/>
      <c r="H43" s="9"/>
    </row>
    <row r="44" spans="2:8">
      <c r="B44" s="9">
        <v>43</v>
      </c>
      <c r="C44" s="9" t="s">
        <v>108</v>
      </c>
      <c r="D44" t="s">
        <v>109</v>
      </c>
      <c r="E44">
        <v>6764</v>
      </c>
      <c r="F44" s="9"/>
      <c r="G44" s="9"/>
      <c r="H44" s="9"/>
    </row>
    <row r="45" spans="2:8">
      <c r="B45" s="9">
        <v>44</v>
      </c>
      <c r="C45" s="9" t="s">
        <v>111</v>
      </c>
      <c r="D45" t="s">
        <v>112</v>
      </c>
      <c r="E45">
        <v>6766</v>
      </c>
      <c r="F45" s="9"/>
      <c r="G45" s="9"/>
      <c r="H45" s="9"/>
    </row>
    <row r="46" spans="2:8">
      <c r="B46" s="9">
        <v>45</v>
      </c>
      <c r="C46" s="9" t="s">
        <v>113</v>
      </c>
      <c r="D46" t="s">
        <v>114</v>
      </c>
      <c r="E46">
        <v>6768</v>
      </c>
      <c r="F46" s="9"/>
      <c r="G46" s="9"/>
      <c r="H46" s="9"/>
    </row>
    <row r="47" spans="2:8">
      <c r="B47" s="9">
        <v>46</v>
      </c>
      <c r="C47" s="9" t="s">
        <v>115</v>
      </c>
      <c r="D47" t="s">
        <v>116</v>
      </c>
      <c r="E47">
        <v>6770</v>
      </c>
      <c r="F47" s="9"/>
      <c r="G47" s="9"/>
      <c r="H47" s="9"/>
    </row>
    <row r="48" spans="2:8">
      <c r="B48" s="9">
        <v>47</v>
      </c>
      <c r="C48" s="9" t="s">
        <v>117</v>
      </c>
      <c r="D48" t="s">
        <v>118</v>
      </c>
      <c r="E48">
        <v>6772</v>
      </c>
      <c r="F48" s="9"/>
      <c r="G48" s="9"/>
      <c r="H48" s="9"/>
    </row>
    <row r="49" spans="2:8">
      <c r="B49" s="9">
        <v>48</v>
      </c>
      <c r="C49" s="9" t="s">
        <v>119</v>
      </c>
      <c r="D49" t="s">
        <v>120</v>
      </c>
      <c r="E49">
        <v>6774</v>
      </c>
      <c r="F49" s="9"/>
      <c r="G49" s="9"/>
      <c r="H49" s="9"/>
    </row>
    <row r="50" spans="2:8">
      <c r="B50" s="9">
        <v>49</v>
      </c>
      <c r="C50" s="9" t="s">
        <v>121</v>
      </c>
      <c r="D50" t="s">
        <v>122</v>
      </c>
      <c r="E50">
        <v>6776</v>
      </c>
      <c r="F50" s="9"/>
      <c r="G50" s="9"/>
      <c r="H50" s="9"/>
    </row>
    <row r="51" spans="2:8">
      <c r="B51" s="9">
        <v>50</v>
      </c>
      <c r="C51" s="9" t="s">
        <v>123</v>
      </c>
      <c r="D51" t="s">
        <v>124</v>
      </c>
      <c r="E51">
        <v>6780</v>
      </c>
      <c r="F51" s="9"/>
      <c r="G51" s="9"/>
      <c r="H51" s="9"/>
    </row>
    <row r="52" spans="2:8">
      <c r="B52" s="9">
        <v>51</v>
      </c>
      <c r="C52" s="9" t="s">
        <v>125</v>
      </c>
      <c r="D52" t="s">
        <v>126</v>
      </c>
      <c r="E52">
        <v>6784</v>
      </c>
      <c r="F52" s="9"/>
      <c r="G52" s="9"/>
      <c r="H52" s="9"/>
    </row>
    <row r="53" spans="2:8">
      <c r="B53" s="9">
        <v>52</v>
      </c>
      <c r="C53" s="9" t="s">
        <v>127</v>
      </c>
      <c r="D53" t="s">
        <v>128</v>
      </c>
      <c r="E53">
        <v>6786</v>
      </c>
      <c r="F53" s="9"/>
      <c r="G53" s="9"/>
      <c r="H53" s="9"/>
    </row>
    <row r="54" spans="2:8">
      <c r="B54" s="9">
        <v>53</v>
      </c>
      <c r="C54" s="9" t="s">
        <v>129</v>
      </c>
      <c r="D54" t="s">
        <v>130</v>
      </c>
      <c r="E54">
        <v>6788</v>
      </c>
      <c r="F54" s="9"/>
      <c r="G54" s="9"/>
      <c r="H54" s="9"/>
    </row>
    <row r="55" spans="2:8">
      <c r="B55" s="9">
        <v>54</v>
      </c>
      <c r="C55" s="9" t="s">
        <v>131</v>
      </c>
      <c r="D55" t="s">
        <v>132</v>
      </c>
      <c r="E55">
        <v>6790</v>
      </c>
      <c r="F55" s="9"/>
      <c r="G55" s="9"/>
      <c r="H55" s="9"/>
    </row>
    <row r="56" spans="2:8">
      <c r="B56" s="9">
        <v>55</v>
      </c>
      <c r="C56" s="9" t="s">
        <v>133</v>
      </c>
      <c r="D56" t="s">
        <v>134</v>
      </c>
      <c r="E56">
        <v>6792</v>
      </c>
      <c r="F56" s="9"/>
      <c r="G56" s="9"/>
      <c r="H56" s="9"/>
    </row>
    <row r="57" spans="2:8">
      <c r="B57" s="9">
        <v>56</v>
      </c>
      <c r="C57" s="9" t="s">
        <v>135</v>
      </c>
      <c r="D57" t="s">
        <v>136</v>
      </c>
      <c r="E57">
        <v>6800</v>
      </c>
      <c r="F57" s="9"/>
      <c r="G57" s="9"/>
      <c r="H57" s="9"/>
    </row>
    <row r="58" spans="2:8">
      <c r="B58" s="9">
        <v>57</v>
      </c>
      <c r="C58" s="9" t="s">
        <v>220</v>
      </c>
      <c r="D58" t="s">
        <v>221</v>
      </c>
      <c r="E58">
        <v>6802</v>
      </c>
      <c r="F58" s="9"/>
      <c r="G58" s="9"/>
      <c r="H58" s="9"/>
    </row>
    <row r="59" spans="2:8">
      <c r="B59" s="9">
        <v>58</v>
      </c>
      <c r="C59" s="9" t="s">
        <v>222</v>
      </c>
      <c r="D59" t="s">
        <v>223</v>
      </c>
      <c r="E59">
        <v>6804</v>
      </c>
      <c r="F59" s="9"/>
      <c r="G59" s="9"/>
      <c r="H59" s="9"/>
    </row>
    <row r="60" spans="2:8">
      <c r="B60" s="9">
        <v>59</v>
      </c>
      <c r="C60" s="9" t="s">
        <v>241</v>
      </c>
      <c r="D60" t="s">
        <v>242</v>
      </c>
      <c r="E60">
        <v>6822</v>
      </c>
      <c r="F60" s="9"/>
      <c r="G60" s="9"/>
      <c r="H60" s="9"/>
    </row>
    <row r="61" spans="2:8">
      <c r="B61" s="9">
        <v>60</v>
      </c>
      <c r="C61" s="9" t="s">
        <v>243</v>
      </c>
      <c r="D61" t="s">
        <v>244</v>
      </c>
      <c r="E61">
        <v>6824</v>
      </c>
      <c r="F61" s="9"/>
      <c r="G61" s="9"/>
      <c r="H61" s="9"/>
    </row>
    <row r="62" spans="2:8">
      <c r="B62" s="9">
        <v>61</v>
      </c>
      <c r="C62" s="9" t="s">
        <v>245</v>
      </c>
      <c r="D62" t="s">
        <v>246</v>
      </c>
      <c r="E62">
        <v>6828</v>
      </c>
      <c r="F62" s="9"/>
      <c r="G62" s="9"/>
      <c r="H62" s="9"/>
    </row>
    <row r="63" spans="2:8">
      <c r="B63" s="9">
        <v>62</v>
      </c>
      <c r="C63" s="9" t="s">
        <v>137</v>
      </c>
      <c r="D63" t="s">
        <v>138</v>
      </c>
      <c r="E63">
        <v>6830</v>
      </c>
      <c r="F63" s="9"/>
      <c r="G63" s="9"/>
      <c r="H63" s="9"/>
    </row>
    <row r="64" spans="2:8">
      <c r="B64" s="9">
        <v>63</v>
      </c>
      <c r="C64" s="9" t="s">
        <v>139</v>
      </c>
      <c r="D64" t="s">
        <v>140</v>
      </c>
      <c r="E64">
        <v>6894</v>
      </c>
      <c r="F64" s="9"/>
      <c r="G64" s="9"/>
      <c r="H64" s="9"/>
    </row>
    <row r="65" spans="2:8">
      <c r="B65" s="9">
        <v>64</v>
      </c>
      <c r="C65" s="9" t="s">
        <v>218</v>
      </c>
      <c r="D65" t="s">
        <v>219</v>
      </c>
      <c r="E65">
        <v>7598</v>
      </c>
      <c r="F65" s="9"/>
      <c r="G65" s="9"/>
      <c r="H65" s="9"/>
    </row>
    <row r="66" spans="2:8">
      <c r="B66" s="9">
        <v>65</v>
      </c>
      <c r="C66" s="9" t="s">
        <v>141</v>
      </c>
      <c r="D66" t="s">
        <v>142</v>
      </c>
      <c r="E66">
        <v>8622</v>
      </c>
      <c r="F66" s="9"/>
      <c r="G66" s="9"/>
      <c r="H66" s="9"/>
    </row>
    <row r="67" spans="2:8">
      <c r="B67" s="9">
        <v>66</v>
      </c>
      <c r="C67" s="9" t="s">
        <v>143</v>
      </c>
      <c r="D67" t="s">
        <v>144</v>
      </c>
      <c r="E67">
        <v>8750</v>
      </c>
      <c r="F67" s="9"/>
      <c r="G67" s="9"/>
      <c r="H67" s="9"/>
    </row>
    <row r="68" spans="2:8">
      <c r="B68" s="9">
        <v>67</v>
      </c>
      <c r="C68" s="9" t="s">
        <v>145</v>
      </c>
      <c r="D68" t="s">
        <v>146</v>
      </c>
      <c r="E68">
        <v>10632</v>
      </c>
      <c r="F68" s="9"/>
      <c r="G68" s="9"/>
      <c r="H68" s="9"/>
    </row>
    <row r="69" spans="2:8">
      <c r="B69" s="9">
        <v>68</v>
      </c>
      <c r="C69" s="9" t="s">
        <v>147</v>
      </c>
      <c r="D69" t="s">
        <v>148</v>
      </c>
      <c r="E69">
        <v>12680</v>
      </c>
      <c r="F69" s="9"/>
      <c r="G69" s="9"/>
      <c r="H69" s="9"/>
    </row>
    <row r="70" spans="2:8">
      <c r="B70" s="9">
        <v>69</v>
      </c>
      <c r="C70" s="9" t="s">
        <v>149</v>
      </c>
      <c r="D70" t="s">
        <v>150</v>
      </c>
      <c r="E70">
        <v>13256</v>
      </c>
      <c r="F70" s="9"/>
      <c r="G70" s="9"/>
      <c r="H70" s="9"/>
    </row>
    <row r="71" spans="2:8">
      <c r="B71" s="9">
        <v>70</v>
      </c>
      <c r="C71" s="9" t="s">
        <v>151</v>
      </c>
      <c r="D71" t="s">
        <v>152</v>
      </c>
      <c r="E71">
        <v>13320</v>
      </c>
      <c r="F71" s="9"/>
      <c r="G71" s="9"/>
      <c r="H71" s="9"/>
    </row>
    <row r="72" spans="2:8">
      <c r="B72" s="9">
        <v>71</v>
      </c>
      <c r="C72" s="9" t="s">
        <v>153</v>
      </c>
      <c r="D72" t="s">
        <v>154</v>
      </c>
      <c r="E72">
        <v>13384</v>
      </c>
      <c r="F72" s="9"/>
      <c r="G72" s="9"/>
      <c r="H72" s="9"/>
    </row>
    <row r="73" spans="2:8">
      <c r="B73" s="9">
        <v>72</v>
      </c>
      <c r="C73" s="9" t="s">
        <v>155</v>
      </c>
      <c r="D73" t="s">
        <v>80</v>
      </c>
      <c r="E73">
        <v>14024</v>
      </c>
      <c r="F73" s="9"/>
      <c r="G73" s="9"/>
      <c r="H73" s="9"/>
    </row>
    <row r="74" spans="2:8">
      <c r="B74" s="9">
        <v>73</v>
      </c>
      <c r="C74" s="9" t="s">
        <v>156</v>
      </c>
      <c r="D74" t="s">
        <v>157</v>
      </c>
      <c r="E74">
        <v>16840</v>
      </c>
      <c r="F74" s="9"/>
      <c r="G74" s="9"/>
      <c r="H74" s="9"/>
    </row>
    <row r="75" spans="2:8">
      <c r="B75" s="9">
        <v>74</v>
      </c>
      <c r="C75" s="9" t="s">
        <v>158</v>
      </c>
      <c r="D75" t="s">
        <v>159</v>
      </c>
      <c r="E75">
        <v>17448</v>
      </c>
      <c r="F75" s="9"/>
      <c r="G75" s="9"/>
      <c r="H75" s="9"/>
    </row>
    <row r="76" spans="2:8">
      <c r="B76" s="9">
        <v>75</v>
      </c>
      <c r="C76" s="9" t="s">
        <v>160</v>
      </c>
      <c r="D76" t="s">
        <v>161</v>
      </c>
      <c r="E76">
        <v>17576</v>
      </c>
      <c r="F76" s="9"/>
      <c r="G76" s="9"/>
      <c r="H76" s="9"/>
    </row>
    <row r="77" spans="2:8">
      <c r="B77" s="9">
        <v>76</v>
      </c>
      <c r="C77" s="9" t="s">
        <v>162</v>
      </c>
      <c r="D77" t="s">
        <v>163</v>
      </c>
      <c r="E77">
        <v>17704</v>
      </c>
      <c r="F77" s="9"/>
      <c r="G77" s="9"/>
      <c r="H77" s="9"/>
    </row>
    <row r="78" spans="2:8">
      <c r="B78" s="9">
        <v>77</v>
      </c>
      <c r="C78" s="9" t="s">
        <v>164</v>
      </c>
      <c r="D78" t="s">
        <v>165</v>
      </c>
      <c r="E78">
        <v>18856</v>
      </c>
      <c r="F78" s="9"/>
      <c r="G78" s="9"/>
      <c r="H78" s="9"/>
    </row>
    <row r="79" spans="2:8">
      <c r="B79" s="9">
        <v>78</v>
      </c>
      <c r="C79" s="9" t="s">
        <v>166</v>
      </c>
      <c r="D79" t="s">
        <v>167</v>
      </c>
      <c r="E79">
        <v>18858</v>
      </c>
      <c r="F79" s="9"/>
      <c r="G79" s="9"/>
      <c r="H79" s="9"/>
    </row>
    <row r="80" spans="2:8">
      <c r="B80" s="9">
        <v>79</v>
      </c>
      <c r="C80" s="9" t="s">
        <v>168</v>
      </c>
      <c r="D80" t="s">
        <v>169</v>
      </c>
      <c r="E80">
        <v>18860</v>
      </c>
      <c r="F80" s="9"/>
      <c r="G80" s="9"/>
      <c r="H80" s="9"/>
    </row>
    <row r="81" spans="2:8">
      <c r="B81">
        <v>80</v>
      </c>
      <c r="C81" t="s">
        <v>170</v>
      </c>
      <c r="D81" t="s">
        <v>247</v>
      </c>
      <c r="E81">
        <v>18862</v>
      </c>
      <c r="F81" s="9"/>
      <c r="G81" s="9"/>
      <c r="H81" s="9"/>
    </row>
    <row r="82" spans="2:8">
      <c r="B82">
        <v>81</v>
      </c>
      <c r="C82" t="s">
        <v>172</v>
      </c>
      <c r="D82" t="s">
        <v>248</v>
      </c>
      <c r="E82">
        <v>18864</v>
      </c>
      <c r="F82" s="9"/>
      <c r="G82" s="9"/>
      <c r="H82" s="9"/>
    </row>
    <row r="83" spans="2:8">
      <c r="B83">
        <v>82</v>
      </c>
      <c r="C83" t="s">
        <v>174</v>
      </c>
      <c r="D83" t="s">
        <v>175</v>
      </c>
      <c r="E83">
        <v>18866</v>
      </c>
      <c r="F83" s="9"/>
      <c r="G83" s="9"/>
      <c r="H83" s="9"/>
    </row>
    <row r="84" spans="2:8">
      <c r="B84">
        <v>83</v>
      </c>
      <c r="C84" t="s">
        <v>176</v>
      </c>
      <c r="D84" t="s">
        <v>177</v>
      </c>
      <c r="E84">
        <v>18868</v>
      </c>
      <c r="F84" s="9"/>
      <c r="G84" s="9"/>
      <c r="H84" s="9"/>
    </row>
    <row r="85" spans="2:8">
      <c r="B85">
        <v>84</v>
      </c>
      <c r="C85" t="s">
        <v>178</v>
      </c>
      <c r="D85" t="s">
        <v>179</v>
      </c>
      <c r="E85">
        <v>18870</v>
      </c>
      <c r="F85" s="9"/>
      <c r="G85" s="9"/>
      <c r="H85" s="9"/>
    </row>
    <row r="86" spans="2:8">
      <c r="B86">
        <v>85</v>
      </c>
      <c r="C86" t="s">
        <v>180</v>
      </c>
      <c r="D86" t="s">
        <v>181</v>
      </c>
      <c r="E86">
        <v>18882</v>
      </c>
      <c r="F86" s="9"/>
      <c r="G86" s="9"/>
      <c r="H86" s="9"/>
    </row>
    <row r="87" spans="2:8">
      <c r="B87">
        <v>86</v>
      </c>
      <c r="C87" t="s">
        <v>182</v>
      </c>
      <c r="D87" t="s">
        <v>183</v>
      </c>
      <c r="E87">
        <v>18884</v>
      </c>
    </row>
    <row r="88" spans="2:8">
      <c r="B88">
        <v>87</v>
      </c>
      <c r="C88" t="s">
        <v>184</v>
      </c>
      <c r="D88" t="s">
        <v>185</v>
      </c>
      <c r="E88">
        <v>18886</v>
      </c>
    </row>
    <row r="89" spans="2:8">
      <c r="B89">
        <v>88</v>
      </c>
      <c r="C89" t="s">
        <v>186</v>
      </c>
      <c r="D89" t="s">
        <v>187</v>
      </c>
      <c r="E89">
        <v>18888</v>
      </c>
    </row>
    <row r="90" spans="2:8">
      <c r="B90">
        <v>89</v>
      </c>
      <c r="C90" t="s">
        <v>188</v>
      </c>
      <c r="D90" t="s">
        <v>189</v>
      </c>
      <c r="E90">
        <v>18952</v>
      </c>
    </row>
    <row r="91" spans="2:8">
      <c r="B91">
        <v>90</v>
      </c>
      <c r="C91" t="s">
        <v>190</v>
      </c>
      <c r="D91" t="s">
        <v>191</v>
      </c>
      <c r="E91">
        <v>18962</v>
      </c>
    </row>
    <row r="92" spans="2:8">
      <c r="B92">
        <v>91</v>
      </c>
      <c r="C92" t="s">
        <v>202</v>
      </c>
      <c r="D92" t="s">
        <v>203</v>
      </c>
      <c r="E92">
        <v>18964</v>
      </c>
    </row>
    <row r="93" spans="2:8">
      <c r="B93">
        <v>92</v>
      </c>
      <c r="C93" t="s">
        <v>196</v>
      </c>
      <c r="D93" t="s">
        <v>249</v>
      </c>
      <c r="E93">
        <v>18970</v>
      </c>
    </row>
    <row r="94" spans="2:8">
      <c r="B94">
        <v>93</v>
      </c>
      <c r="C94" t="s">
        <v>192</v>
      </c>
      <c r="D94" t="s">
        <v>193</v>
      </c>
      <c r="E94">
        <v>19030</v>
      </c>
    </row>
    <row r="95" spans="2:8">
      <c r="B95">
        <v>94</v>
      </c>
      <c r="C95" t="s">
        <v>194</v>
      </c>
      <c r="D95" t="s">
        <v>195</v>
      </c>
      <c r="E95">
        <v>19040</v>
      </c>
    </row>
    <row r="96" spans="2:8">
      <c r="B96">
        <v>95</v>
      </c>
      <c r="C96" t="s">
        <v>198</v>
      </c>
      <c r="D96" t="s">
        <v>199</v>
      </c>
      <c r="E96">
        <v>19120</v>
      </c>
    </row>
    <row r="97" spans="2:5">
      <c r="B97">
        <v>96</v>
      </c>
      <c r="C97" t="s">
        <v>200</v>
      </c>
      <c r="D97" t="s">
        <v>201</v>
      </c>
      <c r="E97">
        <v>19184</v>
      </c>
    </row>
    <row r="98" spans="2:5">
      <c r="B98">
        <v>97</v>
      </c>
      <c r="C98" t="s">
        <v>204</v>
      </c>
      <c r="D98" t="s">
        <v>205</v>
      </c>
      <c r="E98">
        <v>19216</v>
      </c>
    </row>
    <row r="99" spans="2:5">
      <c r="B99">
        <v>98</v>
      </c>
      <c r="C99" t="s">
        <v>206</v>
      </c>
      <c r="D99" t="s">
        <v>207</v>
      </c>
      <c r="E99">
        <v>19226</v>
      </c>
    </row>
    <row r="100" spans="2:5">
      <c r="B100">
        <v>99</v>
      </c>
      <c r="C100" t="s">
        <v>208</v>
      </c>
      <c r="D100" t="s">
        <v>250</v>
      </c>
      <c r="E100">
        <v>19244</v>
      </c>
    </row>
    <row r="101" spans="2:5">
      <c r="B101">
        <v>100</v>
      </c>
      <c r="C101" t="s">
        <v>209</v>
      </c>
      <c r="D101" t="s">
        <v>251</v>
      </c>
      <c r="E101">
        <v>19372</v>
      </c>
    </row>
    <row r="102" spans="2:5">
      <c r="B102">
        <v>101</v>
      </c>
      <c r="C102" t="s">
        <v>210</v>
      </c>
      <c r="D102" t="s">
        <v>211</v>
      </c>
      <c r="E102">
        <v>19436</v>
      </c>
    </row>
    <row r="103" spans="2:5">
      <c r="B103">
        <v>102</v>
      </c>
      <c r="C103" t="s">
        <v>212</v>
      </c>
      <c r="D103" t="s">
        <v>213</v>
      </c>
      <c r="E103">
        <v>19496</v>
      </c>
    </row>
    <row r="104" spans="2:5">
      <c r="B104">
        <v>103</v>
      </c>
      <c r="C104" t="s">
        <v>214</v>
      </c>
      <c r="D104" t="s">
        <v>215</v>
      </c>
      <c r="E104">
        <v>19556</v>
      </c>
    </row>
    <row r="105" spans="2:5">
      <c r="B105">
        <v>104</v>
      </c>
      <c r="C105" t="s">
        <v>216</v>
      </c>
      <c r="D105" t="s">
        <v>217</v>
      </c>
      <c r="E105">
        <v>19616</v>
      </c>
    </row>
    <row r="106" spans="2:5">
      <c r="B106">
        <v>105</v>
      </c>
      <c r="E106">
        <v>19676</v>
      </c>
    </row>
    <row r="107" spans="2:5">
      <c r="B107">
        <v>106</v>
      </c>
      <c r="E107">
        <v>19678</v>
      </c>
    </row>
    <row r="108" spans="2:5">
      <c r="B108">
        <v>107</v>
      </c>
      <c r="E108">
        <v>19678</v>
      </c>
    </row>
    <row r="109" spans="2:5">
      <c r="B109">
        <v>108</v>
      </c>
      <c r="E109">
        <v>19678</v>
      </c>
    </row>
    <row r="110" spans="2:5">
      <c r="B110">
        <v>109</v>
      </c>
      <c r="E110">
        <v>19678</v>
      </c>
    </row>
    <row r="111" spans="2:5">
      <c r="E111">
        <v>19678</v>
      </c>
    </row>
    <row r="112" spans="2:5">
      <c r="E112">
        <v>19678</v>
      </c>
    </row>
  </sheetData>
  <pageMargins left="0.7" right="0.7" top="0.75" bottom="0.75" header="0.3" footer="0.3"/>
  <pageSetup paperSize="9" scale="90" orientation="portrait" r:id="rId1"/>
  <rowBreaks count="2" manualBreakCount="2">
    <brk id="50" max="4" man="1"/>
    <brk id="106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07d38e0-10c6-4e6f-aa84-b4189f4b7320">
      <Terms xmlns="http://schemas.microsoft.com/office/infopath/2007/PartnerControls"/>
    </lcf76f155ced4ddcb4097134ff3c332f>
    <TaxCatchAll xmlns="8951ca60-bf5e-438b-b381-65f1350c41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2BED766564594D98127E92CCC1153C" ma:contentTypeVersion="18" ma:contentTypeDescription="Create a new document." ma:contentTypeScope="" ma:versionID="67884ee5087fcf78f3fe3457d05cf13b">
  <xsd:schema xmlns:xsd="http://www.w3.org/2001/XMLSchema" xmlns:xs="http://www.w3.org/2001/XMLSchema" xmlns:p="http://schemas.microsoft.com/office/2006/metadata/properties" xmlns:ns2="807d38e0-10c6-4e6f-aa84-b4189f4b7320" xmlns:ns3="8951ca60-bf5e-438b-b381-65f1350c41f8" targetNamespace="http://schemas.microsoft.com/office/2006/metadata/properties" ma:root="true" ma:fieldsID="675c817d643889bad6fddeae488b1fc8" ns2:_="" ns3:_="">
    <xsd:import namespace="807d38e0-10c6-4e6f-aa84-b4189f4b7320"/>
    <xsd:import namespace="8951ca60-bf5e-438b-b381-65f1350c41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d38e0-10c6-4e6f-aa84-b4189f4b73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066e6b2-d015-4285-9d4b-cac9178c7d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1ca60-bf5e-438b-b381-65f1350c41f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b2a211-8c5c-4947-81d5-543a8c2ccbe5}" ma:internalName="TaxCatchAll" ma:showField="CatchAllData" ma:web="8951ca60-bf5e-438b-b381-65f1350c41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0C7E29-764C-4551-9D31-C70E30C5220F}"/>
</file>

<file path=customXml/itemProps2.xml><?xml version="1.0" encoding="utf-8"?>
<ds:datastoreItem xmlns:ds="http://schemas.openxmlformats.org/officeDocument/2006/customXml" ds:itemID="{33C89E81-5AEE-49C0-9933-6EC0106DD22F}"/>
</file>

<file path=customXml/itemProps3.xml><?xml version="1.0" encoding="utf-8"?>
<ds:datastoreItem xmlns:ds="http://schemas.openxmlformats.org/officeDocument/2006/customXml" ds:itemID="{0BA6A2BA-8ACB-4062-91E7-7B856CBEC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 Pons</dc:creator>
  <cp:keywords/>
  <dc:description/>
  <cp:lastModifiedBy>Marcel Fonseca</cp:lastModifiedBy>
  <cp:revision/>
  <dcterms:created xsi:type="dcterms:W3CDTF">2015-01-12T12:11:40Z</dcterms:created>
  <dcterms:modified xsi:type="dcterms:W3CDTF">2022-07-01T12:28:55Z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0x010100CA2BED766564594D98127E92CCC1153C</vt:lpwstr>
  </property>
  <property fmtid="{D5CDD505-2E9C-101B-9397-08002B2CF9AE}" pid="3" name="Order">
    <vt:r8>907600</vt:r8>
  </property>
  <property fmtid="{D5CDD505-2E9C-101B-9397-08002B2CF9AE}" pid="4" name="MediaServiceImageTags">
    <vt:lpwstr/>
  </property>
</Properties>
</file>