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Documents\GitHub\licor-processing-and-analysis\inst\extdata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R64" i="1" l="1"/>
  <c r="BQ64" i="1"/>
  <c r="BO64" i="1"/>
  <c r="BP64" i="1" s="1"/>
  <c r="AY64" i="1" s="1"/>
  <c r="BA64" i="1" s="1"/>
  <c r="BL64" i="1"/>
  <c r="BK64" i="1"/>
  <c r="BG64" i="1"/>
  <c r="BJ64" i="1" s="1"/>
  <c r="BC64" i="1"/>
  <c r="AW64" i="1"/>
  <c r="AQ64" i="1"/>
  <c r="BD64" i="1" s="1"/>
  <c r="AL64" i="1"/>
  <c r="AJ64" i="1" s="1"/>
  <c r="AB64" i="1"/>
  <c r="AA64" i="1"/>
  <c r="Z64" i="1" s="1"/>
  <c r="S64" i="1"/>
  <c r="BR63" i="1"/>
  <c r="BQ63" i="1"/>
  <c r="BO63" i="1"/>
  <c r="BL63" i="1"/>
  <c r="BK63" i="1"/>
  <c r="BG63" i="1"/>
  <c r="BH63" i="1" s="1"/>
  <c r="BC63" i="1"/>
  <c r="AW63" i="1"/>
  <c r="AQ63" i="1"/>
  <c r="BD63" i="1" s="1"/>
  <c r="AL63" i="1"/>
  <c r="AJ63" i="1" s="1"/>
  <c r="AB63" i="1"/>
  <c r="AA63" i="1"/>
  <c r="Z63" i="1" s="1"/>
  <c r="S63" i="1"/>
  <c r="BR62" i="1"/>
  <c r="BQ62" i="1"/>
  <c r="BO62" i="1"/>
  <c r="V62" i="1" s="1"/>
  <c r="BL62" i="1"/>
  <c r="BK62" i="1"/>
  <c r="BG62" i="1"/>
  <c r="BJ62" i="1" s="1"/>
  <c r="BC62" i="1"/>
  <c r="AW62" i="1"/>
  <c r="AQ62" i="1"/>
  <c r="BD62" i="1" s="1"/>
  <c r="AL62" i="1"/>
  <c r="AJ62" i="1" s="1"/>
  <c r="AB62" i="1"/>
  <c r="AA62" i="1"/>
  <c r="S62" i="1"/>
  <c r="N62" i="1"/>
  <c r="BR61" i="1"/>
  <c r="BQ61" i="1"/>
  <c r="BO61" i="1"/>
  <c r="BL61" i="1"/>
  <c r="BK61" i="1"/>
  <c r="BG61" i="1"/>
  <c r="BJ61" i="1" s="1"/>
  <c r="BD61" i="1"/>
  <c r="BC61" i="1"/>
  <c r="AW61" i="1"/>
  <c r="AQ61" i="1"/>
  <c r="AL61" i="1"/>
  <c r="AJ61" i="1" s="1"/>
  <c r="AB61" i="1"/>
  <c r="AA61" i="1"/>
  <c r="S61" i="1"/>
  <c r="BR60" i="1"/>
  <c r="BQ60" i="1"/>
  <c r="BO60" i="1"/>
  <c r="BL60" i="1"/>
  <c r="BK60" i="1"/>
  <c r="BG60" i="1"/>
  <c r="BJ60" i="1" s="1"/>
  <c r="BC60" i="1"/>
  <c r="AW60" i="1"/>
  <c r="AQ60" i="1"/>
  <c r="BD60" i="1" s="1"/>
  <c r="AL60" i="1"/>
  <c r="AJ60" i="1" s="1"/>
  <c r="AB60" i="1"/>
  <c r="AA60" i="1"/>
  <c r="Z60" i="1"/>
  <c r="S60" i="1"/>
  <c r="BR59" i="1"/>
  <c r="BQ59" i="1"/>
  <c r="BO59" i="1"/>
  <c r="BL59" i="1"/>
  <c r="BK59" i="1"/>
  <c r="BG59" i="1"/>
  <c r="BH59" i="1" s="1"/>
  <c r="BC59" i="1"/>
  <c r="AW59" i="1"/>
  <c r="AQ59" i="1"/>
  <c r="BD59" i="1" s="1"/>
  <c r="AL59" i="1"/>
  <c r="AJ59" i="1"/>
  <c r="N59" i="1" s="1"/>
  <c r="AB59" i="1"/>
  <c r="AA59" i="1"/>
  <c r="S59" i="1"/>
  <c r="BR58" i="1"/>
  <c r="BQ58" i="1"/>
  <c r="BO58" i="1"/>
  <c r="BP58" i="1" s="1"/>
  <c r="AY58" i="1" s="1"/>
  <c r="BL58" i="1"/>
  <c r="BK58" i="1"/>
  <c r="BI58" i="1"/>
  <c r="BM58" i="1" s="1"/>
  <c r="BN58" i="1" s="1"/>
  <c r="BG58" i="1"/>
  <c r="BJ58" i="1" s="1"/>
  <c r="BC58" i="1"/>
  <c r="AW58" i="1"/>
  <c r="AQ58" i="1"/>
  <c r="BD58" i="1" s="1"/>
  <c r="AL58" i="1"/>
  <c r="AJ58" i="1" s="1"/>
  <c r="AB58" i="1"/>
  <c r="AA58" i="1"/>
  <c r="S58" i="1"/>
  <c r="BR57" i="1"/>
  <c r="BQ57" i="1"/>
  <c r="BO57" i="1"/>
  <c r="BP57" i="1" s="1"/>
  <c r="AY57" i="1" s="1"/>
  <c r="BA57" i="1" s="1"/>
  <c r="BL57" i="1"/>
  <c r="BK57" i="1"/>
  <c r="BG57" i="1"/>
  <c r="BJ57" i="1" s="1"/>
  <c r="BC57" i="1"/>
  <c r="AW57" i="1"/>
  <c r="AQ57" i="1"/>
  <c r="BD57" i="1" s="1"/>
  <c r="AL57" i="1"/>
  <c r="AJ57" i="1" s="1"/>
  <c r="L57" i="1" s="1"/>
  <c r="K57" i="1" s="1"/>
  <c r="AD57" i="1" s="1"/>
  <c r="AB57" i="1"/>
  <c r="AA57" i="1"/>
  <c r="Z57" i="1" s="1"/>
  <c r="S57" i="1"/>
  <c r="BR56" i="1"/>
  <c r="BQ56" i="1"/>
  <c r="BO56" i="1"/>
  <c r="BP56" i="1" s="1"/>
  <c r="AY56" i="1" s="1"/>
  <c r="BA56" i="1" s="1"/>
  <c r="BL56" i="1"/>
  <c r="BK56" i="1"/>
  <c r="BG56" i="1"/>
  <c r="BJ56" i="1" s="1"/>
  <c r="BC56" i="1"/>
  <c r="AW56" i="1"/>
  <c r="AQ56" i="1"/>
  <c r="BD56" i="1" s="1"/>
  <c r="AL56" i="1"/>
  <c r="AJ56" i="1"/>
  <c r="AB56" i="1"/>
  <c r="AA56" i="1"/>
  <c r="Z56" i="1"/>
  <c r="S56" i="1"/>
  <c r="BR55" i="1"/>
  <c r="BQ55" i="1"/>
  <c r="BO55" i="1"/>
  <c r="BL55" i="1"/>
  <c r="BK55" i="1"/>
  <c r="BI55" i="1"/>
  <c r="BM55" i="1" s="1"/>
  <c r="BN55" i="1" s="1"/>
  <c r="BG55" i="1"/>
  <c r="BH55" i="1" s="1"/>
  <c r="BC55" i="1"/>
  <c r="AW55" i="1"/>
  <c r="AQ55" i="1"/>
  <c r="BD55" i="1" s="1"/>
  <c r="AL55" i="1"/>
  <c r="AJ55" i="1"/>
  <c r="N55" i="1" s="1"/>
  <c r="AB55" i="1"/>
  <c r="AA55" i="1"/>
  <c r="S55" i="1"/>
  <c r="BR54" i="1"/>
  <c r="BQ54" i="1"/>
  <c r="BO54" i="1"/>
  <c r="BP54" i="1" s="1"/>
  <c r="AY54" i="1" s="1"/>
  <c r="BL54" i="1"/>
  <c r="BK54" i="1"/>
  <c r="BG54" i="1"/>
  <c r="BJ54" i="1" s="1"/>
  <c r="BC54" i="1"/>
  <c r="AW54" i="1"/>
  <c r="AQ54" i="1"/>
  <c r="BD54" i="1" s="1"/>
  <c r="AL54" i="1"/>
  <c r="AJ54" i="1"/>
  <c r="L54" i="1" s="1"/>
  <c r="K54" i="1" s="1"/>
  <c r="AD54" i="1" s="1"/>
  <c r="AB54" i="1"/>
  <c r="AA54" i="1"/>
  <c r="S54" i="1"/>
  <c r="M54" i="1"/>
  <c r="AZ54" i="1" s="1"/>
  <c r="BR53" i="1"/>
  <c r="BQ53" i="1"/>
  <c r="BO53" i="1"/>
  <c r="BL53" i="1"/>
  <c r="BK53" i="1"/>
  <c r="BG53" i="1"/>
  <c r="BJ53" i="1" s="1"/>
  <c r="BC53" i="1"/>
  <c r="AW53" i="1"/>
  <c r="AQ53" i="1"/>
  <c r="BD53" i="1" s="1"/>
  <c r="AL53" i="1"/>
  <c r="AJ53" i="1" s="1"/>
  <c r="L53" i="1" s="1"/>
  <c r="K53" i="1" s="1"/>
  <c r="AD53" i="1" s="1"/>
  <c r="AB53" i="1"/>
  <c r="AA53" i="1"/>
  <c r="S53" i="1"/>
  <c r="BR52" i="1"/>
  <c r="BQ52" i="1"/>
  <c r="BO52" i="1"/>
  <c r="BP52" i="1" s="1"/>
  <c r="AY52" i="1" s="1"/>
  <c r="BA52" i="1" s="1"/>
  <c r="BL52" i="1"/>
  <c r="BK52" i="1"/>
  <c r="BG52" i="1"/>
  <c r="BJ52" i="1" s="1"/>
  <c r="BC52" i="1"/>
  <c r="AW52" i="1"/>
  <c r="AQ52" i="1"/>
  <c r="BD52" i="1" s="1"/>
  <c r="AL52" i="1"/>
  <c r="AJ52" i="1"/>
  <c r="AB52" i="1"/>
  <c r="AA52" i="1"/>
  <c r="S52" i="1"/>
  <c r="BR51" i="1"/>
  <c r="BQ51" i="1"/>
  <c r="BO51" i="1"/>
  <c r="BL51" i="1"/>
  <c r="BK51" i="1"/>
  <c r="BG51" i="1"/>
  <c r="BH51" i="1" s="1"/>
  <c r="BC51" i="1"/>
  <c r="AW51" i="1"/>
  <c r="AQ51" i="1"/>
  <c r="BD51" i="1" s="1"/>
  <c r="AL51" i="1"/>
  <c r="AJ51" i="1" s="1"/>
  <c r="Q51" i="1" s="1"/>
  <c r="AB51" i="1"/>
  <c r="AA51" i="1"/>
  <c r="S51" i="1"/>
  <c r="BR50" i="1"/>
  <c r="BQ50" i="1"/>
  <c r="BP50" i="1"/>
  <c r="BO50" i="1"/>
  <c r="V50" i="1" s="1"/>
  <c r="BL50" i="1"/>
  <c r="BK50" i="1"/>
  <c r="BI50" i="1"/>
  <c r="BM50" i="1" s="1"/>
  <c r="BN50" i="1" s="1"/>
  <c r="BH50" i="1"/>
  <c r="BG50" i="1"/>
  <c r="BJ50" i="1" s="1"/>
  <c r="BC50" i="1"/>
  <c r="AY50" i="1"/>
  <c r="AW50" i="1"/>
  <c r="AQ50" i="1"/>
  <c r="BD50" i="1" s="1"/>
  <c r="AL50" i="1"/>
  <c r="AJ50" i="1" s="1"/>
  <c r="AB50" i="1"/>
  <c r="AA50" i="1"/>
  <c r="S50" i="1"/>
  <c r="Q50" i="1"/>
  <c r="BR49" i="1"/>
  <c r="BQ49" i="1"/>
  <c r="BO49" i="1"/>
  <c r="BL49" i="1"/>
  <c r="BK49" i="1"/>
  <c r="BG49" i="1"/>
  <c r="BC49" i="1"/>
  <c r="AW49" i="1"/>
  <c r="AQ49" i="1"/>
  <c r="BD49" i="1" s="1"/>
  <c r="AL49" i="1"/>
  <c r="AJ49" i="1" s="1"/>
  <c r="Q49" i="1" s="1"/>
  <c r="AB49" i="1"/>
  <c r="AA49" i="1"/>
  <c r="S49" i="1"/>
  <c r="L49" i="1"/>
  <c r="K49" i="1" s="1"/>
  <c r="AD49" i="1" s="1"/>
  <c r="BR48" i="1"/>
  <c r="BQ48" i="1"/>
  <c r="BO48" i="1"/>
  <c r="BL48" i="1"/>
  <c r="BK48" i="1"/>
  <c r="BG48" i="1"/>
  <c r="BC48" i="1"/>
  <c r="AW48" i="1"/>
  <c r="AQ48" i="1"/>
  <c r="BD48" i="1" s="1"/>
  <c r="AL48" i="1"/>
  <c r="AJ48" i="1" s="1"/>
  <c r="AB48" i="1"/>
  <c r="AA48" i="1"/>
  <c r="S48" i="1"/>
  <c r="BR47" i="1"/>
  <c r="BQ47" i="1"/>
  <c r="BO47" i="1"/>
  <c r="BL47" i="1"/>
  <c r="BK47" i="1"/>
  <c r="BG47" i="1"/>
  <c r="BH47" i="1" s="1"/>
  <c r="BC47" i="1"/>
  <c r="AW47" i="1"/>
  <c r="AQ47" i="1"/>
  <c r="BD47" i="1" s="1"/>
  <c r="AL47" i="1"/>
  <c r="AJ47" i="1" s="1"/>
  <c r="AK47" i="1" s="1"/>
  <c r="AB47" i="1"/>
  <c r="AA47" i="1"/>
  <c r="S47" i="1"/>
  <c r="BR46" i="1"/>
  <c r="BQ46" i="1"/>
  <c r="BP46" i="1"/>
  <c r="AY46" i="1" s="1"/>
  <c r="BO46" i="1"/>
  <c r="BL46" i="1"/>
  <c r="BK46" i="1"/>
  <c r="BG46" i="1"/>
  <c r="BJ46" i="1" s="1"/>
  <c r="BC46" i="1"/>
  <c r="AW46" i="1"/>
  <c r="AQ46" i="1"/>
  <c r="BD46" i="1" s="1"/>
  <c r="AL46" i="1"/>
  <c r="AJ46" i="1" s="1"/>
  <c r="AB46" i="1"/>
  <c r="AA46" i="1"/>
  <c r="Z46" i="1"/>
  <c r="V46" i="1"/>
  <c r="S46" i="1"/>
  <c r="BR45" i="1"/>
  <c r="BQ45" i="1"/>
  <c r="BO45" i="1"/>
  <c r="BP45" i="1" s="1"/>
  <c r="AY45" i="1" s="1"/>
  <c r="BA45" i="1" s="1"/>
  <c r="BL45" i="1"/>
  <c r="BK45" i="1"/>
  <c r="BJ45" i="1"/>
  <c r="BG45" i="1"/>
  <c r="BH45" i="1" s="1"/>
  <c r="BC45" i="1"/>
  <c r="AW45" i="1"/>
  <c r="AQ45" i="1"/>
  <c r="BD45" i="1" s="1"/>
  <c r="AL45" i="1"/>
  <c r="AJ45" i="1" s="1"/>
  <c r="AB45" i="1"/>
  <c r="AA45" i="1"/>
  <c r="Z45" i="1" s="1"/>
  <c r="S45" i="1"/>
  <c r="BR44" i="1"/>
  <c r="BQ44" i="1"/>
  <c r="BO44" i="1"/>
  <c r="BL44" i="1"/>
  <c r="BK44" i="1"/>
  <c r="BJ44" i="1"/>
  <c r="BG44" i="1"/>
  <c r="BH44" i="1" s="1"/>
  <c r="BC44" i="1"/>
  <c r="AW44" i="1"/>
  <c r="AQ44" i="1"/>
  <c r="BD44" i="1" s="1"/>
  <c r="AL44" i="1"/>
  <c r="AJ44" i="1" s="1"/>
  <c r="AB44" i="1"/>
  <c r="Z44" i="1" s="1"/>
  <c r="AA44" i="1"/>
  <c r="S44" i="1"/>
  <c r="BR43" i="1"/>
  <c r="BQ43" i="1"/>
  <c r="BO43" i="1"/>
  <c r="BP43" i="1" s="1"/>
  <c r="AY43" i="1" s="1"/>
  <c r="BL43" i="1"/>
  <c r="BK43" i="1"/>
  <c r="BI43" i="1"/>
  <c r="BM43" i="1" s="1"/>
  <c r="BN43" i="1" s="1"/>
  <c r="BG43" i="1"/>
  <c r="BJ43" i="1" s="1"/>
  <c r="BC43" i="1"/>
  <c r="AW43" i="1"/>
  <c r="AQ43" i="1"/>
  <c r="BD43" i="1" s="1"/>
  <c r="AL43" i="1"/>
  <c r="AJ43" i="1" s="1"/>
  <c r="AB43" i="1"/>
  <c r="AA43" i="1"/>
  <c r="Z43" i="1" s="1"/>
  <c r="S43" i="1"/>
  <c r="BR42" i="1"/>
  <c r="BQ42" i="1"/>
  <c r="BO42" i="1"/>
  <c r="BL42" i="1"/>
  <c r="BK42" i="1"/>
  <c r="BG42" i="1"/>
  <c r="BJ42" i="1" s="1"/>
  <c r="BC42" i="1"/>
  <c r="AW42" i="1"/>
  <c r="AQ42" i="1"/>
  <c r="BD42" i="1" s="1"/>
  <c r="AL42" i="1"/>
  <c r="AJ42" i="1" s="1"/>
  <c r="AB42" i="1"/>
  <c r="AA42" i="1"/>
  <c r="Z42" i="1" s="1"/>
  <c r="S42" i="1"/>
  <c r="BR41" i="1"/>
  <c r="BQ41" i="1"/>
  <c r="BO41" i="1"/>
  <c r="BL41" i="1"/>
  <c r="BK41" i="1"/>
  <c r="BG41" i="1"/>
  <c r="BJ41" i="1" s="1"/>
  <c r="BC41" i="1"/>
  <c r="AW41" i="1"/>
  <c r="AQ41" i="1"/>
  <c r="BD41" i="1" s="1"/>
  <c r="AL41" i="1"/>
  <c r="AJ41" i="1" s="1"/>
  <c r="AB41" i="1"/>
  <c r="AA41" i="1"/>
  <c r="Z41" i="1" s="1"/>
  <c r="S41" i="1"/>
  <c r="BR40" i="1"/>
  <c r="BQ40" i="1"/>
  <c r="BO40" i="1"/>
  <c r="BL40" i="1"/>
  <c r="BK40" i="1"/>
  <c r="BI40" i="1"/>
  <c r="BM40" i="1" s="1"/>
  <c r="BN40" i="1" s="1"/>
  <c r="BG40" i="1"/>
  <c r="BH40" i="1" s="1"/>
  <c r="BC40" i="1"/>
  <c r="AW40" i="1"/>
  <c r="AQ40" i="1"/>
  <c r="BD40" i="1" s="1"/>
  <c r="AL40" i="1"/>
  <c r="AJ40" i="1" s="1"/>
  <c r="AB40" i="1"/>
  <c r="AA40" i="1"/>
  <c r="S40" i="1"/>
  <c r="BR39" i="1"/>
  <c r="BQ39" i="1"/>
  <c r="BO39" i="1"/>
  <c r="BL39" i="1"/>
  <c r="BK39" i="1"/>
  <c r="BI39" i="1"/>
  <c r="BM39" i="1" s="1"/>
  <c r="BN39" i="1" s="1"/>
  <c r="BG39" i="1"/>
  <c r="BJ39" i="1" s="1"/>
  <c r="BC39" i="1"/>
  <c r="AW39" i="1"/>
  <c r="AQ39" i="1"/>
  <c r="BD39" i="1" s="1"/>
  <c r="AL39" i="1"/>
  <c r="AJ39" i="1"/>
  <c r="L39" i="1" s="1"/>
  <c r="K39" i="1" s="1"/>
  <c r="AB39" i="1"/>
  <c r="AA39" i="1"/>
  <c r="S39" i="1"/>
  <c r="Q39" i="1"/>
  <c r="BR38" i="1"/>
  <c r="BQ38" i="1"/>
  <c r="BO38" i="1"/>
  <c r="BP38" i="1" s="1"/>
  <c r="AY38" i="1" s="1"/>
  <c r="BA38" i="1" s="1"/>
  <c r="BL38" i="1"/>
  <c r="BK38" i="1"/>
  <c r="BG38" i="1"/>
  <c r="BJ38" i="1" s="1"/>
  <c r="BC38" i="1"/>
  <c r="AW38" i="1"/>
  <c r="AQ38" i="1"/>
  <c r="BD38" i="1" s="1"/>
  <c r="AL38" i="1"/>
  <c r="AJ38" i="1" s="1"/>
  <c r="AB38" i="1"/>
  <c r="AA38" i="1"/>
  <c r="S38" i="1"/>
  <c r="BR37" i="1"/>
  <c r="BQ37" i="1"/>
  <c r="BO37" i="1"/>
  <c r="BL37" i="1"/>
  <c r="BK37" i="1"/>
  <c r="BG37" i="1"/>
  <c r="BJ37" i="1" s="1"/>
  <c r="BC37" i="1"/>
  <c r="AW37" i="1"/>
  <c r="AQ37" i="1"/>
  <c r="BD37" i="1" s="1"/>
  <c r="AL37" i="1"/>
  <c r="AJ37" i="1"/>
  <c r="N37" i="1" s="1"/>
  <c r="AB37" i="1"/>
  <c r="AA37" i="1"/>
  <c r="Z37" i="1" s="1"/>
  <c r="S37" i="1"/>
  <c r="BR36" i="1"/>
  <c r="BQ36" i="1"/>
  <c r="BO36" i="1"/>
  <c r="BP36" i="1" s="1"/>
  <c r="AY36" i="1" s="1"/>
  <c r="BA36" i="1" s="1"/>
  <c r="BL36" i="1"/>
  <c r="BK36" i="1"/>
  <c r="BI36" i="1"/>
  <c r="BM36" i="1" s="1"/>
  <c r="BN36" i="1" s="1"/>
  <c r="BG36" i="1"/>
  <c r="BH36" i="1" s="1"/>
  <c r="BC36" i="1"/>
  <c r="AW36" i="1"/>
  <c r="AQ36" i="1"/>
  <c r="BD36" i="1" s="1"/>
  <c r="AL36" i="1"/>
  <c r="AJ36" i="1" s="1"/>
  <c r="Q36" i="1" s="1"/>
  <c r="AB36" i="1"/>
  <c r="AA36" i="1"/>
  <c r="Z36" i="1" s="1"/>
  <c r="S36" i="1"/>
  <c r="BR35" i="1"/>
  <c r="BQ35" i="1"/>
  <c r="BO35" i="1"/>
  <c r="BL35" i="1"/>
  <c r="BK35" i="1"/>
  <c r="BG35" i="1"/>
  <c r="BC35" i="1"/>
  <c r="AW35" i="1"/>
  <c r="AQ35" i="1"/>
  <c r="BD35" i="1" s="1"/>
  <c r="AL35" i="1"/>
  <c r="AJ35" i="1"/>
  <c r="L35" i="1" s="1"/>
  <c r="K35" i="1" s="1"/>
  <c r="AB35" i="1"/>
  <c r="AA35" i="1"/>
  <c r="Z35" i="1" s="1"/>
  <c r="S35" i="1"/>
  <c r="BR34" i="1"/>
  <c r="BQ34" i="1"/>
  <c r="BO34" i="1"/>
  <c r="BL34" i="1"/>
  <c r="BK34" i="1"/>
  <c r="BG34" i="1"/>
  <c r="BC34" i="1"/>
  <c r="AW34" i="1"/>
  <c r="AQ34" i="1"/>
  <c r="BD34" i="1" s="1"/>
  <c r="AL34" i="1"/>
  <c r="AJ34" i="1" s="1"/>
  <c r="AB34" i="1"/>
  <c r="AA34" i="1"/>
  <c r="Z34" i="1" s="1"/>
  <c r="S34" i="1"/>
  <c r="BR33" i="1"/>
  <c r="BQ33" i="1"/>
  <c r="BO33" i="1"/>
  <c r="BL33" i="1"/>
  <c r="BK33" i="1"/>
  <c r="BI33" i="1"/>
  <c r="BM33" i="1" s="1"/>
  <c r="BN33" i="1" s="1"/>
  <c r="BG33" i="1"/>
  <c r="BJ33" i="1" s="1"/>
  <c r="BC33" i="1"/>
  <c r="AW33" i="1"/>
  <c r="AQ33" i="1"/>
  <c r="BD33" i="1" s="1"/>
  <c r="AL33" i="1"/>
  <c r="AJ33" i="1"/>
  <c r="N33" i="1" s="1"/>
  <c r="AB33" i="1"/>
  <c r="AA33" i="1"/>
  <c r="S33" i="1"/>
  <c r="BR32" i="1"/>
  <c r="BQ32" i="1"/>
  <c r="BO32" i="1"/>
  <c r="BL32" i="1"/>
  <c r="BK32" i="1"/>
  <c r="BJ32" i="1"/>
  <c r="BG32" i="1"/>
  <c r="BH32" i="1" s="1"/>
  <c r="BC32" i="1"/>
  <c r="AW32" i="1"/>
  <c r="AQ32" i="1"/>
  <c r="BD32" i="1" s="1"/>
  <c r="AL32" i="1"/>
  <c r="AJ32" i="1" s="1"/>
  <c r="Q32" i="1" s="1"/>
  <c r="AK32" i="1"/>
  <c r="AB32" i="1"/>
  <c r="AA32" i="1"/>
  <c r="S32" i="1"/>
  <c r="M32" i="1"/>
  <c r="AZ32" i="1" s="1"/>
  <c r="BR31" i="1"/>
  <c r="BQ31" i="1"/>
  <c r="BO31" i="1"/>
  <c r="BP31" i="1" s="1"/>
  <c r="AY31" i="1" s="1"/>
  <c r="BA31" i="1" s="1"/>
  <c r="BL31" i="1"/>
  <c r="BK31" i="1"/>
  <c r="BG31" i="1"/>
  <c r="BJ31" i="1" s="1"/>
  <c r="BC31" i="1"/>
  <c r="AW31" i="1"/>
  <c r="AQ31" i="1"/>
  <c r="BD31" i="1" s="1"/>
  <c r="AL31" i="1"/>
  <c r="AK31" i="1"/>
  <c r="AJ31" i="1"/>
  <c r="L31" i="1" s="1"/>
  <c r="K31" i="1" s="1"/>
  <c r="AB31" i="1"/>
  <c r="AA31" i="1"/>
  <c r="Z31" i="1" s="1"/>
  <c r="S31" i="1"/>
  <c r="N31" i="1"/>
  <c r="BR30" i="1"/>
  <c r="BQ30" i="1"/>
  <c r="BO30" i="1"/>
  <c r="BL30" i="1"/>
  <c r="BK30" i="1"/>
  <c r="BG30" i="1"/>
  <c r="BH30" i="1" s="1"/>
  <c r="BC30" i="1"/>
  <c r="AW30" i="1"/>
  <c r="AQ30" i="1"/>
  <c r="BD30" i="1" s="1"/>
  <c r="AL30" i="1"/>
  <c r="AJ30" i="1" s="1"/>
  <c r="Q30" i="1" s="1"/>
  <c r="AB30" i="1"/>
  <c r="AA30" i="1"/>
  <c r="S30" i="1"/>
  <c r="BR29" i="1"/>
  <c r="BQ29" i="1"/>
  <c r="BP29" i="1"/>
  <c r="AY29" i="1" s="1"/>
  <c r="BO29" i="1"/>
  <c r="V29" i="1" s="1"/>
  <c r="BL29" i="1"/>
  <c r="BK29" i="1"/>
  <c r="BG29" i="1"/>
  <c r="BI29" i="1" s="1"/>
  <c r="BM29" i="1" s="1"/>
  <c r="BN29" i="1" s="1"/>
  <c r="BC29" i="1"/>
  <c r="AW29" i="1"/>
  <c r="AQ29" i="1"/>
  <c r="BD29" i="1" s="1"/>
  <c r="AL29" i="1"/>
  <c r="AJ29" i="1" s="1"/>
  <c r="AB29" i="1"/>
  <c r="Z29" i="1" s="1"/>
  <c r="AA29" i="1"/>
  <c r="S29" i="1"/>
  <c r="BR28" i="1"/>
  <c r="BQ28" i="1"/>
  <c r="BP28" i="1" s="1"/>
  <c r="AY28" i="1" s="1"/>
  <c r="BO28" i="1"/>
  <c r="BL28" i="1"/>
  <c r="BK28" i="1"/>
  <c r="BG28" i="1"/>
  <c r="BH28" i="1" s="1"/>
  <c r="BD28" i="1"/>
  <c r="BC28" i="1"/>
  <c r="AW28" i="1"/>
  <c r="AQ28" i="1"/>
  <c r="AL28" i="1"/>
  <c r="AJ28" i="1" s="1"/>
  <c r="AB28" i="1"/>
  <c r="AA28" i="1"/>
  <c r="V28" i="1"/>
  <c r="S28" i="1"/>
  <c r="BR27" i="1"/>
  <c r="BQ27" i="1"/>
  <c r="BO27" i="1"/>
  <c r="BL27" i="1"/>
  <c r="BK27" i="1"/>
  <c r="BG27" i="1"/>
  <c r="BJ27" i="1" s="1"/>
  <c r="BD27" i="1"/>
  <c r="BC27" i="1"/>
  <c r="AW27" i="1"/>
  <c r="AQ27" i="1"/>
  <c r="AL27" i="1"/>
  <c r="AJ27" i="1" s="1"/>
  <c r="AB27" i="1"/>
  <c r="AA27" i="1"/>
  <c r="S27" i="1"/>
  <c r="BR26" i="1"/>
  <c r="V26" i="1" s="1"/>
  <c r="BQ26" i="1"/>
  <c r="BO26" i="1"/>
  <c r="BL26" i="1"/>
  <c r="BK26" i="1"/>
  <c r="BJ26" i="1"/>
  <c r="BI26" i="1"/>
  <c r="BM26" i="1" s="1"/>
  <c r="BN26" i="1" s="1"/>
  <c r="BG26" i="1"/>
  <c r="BH26" i="1" s="1"/>
  <c r="BC26" i="1"/>
  <c r="AW26" i="1"/>
  <c r="AQ26" i="1"/>
  <c r="BD26" i="1" s="1"/>
  <c r="AL26" i="1"/>
  <c r="AJ26" i="1" s="1"/>
  <c r="Q26" i="1" s="1"/>
  <c r="AB26" i="1"/>
  <c r="AA26" i="1"/>
  <c r="Z26" i="1" s="1"/>
  <c r="S26" i="1"/>
  <c r="BR25" i="1"/>
  <c r="V25" i="1" s="1"/>
  <c r="BQ25" i="1"/>
  <c r="BP25" i="1" s="1"/>
  <c r="AY25" i="1" s="1"/>
  <c r="BO25" i="1"/>
  <c r="BL25" i="1"/>
  <c r="BK25" i="1"/>
  <c r="BH25" i="1"/>
  <c r="BG25" i="1"/>
  <c r="BI25" i="1" s="1"/>
  <c r="BM25" i="1" s="1"/>
  <c r="BN25" i="1" s="1"/>
  <c r="BC25" i="1"/>
  <c r="AW25" i="1"/>
  <c r="AQ25" i="1"/>
  <c r="BD25" i="1" s="1"/>
  <c r="AL25" i="1"/>
  <c r="AJ25" i="1" s="1"/>
  <c r="AB25" i="1"/>
  <c r="AA25" i="1"/>
  <c r="S25" i="1"/>
  <c r="BR24" i="1"/>
  <c r="BQ24" i="1"/>
  <c r="BP24" i="1" s="1"/>
  <c r="AY24" i="1" s="1"/>
  <c r="BO24" i="1"/>
  <c r="BL24" i="1"/>
  <c r="BK24" i="1"/>
  <c r="BH24" i="1"/>
  <c r="BG24" i="1"/>
  <c r="BJ24" i="1" s="1"/>
  <c r="BD24" i="1"/>
  <c r="BC24" i="1"/>
  <c r="AW24" i="1"/>
  <c r="AQ24" i="1"/>
  <c r="AL24" i="1"/>
  <c r="AJ24" i="1" s="1"/>
  <c r="AB24" i="1"/>
  <c r="AA24" i="1"/>
  <c r="Z24" i="1" s="1"/>
  <c r="V24" i="1"/>
  <c r="S24" i="1"/>
  <c r="BR23" i="1"/>
  <c r="BQ23" i="1"/>
  <c r="BO23" i="1"/>
  <c r="BP23" i="1" s="1"/>
  <c r="AY23" i="1" s="1"/>
  <c r="BA23" i="1" s="1"/>
  <c r="BL23" i="1"/>
  <c r="BK23" i="1"/>
  <c r="BG23" i="1"/>
  <c r="BJ23" i="1" s="1"/>
  <c r="BD23" i="1"/>
  <c r="BC23" i="1"/>
  <c r="AW23" i="1"/>
  <c r="AQ23" i="1"/>
  <c r="AL23" i="1"/>
  <c r="AJ23" i="1" s="1"/>
  <c r="AB23" i="1"/>
  <c r="AA23" i="1"/>
  <c r="S23" i="1"/>
  <c r="BR22" i="1"/>
  <c r="V22" i="1" s="1"/>
  <c r="BQ22" i="1"/>
  <c r="BO22" i="1"/>
  <c r="BL22" i="1"/>
  <c r="BK22" i="1"/>
  <c r="BG22" i="1"/>
  <c r="BH22" i="1" s="1"/>
  <c r="BC22" i="1"/>
  <c r="AW22" i="1"/>
  <c r="AQ22" i="1"/>
  <c r="BD22" i="1" s="1"/>
  <c r="AL22" i="1"/>
  <c r="AJ22" i="1"/>
  <c r="Q22" i="1" s="1"/>
  <c r="AB22" i="1"/>
  <c r="AA22" i="1"/>
  <c r="Z22" i="1" s="1"/>
  <c r="S22" i="1"/>
  <c r="BR21" i="1"/>
  <c r="V21" i="1" s="1"/>
  <c r="BQ21" i="1"/>
  <c r="BO21" i="1"/>
  <c r="BP21" i="1" s="1"/>
  <c r="AY21" i="1" s="1"/>
  <c r="BA21" i="1" s="1"/>
  <c r="BL21" i="1"/>
  <c r="BK21" i="1"/>
  <c r="BJ21" i="1"/>
  <c r="BG21" i="1"/>
  <c r="BI21" i="1" s="1"/>
  <c r="BM21" i="1" s="1"/>
  <c r="BN21" i="1" s="1"/>
  <c r="BC21" i="1"/>
  <c r="AW21" i="1"/>
  <c r="AQ21" i="1"/>
  <c r="BD21" i="1" s="1"/>
  <c r="AL21" i="1"/>
  <c r="AJ21" i="1" s="1"/>
  <c r="AB21" i="1"/>
  <c r="AA21" i="1"/>
  <c r="S21" i="1"/>
  <c r="BR20" i="1"/>
  <c r="BQ20" i="1"/>
  <c r="BO20" i="1"/>
  <c r="BP20" i="1" s="1"/>
  <c r="AY20" i="1" s="1"/>
  <c r="BL20" i="1"/>
  <c r="BK20" i="1"/>
  <c r="BI20" i="1"/>
  <c r="BM20" i="1" s="1"/>
  <c r="BN20" i="1" s="1"/>
  <c r="BG20" i="1"/>
  <c r="BJ20" i="1" s="1"/>
  <c r="BC20" i="1"/>
  <c r="AW20" i="1"/>
  <c r="AQ20" i="1"/>
  <c r="BD20" i="1" s="1"/>
  <c r="AL20" i="1"/>
  <c r="AJ20" i="1" s="1"/>
  <c r="AB20" i="1"/>
  <c r="AA20" i="1"/>
  <c r="V20" i="1"/>
  <c r="S20" i="1"/>
  <c r="BR19" i="1"/>
  <c r="BQ19" i="1"/>
  <c r="BO19" i="1"/>
  <c r="BP19" i="1" s="1"/>
  <c r="AY19" i="1" s="1"/>
  <c r="BA19" i="1" s="1"/>
  <c r="BL19" i="1"/>
  <c r="BK19" i="1"/>
  <c r="BG19" i="1"/>
  <c r="BJ19" i="1" s="1"/>
  <c r="BD19" i="1"/>
  <c r="BC19" i="1"/>
  <c r="AW19" i="1"/>
  <c r="AQ19" i="1"/>
  <c r="AL19" i="1"/>
  <c r="AJ19" i="1" s="1"/>
  <c r="AB19" i="1"/>
  <c r="AA19" i="1"/>
  <c r="S19" i="1"/>
  <c r="BR18" i="1"/>
  <c r="V18" i="1" s="1"/>
  <c r="BQ18" i="1"/>
  <c r="BO18" i="1"/>
  <c r="BL18" i="1"/>
  <c r="BK18" i="1"/>
  <c r="BI18" i="1"/>
  <c r="BM18" i="1" s="1"/>
  <c r="BN18" i="1" s="1"/>
  <c r="BG18" i="1"/>
  <c r="BH18" i="1" s="1"/>
  <c r="BC18" i="1"/>
  <c r="AW18" i="1"/>
  <c r="AQ18" i="1"/>
  <c r="BD18" i="1" s="1"/>
  <c r="AL18" i="1"/>
  <c r="AJ18" i="1"/>
  <c r="AB18" i="1"/>
  <c r="AA18" i="1"/>
  <c r="Z18" i="1" s="1"/>
  <c r="S18" i="1"/>
  <c r="BR17" i="1"/>
  <c r="BQ17" i="1"/>
  <c r="BO17" i="1"/>
  <c r="BP17" i="1" s="1"/>
  <c r="AY17" i="1" s="1"/>
  <c r="BL17" i="1"/>
  <c r="BK17" i="1"/>
  <c r="BJ17" i="1"/>
  <c r="BG17" i="1"/>
  <c r="BI17" i="1" s="1"/>
  <c r="BM17" i="1" s="1"/>
  <c r="BN17" i="1" s="1"/>
  <c r="BC17" i="1"/>
  <c r="AW17" i="1"/>
  <c r="AQ17" i="1"/>
  <c r="BD17" i="1" s="1"/>
  <c r="AL17" i="1"/>
  <c r="AJ17" i="1" s="1"/>
  <c r="AB17" i="1"/>
  <c r="AA17" i="1"/>
  <c r="S17" i="1"/>
  <c r="Z52" i="1" l="1"/>
  <c r="Z23" i="1"/>
  <c r="L46" i="1"/>
  <c r="K46" i="1" s="1"/>
  <c r="AK46" i="1"/>
  <c r="N46" i="1"/>
  <c r="M46" i="1"/>
  <c r="AZ46" i="1" s="1"/>
  <c r="BB46" i="1" s="1"/>
  <c r="Q46" i="1"/>
  <c r="N63" i="1"/>
  <c r="Q63" i="1"/>
  <c r="N45" i="1"/>
  <c r="Q45" i="1"/>
  <c r="N41" i="1"/>
  <c r="Q41" i="1"/>
  <c r="AK41" i="1"/>
  <c r="AK58" i="1"/>
  <c r="Q58" i="1"/>
  <c r="N58" i="1"/>
  <c r="M58" i="1"/>
  <c r="AZ58" i="1" s="1"/>
  <c r="L58" i="1"/>
  <c r="K58" i="1" s="1"/>
  <c r="AD58" i="1" s="1"/>
  <c r="Z27" i="1"/>
  <c r="BJ28" i="1"/>
  <c r="BH29" i="1"/>
  <c r="BI30" i="1"/>
  <c r="BM30" i="1" s="1"/>
  <c r="BN30" i="1" s="1"/>
  <c r="Q31" i="1"/>
  <c r="AK35" i="1"/>
  <c r="AK37" i="1"/>
  <c r="BI41" i="1"/>
  <c r="BM41" i="1" s="1"/>
  <c r="BN41" i="1" s="1"/>
  <c r="M49" i="1"/>
  <c r="AZ49" i="1" s="1"/>
  <c r="N54" i="1"/>
  <c r="AK54" i="1"/>
  <c r="M55" i="1"/>
  <c r="AZ55" i="1" s="1"/>
  <c r="V58" i="1"/>
  <c r="BA58" i="1"/>
  <c r="BI59" i="1"/>
  <c r="BM59" i="1" s="1"/>
  <c r="BN59" i="1" s="1"/>
  <c r="Z62" i="1"/>
  <c r="BA17" i="1"/>
  <c r="BP18" i="1"/>
  <c r="AY18" i="1" s="1"/>
  <c r="BA18" i="1" s="1"/>
  <c r="BA24" i="1"/>
  <c r="BP27" i="1"/>
  <c r="AY27" i="1" s="1"/>
  <c r="BA27" i="1" s="1"/>
  <c r="BJ29" i="1"/>
  <c r="Z30" i="1"/>
  <c r="Q33" i="1"/>
  <c r="BP33" i="1"/>
  <c r="AY33" i="1" s="1"/>
  <c r="BA33" i="1" s="1"/>
  <c r="M35" i="1"/>
  <c r="AZ35" i="1" s="1"/>
  <c r="AK39" i="1"/>
  <c r="BP40" i="1"/>
  <c r="AY40" i="1" s="1"/>
  <c r="BA40" i="1" s="1"/>
  <c r="BP42" i="1"/>
  <c r="AY42" i="1" s="1"/>
  <c r="BA42" i="1" s="1"/>
  <c r="BA43" i="1"/>
  <c r="Q54" i="1"/>
  <c r="Q55" i="1"/>
  <c r="BP55" i="1"/>
  <c r="AY55" i="1" s="1"/>
  <c r="BA55" i="1" s="1"/>
  <c r="Z58" i="1"/>
  <c r="AK59" i="1"/>
  <c r="BJ59" i="1"/>
  <c r="BP61" i="1"/>
  <c r="AY61" i="1" s="1"/>
  <c r="BI63" i="1"/>
  <c r="BM63" i="1" s="1"/>
  <c r="BN63" i="1" s="1"/>
  <c r="BI28" i="1"/>
  <c r="BM28" i="1" s="1"/>
  <c r="BN28" i="1" s="1"/>
  <c r="BP22" i="1"/>
  <c r="AY22" i="1" s="1"/>
  <c r="BA22" i="1" s="1"/>
  <c r="BA25" i="1"/>
  <c r="BA28" i="1"/>
  <c r="N35" i="1"/>
  <c r="BP37" i="1"/>
  <c r="AY37" i="1" s="1"/>
  <c r="BA37" i="1" s="1"/>
  <c r="M39" i="1"/>
  <c r="AZ39" i="1" s="1"/>
  <c r="BB39" i="1" s="1"/>
  <c r="BP39" i="1"/>
  <c r="AY39" i="1" s="1"/>
  <c r="BI44" i="1"/>
  <c r="BM44" i="1" s="1"/>
  <c r="BN44" i="1" s="1"/>
  <c r="BH46" i="1"/>
  <c r="M47" i="1"/>
  <c r="AZ47" i="1" s="1"/>
  <c r="Z48" i="1"/>
  <c r="Z50" i="1"/>
  <c r="BJ63" i="1"/>
  <c r="BP26" i="1"/>
  <c r="AY26" i="1" s="1"/>
  <c r="BA26" i="1" s="1"/>
  <c r="Z32" i="1"/>
  <c r="Z33" i="1"/>
  <c r="Q35" i="1"/>
  <c r="Q37" i="1"/>
  <c r="N39" i="1"/>
  <c r="BI46" i="1"/>
  <c r="BM46" i="1" s="1"/>
  <c r="BN46" i="1" s="1"/>
  <c r="BJ51" i="1"/>
  <c r="V54" i="1"/>
  <c r="BA54" i="1"/>
  <c r="Z55" i="1"/>
  <c r="BH58" i="1"/>
  <c r="M59" i="1"/>
  <c r="AZ59" i="1" s="1"/>
  <c r="BB59" i="1" s="1"/>
  <c r="BP60" i="1"/>
  <c r="AY60" i="1" s="1"/>
  <c r="BA60" i="1" s="1"/>
  <c r="BP62" i="1"/>
  <c r="AY62" i="1" s="1"/>
  <c r="BA62" i="1" s="1"/>
  <c r="Z20" i="1"/>
  <c r="BH20" i="1"/>
  <c r="BH21" i="1"/>
  <c r="BA39" i="1"/>
  <c r="BP41" i="1"/>
  <c r="AY41" i="1" s="1"/>
  <c r="BA41" i="1" s="1"/>
  <c r="Z47" i="1"/>
  <c r="Z51" i="1"/>
  <c r="BP53" i="1"/>
  <c r="AY53" i="1" s="1"/>
  <c r="BA53" i="1" s="1"/>
  <c r="Z54" i="1"/>
  <c r="Q59" i="1"/>
  <c r="BP59" i="1"/>
  <c r="AY59" i="1" s="1"/>
  <c r="BA59" i="1" s="1"/>
  <c r="BA29" i="1"/>
  <c r="Z17" i="1"/>
  <c r="BJ18" i="1"/>
  <c r="Z19" i="1"/>
  <c r="Z21" i="1"/>
  <c r="BI22" i="1"/>
  <c r="BM22" i="1" s="1"/>
  <c r="BN22" i="1" s="1"/>
  <c r="BI24" i="1"/>
  <c r="BM24" i="1" s="1"/>
  <c r="BN24" i="1" s="1"/>
  <c r="Z25" i="1"/>
  <c r="BJ25" i="1"/>
  <c r="Z28" i="1"/>
  <c r="M31" i="1"/>
  <c r="AZ31" i="1" s="1"/>
  <c r="BB31" i="1" s="1"/>
  <c r="AK33" i="1"/>
  <c r="BI37" i="1"/>
  <c r="BM37" i="1" s="1"/>
  <c r="BN37" i="1" s="1"/>
  <c r="Z38" i="1"/>
  <c r="Z39" i="1"/>
  <c r="Z40" i="1"/>
  <c r="BJ40" i="1"/>
  <c r="V41" i="1"/>
  <c r="BP44" i="1"/>
  <c r="AY44" i="1" s="1"/>
  <c r="BA44" i="1" s="1"/>
  <c r="BA50" i="1"/>
  <c r="BP51" i="1"/>
  <c r="AY51" i="1" s="1"/>
  <c r="BA51" i="1" s="1"/>
  <c r="BH54" i="1"/>
  <c r="AK55" i="1"/>
  <c r="BJ55" i="1"/>
  <c r="Z59" i="1"/>
  <c r="BH62" i="1"/>
  <c r="BP63" i="1"/>
  <c r="AY63" i="1" s="1"/>
  <c r="BA63" i="1" s="1"/>
  <c r="BJ22" i="1"/>
  <c r="BA46" i="1"/>
  <c r="BB54" i="1"/>
  <c r="BI54" i="1"/>
  <c r="BM54" i="1" s="1"/>
  <c r="BN54" i="1" s="1"/>
  <c r="L55" i="1"/>
  <c r="K55" i="1" s="1"/>
  <c r="AD55" i="1" s="1"/>
  <c r="BI62" i="1"/>
  <c r="BM62" i="1" s="1"/>
  <c r="BN62" i="1" s="1"/>
  <c r="V63" i="1"/>
  <c r="AK27" i="1"/>
  <c r="Q27" i="1"/>
  <c r="N27" i="1"/>
  <c r="M27" i="1"/>
  <c r="AZ27" i="1" s="1"/>
  <c r="BB27" i="1" s="1"/>
  <c r="L27" i="1"/>
  <c r="K27" i="1" s="1"/>
  <c r="BA20" i="1"/>
  <c r="AK23" i="1"/>
  <c r="Q23" i="1"/>
  <c r="N23" i="1"/>
  <c r="M23" i="1"/>
  <c r="AZ23" i="1" s="1"/>
  <c r="BB23" i="1" s="1"/>
  <c r="L23" i="1"/>
  <c r="K23" i="1" s="1"/>
  <c r="N25" i="1"/>
  <c r="M25" i="1"/>
  <c r="AZ25" i="1" s="1"/>
  <c r="BB25" i="1" s="1"/>
  <c r="L25" i="1"/>
  <c r="K25" i="1" s="1"/>
  <c r="AK25" i="1"/>
  <c r="Q25" i="1"/>
  <c r="M28" i="1"/>
  <c r="AZ28" i="1" s="1"/>
  <c r="BB28" i="1" s="1"/>
  <c r="L28" i="1"/>
  <c r="K28" i="1" s="1"/>
  <c r="AK28" i="1"/>
  <c r="Q28" i="1"/>
  <c r="N28" i="1"/>
  <c r="N29" i="1"/>
  <c r="M29" i="1"/>
  <c r="AZ29" i="1" s="1"/>
  <c r="BB29" i="1" s="1"/>
  <c r="L29" i="1"/>
  <c r="K29" i="1" s="1"/>
  <c r="AK29" i="1"/>
  <c r="Q29" i="1"/>
  <c r="W25" i="1"/>
  <c r="X25" i="1" s="1"/>
  <c r="AD31" i="1"/>
  <c r="N17" i="1"/>
  <c r="M17" i="1"/>
  <c r="AZ17" i="1" s="1"/>
  <c r="BB17" i="1" s="1"/>
  <c r="L17" i="1"/>
  <c r="K17" i="1" s="1"/>
  <c r="AK17" i="1"/>
  <c r="Q17" i="1"/>
  <c r="Q18" i="1"/>
  <c r="N18" i="1"/>
  <c r="M18" i="1"/>
  <c r="AZ18" i="1" s="1"/>
  <c r="BB18" i="1" s="1"/>
  <c r="L18" i="1"/>
  <c r="K18" i="1" s="1"/>
  <c r="W18" i="1" s="1"/>
  <c r="X18" i="1" s="1"/>
  <c r="AE18" i="1" s="1"/>
  <c r="AK18" i="1"/>
  <c r="M20" i="1"/>
  <c r="AZ20" i="1" s="1"/>
  <c r="BB20" i="1" s="1"/>
  <c r="L20" i="1"/>
  <c r="K20" i="1" s="1"/>
  <c r="AK20" i="1"/>
  <c r="Q20" i="1"/>
  <c r="N20" i="1"/>
  <c r="AK19" i="1"/>
  <c r="Q19" i="1"/>
  <c r="N19" i="1"/>
  <c r="M19" i="1"/>
  <c r="AZ19" i="1" s="1"/>
  <c r="BB19" i="1" s="1"/>
  <c r="L19" i="1"/>
  <c r="K19" i="1" s="1"/>
  <c r="N21" i="1"/>
  <c r="M21" i="1"/>
  <c r="AZ21" i="1" s="1"/>
  <c r="BB21" i="1" s="1"/>
  <c r="L21" i="1"/>
  <c r="K21" i="1" s="1"/>
  <c r="W21" i="1" s="1"/>
  <c r="X21" i="1" s="1"/>
  <c r="AK21" i="1"/>
  <c r="Q21" i="1"/>
  <c r="M24" i="1"/>
  <c r="AZ24" i="1" s="1"/>
  <c r="BB24" i="1" s="1"/>
  <c r="L24" i="1"/>
  <c r="K24" i="1" s="1"/>
  <c r="W24" i="1" s="1"/>
  <c r="X24" i="1" s="1"/>
  <c r="AK24" i="1"/>
  <c r="Q24" i="1"/>
  <c r="N24" i="1"/>
  <c r="N34" i="1"/>
  <c r="L34" i="1"/>
  <c r="K34" i="1" s="1"/>
  <c r="Q38" i="1"/>
  <c r="N38" i="1"/>
  <c r="M38" i="1"/>
  <c r="AZ38" i="1" s="1"/>
  <c r="BB38" i="1" s="1"/>
  <c r="L38" i="1"/>
  <c r="K38" i="1" s="1"/>
  <c r="AK38" i="1"/>
  <c r="AD39" i="1"/>
  <c r="N40" i="1"/>
  <c r="M40" i="1"/>
  <c r="AZ40" i="1" s="1"/>
  <c r="L40" i="1"/>
  <c r="K40" i="1" s="1"/>
  <c r="AK40" i="1"/>
  <c r="Q40" i="1"/>
  <c r="AK22" i="1"/>
  <c r="AK26" i="1"/>
  <c r="W28" i="1"/>
  <c r="X28" i="1" s="1"/>
  <c r="AE28" i="1" s="1"/>
  <c r="BH31" i="1"/>
  <c r="BP34" i="1"/>
  <c r="AY34" i="1" s="1"/>
  <c r="BA34" i="1" s="1"/>
  <c r="V34" i="1"/>
  <c r="V19" i="1"/>
  <c r="BH19" i="1"/>
  <c r="L22" i="1"/>
  <c r="K22" i="1" s="1"/>
  <c r="V23" i="1"/>
  <c r="BH23" i="1"/>
  <c r="L26" i="1"/>
  <c r="K26" i="1" s="1"/>
  <c r="W26" i="1" s="1"/>
  <c r="X26" i="1" s="1"/>
  <c r="V27" i="1"/>
  <c r="BH27" i="1"/>
  <c r="L30" i="1"/>
  <c r="K30" i="1" s="1"/>
  <c r="BI31" i="1"/>
  <c r="BM31" i="1" s="1"/>
  <c r="BN31" i="1" s="1"/>
  <c r="BP35" i="1"/>
  <c r="AY35" i="1" s="1"/>
  <c r="BA35" i="1" s="1"/>
  <c r="V35" i="1"/>
  <c r="Q42" i="1"/>
  <c r="N42" i="1"/>
  <c r="M42" i="1"/>
  <c r="AZ42" i="1" s="1"/>
  <c r="BB42" i="1" s="1"/>
  <c r="L42" i="1"/>
  <c r="K42" i="1" s="1"/>
  <c r="AK42" i="1"/>
  <c r="BI19" i="1"/>
  <c r="BM19" i="1" s="1"/>
  <c r="BN19" i="1" s="1"/>
  <c r="M22" i="1"/>
  <c r="AZ22" i="1" s="1"/>
  <c r="BI23" i="1"/>
  <c r="BM23" i="1" s="1"/>
  <c r="BN23" i="1" s="1"/>
  <c r="M26" i="1"/>
  <c r="AZ26" i="1" s="1"/>
  <c r="BB26" i="1" s="1"/>
  <c r="BI27" i="1"/>
  <c r="BM27" i="1" s="1"/>
  <c r="BN27" i="1" s="1"/>
  <c r="M30" i="1"/>
  <c r="AZ30" i="1" s="1"/>
  <c r="N32" i="1"/>
  <c r="L32" i="1"/>
  <c r="K32" i="1" s="1"/>
  <c r="BI32" i="1"/>
  <c r="BM32" i="1" s="1"/>
  <c r="BN32" i="1" s="1"/>
  <c r="W46" i="1"/>
  <c r="X46" i="1" s="1"/>
  <c r="AD46" i="1"/>
  <c r="N22" i="1"/>
  <c r="N26" i="1"/>
  <c r="N30" i="1"/>
  <c r="AK30" i="1"/>
  <c r="BP30" i="1"/>
  <c r="AY30" i="1" s="1"/>
  <c r="BA30" i="1" s="1"/>
  <c r="V30" i="1"/>
  <c r="BB35" i="1"/>
  <c r="BJ34" i="1"/>
  <c r="BI34" i="1"/>
  <c r="BM34" i="1" s="1"/>
  <c r="BN34" i="1" s="1"/>
  <c r="BH34" i="1"/>
  <c r="N44" i="1"/>
  <c r="M44" i="1"/>
  <c r="AZ44" i="1" s="1"/>
  <c r="BB44" i="1" s="1"/>
  <c r="L44" i="1"/>
  <c r="K44" i="1" s="1"/>
  <c r="AK44" i="1"/>
  <c r="Q44" i="1"/>
  <c r="V17" i="1"/>
  <c r="BH17" i="1"/>
  <c r="M34" i="1"/>
  <c r="AZ34" i="1" s="1"/>
  <c r="BB34" i="1" s="1"/>
  <c r="BJ35" i="1"/>
  <c r="BH35" i="1"/>
  <c r="N36" i="1"/>
  <c r="M36" i="1"/>
  <c r="AZ36" i="1" s="1"/>
  <c r="BB36" i="1" s="1"/>
  <c r="L36" i="1"/>
  <c r="K36" i="1" s="1"/>
  <c r="AK36" i="1"/>
  <c r="BJ30" i="1"/>
  <c r="V31" i="1"/>
  <c r="BP32" i="1"/>
  <c r="AY32" i="1" s="1"/>
  <c r="BA32" i="1" s="1"/>
  <c r="V32" i="1"/>
  <c r="Q34" i="1"/>
  <c r="AK34" i="1"/>
  <c r="AD35" i="1"/>
  <c r="BI35" i="1"/>
  <c r="BM35" i="1" s="1"/>
  <c r="BN35" i="1" s="1"/>
  <c r="L43" i="1"/>
  <c r="K43" i="1" s="1"/>
  <c r="AK43" i="1"/>
  <c r="Q43" i="1"/>
  <c r="N43" i="1"/>
  <c r="M43" i="1"/>
  <c r="AZ43" i="1" s="1"/>
  <c r="BB43" i="1" s="1"/>
  <c r="N48" i="1"/>
  <c r="L48" i="1"/>
  <c r="K48" i="1" s="1"/>
  <c r="BJ48" i="1"/>
  <c r="BH48" i="1"/>
  <c r="N60" i="1"/>
  <c r="M60" i="1"/>
  <c r="AZ60" i="1" s="1"/>
  <c r="BB60" i="1" s="1"/>
  <c r="L60" i="1"/>
  <c r="K60" i="1" s="1"/>
  <c r="AK60" i="1"/>
  <c r="Q60" i="1"/>
  <c r="BJ36" i="1"/>
  <c r="V39" i="1"/>
  <c r="BH39" i="1"/>
  <c r="V43" i="1"/>
  <c r="BH43" i="1"/>
  <c r="AK45" i="1"/>
  <c r="AK48" i="1"/>
  <c r="BI48" i="1"/>
  <c r="BM48" i="1" s="1"/>
  <c r="BN48" i="1" s="1"/>
  <c r="Z49" i="1"/>
  <c r="W58" i="1"/>
  <c r="X58" i="1" s="1"/>
  <c r="Q61" i="1"/>
  <c r="N61" i="1"/>
  <c r="M61" i="1"/>
  <c r="AZ61" i="1" s="1"/>
  <c r="BB61" i="1" s="1"/>
  <c r="AK61" i="1"/>
  <c r="N47" i="1"/>
  <c r="L47" i="1"/>
  <c r="K47" i="1" s="1"/>
  <c r="BI47" i="1"/>
  <c r="BM47" i="1" s="1"/>
  <c r="BN47" i="1" s="1"/>
  <c r="BP49" i="1"/>
  <c r="AY49" i="1" s="1"/>
  <c r="BA49" i="1" s="1"/>
  <c r="V49" i="1"/>
  <c r="L50" i="1"/>
  <c r="K50" i="1" s="1"/>
  <c r="AK50" i="1"/>
  <c r="M50" i="1"/>
  <c r="AZ50" i="1" s="1"/>
  <c r="BB50" i="1" s="1"/>
  <c r="L33" i="1"/>
  <c r="K33" i="1" s="1"/>
  <c r="L37" i="1"/>
  <c r="K37" i="1" s="1"/>
  <c r="V38" i="1"/>
  <c r="BH38" i="1"/>
  <c r="L41" i="1"/>
  <c r="K41" i="1" s="1"/>
  <c r="V42" i="1"/>
  <c r="BH42" i="1"/>
  <c r="L45" i="1"/>
  <c r="K45" i="1" s="1"/>
  <c r="BJ47" i="1"/>
  <c r="M48" i="1"/>
  <c r="AZ48" i="1" s="1"/>
  <c r="N51" i="1"/>
  <c r="M51" i="1"/>
  <c r="AZ51" i="1" s="1"/>
  <c r="BB51" i="1" s="1"/>
  <c r="L51" i="1"/>
  <c r="K51" i="1" s="1"/>
  <c r="AK51" i="1"/>
  <c r="Z53" i="1"/>
  <c r="BA61" i="1"/>
  <c r="L62" i="1"/>
  <c r="K62" i="1" s="1"/>
  <c r="AK62" i="1"/>
  <c r="Q62" i="1"/>
  <c r="M62" i="1"/>
  <c r="AZ62" i="1" s="1"/>
  <c r="BB62" i="1" s="1"/>
  <c r="N64" i="1"/>
  <c r="M64" i="1"/>
  <c r="AZ64" i="1" s="1"/>
  <c r="BB64" i="1" s="1"/>
  <c r="L64" i="1"/>
  <c r="K64" i="1" s="1"/>
  <c r="AK64" i="1"/>
  <c r="Q64" i="1"/>
  <c r="M33" i="1"/>
  <c r="AZ33" i="1" s="1"/>
  <c r="BB33" i="1" s="1"/>
  <c r="M37" i="1"/>
  <c r="AZ37" i="1" s="1"/>
  <c r="BB37" i="1" s="1"/>
  <c r="BI38" i="1"/>
  <c r="BM38" i="1" s="1"/>
  <c r="BN38" i="1" s="1"/>
  <c r="M41" i="1"/>
  <c r="AZ41" i="1" s="1"/>
  <c r="BI42" i="1"/>
  <c r="BM42" i="1" s="1"/>
  <c r="BN42" i="1" s="1"/>
  <c r="M45" i="1"/>
  <c r="AZ45" i="1" s="1"/>
  <c r="BB45" i="1" s="1"/>
  <c r="BI45" i="1"/>
  <c r="BM45" i="1" s="1"/>
  <c r="BN45" i="1" s="1"/>
  <c r="N52" i="1"/>
  <c r="M52" i="1"/>
  <c r="AZ52" i="1" s="1"/>
  <c r="BB52" i="1" s="1"/>
  <c r="L52" i="1"/>
  <c r="K52" i="1" s="1"/>
  <c r="AK52" i="1"/>
  <c r="Q52" i="1"/>
  <c r="L61" i="1"/>
  <c r="K61" i="1" s="1"/>
  <c r="V33" i="1"/>
  <c r="BH33" i="1"/>
  <c r="V37" i="1"/>
  <c r="BH37" i="1"/>
  <c r="BH41" i="1"/>
  <c r="V45" i="1"/>
  <c r="Q47" i="1"/>
  <c r="Q48" i="1"/>
  <c r="BP48" i="1"/>
  <c r="AY48" i="1" s="1"/>
  <c r="BA48" i="1" s="1"/>
  <c r="V48" i="1"/>
  <c r="BJ49" i="1"/>
  <c r="BH49" i="1"/>
  <c r="Q53" i="1"/>
  <c r="N53" i="1"/>
  <c r="M53" i="1"/>
  <c r="AZ53" i="1" s="1"/>
  <c r="BB53" i="1" s="1"/>
  <c r="AK53" i="1"/>
  <c r="W54" i="1"/>
  <c r="X54" i="1" s="1"/>
  <c r="T54" i="1" s="1"/>
  <c r="R54" i="1" s="1"/>
  <c r="U54" i="1" s="1"/>
  <c r="O54" i="1" s="1"/>
  <c r="P54" i="1" s="1"/>
  <c r="BB58" i="1"/>
  <c r="N49" i="1"/>
  <c r="AK49" i="1"/>
  <c r="BI49" i="1"/>
  <c r="BM49" i="1" s="1"/>
  <c r="BN49" i="1" s="1"/>
  <c r="N50" i="1"/>
  <c r="N56" i="1"/>
  <c r="M56" i="1"/>
  <c r="AZ56" i="1" s="1"/>
  <c r="BB56" i="1" s="1"/>
  <c r="L56" i="1"/>
  <c r="K56" i="1" s="1"/>
  <c r="AK56" i="1"/>
  <c r="Q56" i="1"/>
  <c r="V36" i="1"/>
  <c r="V40" i="1"/>
  <c r="V44" i="1"/>
  <c r="BP47" i="1"/>
  <c r="AY47" i="1" s="1"/>
  <c r="BA47" i="1" s="1"/>
  <c r="V47" i="1"/>
  <c r="Q57" i="1"/>
  <c r="N57" i="1"/>
  <c r="M57" i="1"/>
  <c r="AZ57" i="1" s="1"/>
  <c r="BB57" i="1" s="1"/>
  <c r="AK57" i="1"/>
  <c r="Z61" i="1"/>
  <c r="W62" i="1"/>
  <c r="X62" i="1" s="1"/>
  <c r="BI51" i="1"/>
  <c r="BM51" i="1" s="1"/>
  <c r="BN51" i="1" s="1"/>
  <c r="V53" i="1"/>
  <c r="BH53" i="1"/>
  <c r="V57" i="1"/>
  <c r="BH57" i="1"/>
  <c r="V61" i="1"/>
  <c r="BH61" i="1"/>
  <c r="BI53" i="1"/>
  <c r="BM53" i="1" s="1"/>
  <c r="BN53" i="1" s="1"/>
  <c r="BI57" i="1"/>
  <c r="BM57" i="1" s="1"/>
  <c r="BN57" i="1" s="1"/>
  <c r="BI61" i="1"/>
  <c r="BM61" i="1" s="1"/>
  <c r="BN61" i="1" s="1"/>
  <c r="AK63" i="1"/>
  <c r="V52" i="1"/>
  <c r="BH52" i="1"/>
  <c r="V56" i="1"/>
  <c r="BH56" i="1"/>
  <c r="L59" i="1"/>
  <c r="K59" i="1" s="1"/>
  <c r="V60" i="1"/>
  <c r="BH60" i="1"/>
  <c r="L63" i="1"/>
  <c r="K63" i="1" s="1"/>
  <c r="V64" i="1"/>
  <c r="BH64" i="1"/>
  <c r="BI52" i="1"/>
  <c r="BM52" i="1" s="1"/>
  <c r="BN52" i="1" s="1"/>
  <c r="BI56" i="1"/>
  <c r="BM56" i="1" s="1"/>
  <c r="BN56" i="1" s="1"/>
  <c r="BI60" i="1"/>
  <c r="BM60" i="1" s="1"/>
  <c r="BN60" i="1" s="1"/>
  <c r="M63" i="1"/>
  <c r="AZ63" i="1" s="1"/>
  <c r="BB63" i="1" s="1"/>
  <c r="BI64" i="1"/>
  <c r="BM64" i="1" s="1"/>
  <c r="BN64" i="1" s="1"/>
  <c r="V51" i="1"/>
  <c r="V55" i="1"/>
  <c r="V59" i="1"/>
  <c r="W63" i="1" l="1"/>
  <c r="X63" i="1" s="1"/>
  <c r="BB22" i="1"/>
  <c r="BB55" i="1"/>
  <c r="BB30" i="1"/>
  <c r="BB41" i="1"/>
  <c r="BB40" i="1"/>
  <c r="W33" i="1"/>
  <c r="X33" i="1" s="1"/>
  <c r="T33" i="1" s="1"/>
  <c r="R33" i="1" s="1"/>
  <c r="U33" i="1" s="1"/>
  <c r="O33" i="1" s="1"/>
  <c r="P33" i="1" s="1"/>
  <c r="W38" i="1"/>
  <c r="X38" i="1" s="1"/>
  <c r="T38" i="1" s="1"/>
  <c r="R38" i="1" s="1"/>
  <c r="U38" i="1" s="1"/>
  <c r="O38" i="1" s="1"/>
  <c r="P38" i="1" s="1"/>
  <c r="AD50" i="1"/>
  <c r="W17" i="1"/>
  <c r="X17" i="1" s="1"/>
  <c r="W35" i="1"/>
  <c r="X35" i="1" s="1"/>
  <c r="W23" i="1"/>
  <c r="X23" i="1" s="1"/>
  <c r="Y26" i="1"/>
  <c r="AC26" i="1" s="1"/>
  <c r="AF26" i="1"/>
  <c r="AE21" i="1"/>
  <c r="Y21" i="1"/>
  <c r="AC21" i="1" s="1"/>
  <c r="AF21" i="1"/>
  <c r="AD61" i="1"/>
  <c r="T62" i="1"/>
  <c r="R62" i="1" s="1"/>
  <c r="U62" i="1" s="1"/>
  <c r="O62" i="1" s="1"/>
  <c r="P62" i="1" s="1"/>
  <c r="AD62" i="1"/>
  <c r="BB48" i="1"/>
  <c r="AD37" i="1"/>
  <c r="W49" i="1"/>
  <c r="X49" i="1" s="1"/>
  <c r="AD60" i="1"/>
  <c r="AD36" i="1"/>
  <c r="AD32" i="1"/>
  <c r="BB47" i="1"/>
  <c r="AD22" i="1"/>
  <c r="AD40" i="1"/>
  <c r="Y63" i="1"/>
  <c r="AC63" i="1" s="1"/>
  <c r="AF63" i="1"/>
  <c r="Y58" i="1"/>
  <c r="AC58" i="1" s="1"/>
  <c r="AF58" i="1"/>
  <c r="AE58" i="1"/>
  <c r="Y28" i="1"/>
  <c r="AC28" i="1" s="1"/>
  <c r="AF28" i="1"/>
  <c r="AD19" i="1"/>
  <c r="AE26" i="1"/>
  <c r="Y25" i="1"/>
  <c r="AC25" i="1" s="1"/>
  <c r="AF25" i="1"/>
  <c r="Y18" i="1"/>
  <c r="AC18" i="1" s="1"/>
  <c r="AF18" i="1"/>
  <c r="AD23" i="1"/>
  <c r="T23" i="1"/>
  <c r="R23" i="1" s="1"/>
  <c r="U23" i="1" s="1"/>
  <c r="O23" i="1" s="1"/>
  <c r="P23" i="1" s="1"/>
  <c r="Y62" i="1"/>
  <c r="AC62" i="1" s="1"/>
  <c r="AF62" i="1"/>
  <c r="AE62" i="1"/>
  <c r="W47" i="1"/>
  <c r="X47" i="1" s="1"/>
  <c r="AD33" i="1"/>
  <c r="W59" i="1"/>
  <c r="X59" i="1" s="1"/>
  <c r="W61" i="1"/>
  <c r="X61" i="1" s="1"/>
  <c r="W45" i="1"/>
  <c r="X45" i="1" s="1"/>
  <c r="AD64" i="1"/>
  <c r="T58" i="1"/>
  <c r="R58" i="1" s="1"/>
  <c r="U58" i="1" s="1"/>
  <c r="O58" i="1" s="1"/>
  <c r="P58" i="1" s="1"/>
  <c r="AD45" i="1"/>
  <c r="AE63" i="1"/>
  <c r="W43" i="1"/>
  <c r="X43" i="1" s="1"/>
  <c r="AD44" i="1"/>
  <c r="AD30" i="1"/>
  <c r="W19" i="1"/>
  <c r="X19" i="1" s="1"/>
  <c r="T19" i="1" s="1"/>
  <c r="R19" i="1" s="1"/>
  <c r="U19" i="1" s="1"/>
  <c r="O19" i="1" s="1"/>
  <c r="P19" i="1" s="1"/>
  <c r="AD34" i="1"/>
  <c r="T24" i="1"/>
  <c r="R24" i="1" s="1"/>
  <c r="U24" i="1" s="1"/>
  <c r="O24" i="1" s="1"/>
  <c r="P24" i="1" s="1"/>
  <c r="AD24" i="1"/>
  <c r="AE25" i="1"/>
  <c r="AD29" i="1"/>
  <c r="T28" i="1"/>
  <c r="R28" i="1" s="1"/>
  <c r="U28" i="1" s="1"/>
  <c r="O28" i="1" s="1"/>
  <c r="P28" i="1" s="1"/>
  <c r="AD28" i="1"/>
  <c r="AD59" i="1"/>
  <c r="T59" i="1"/>
  <c r="R59" i="1" s="1"/>
  <c r="U59" i="1" s="1"/>
  <c r="O59" i="1" s="1"/>
  <c r="P59" i="1" s="1"/>
  <c r="W44" i="1"/>
  <c r="X44" i="1" s="1"/>
  <c r="W32" i="1"/>
  <c r="X32" i="1" s="1"/>
  <c r="AD42" i="1"/>
  <c r="W50" i="1"/>
  <c r="X50" i="1" s="1"/>
  <c r="Y24" i="1"/>
  <c r="AC24" i="1" s="1"/>
  <c r="AF24" i="1"/>
  <c r="AD20" i="1"/>
  <c r="W22" i="1"/>
  <c r="X22" i="1" s="1"/>
  <c r="W64" i="1"/>
  <c r="X64" i="1" s="1"/>
  <c r="AD63" i="1"/>
  <c r="T63" i="1"/>
  <c r="R63" i="1" s="1"/>
  <c r="U63" i="1" s="1"/>
  <c r="O63" i="1" s="1"/>
  <c r="P63" i="1" s="1"/>
  <c r="W42" i="1"/>
  <c r="X42" i="1" s="1"/>
  <c r="T42" i="1" s="1"/>
  <c r="R42" i="1" s="1"/>
  <c r="U42" i="1" s="1"/>
  <c r="O42" i="1" s="1"/>
  <c r="P42" i="1" s="1"/>
  <c r="W39" i="1"/>
  <c r="X39" i="1" s="1"/>
  <c r="AD43" i="1"/>
  <c r="W30" i="1"/>
  <c r="X30" i="1" s="1"/>
  <c r="AF46" i="1"/>
  <c r="Y46" i="1"/>
  <c r="AC46" i="1" s="1"/>
  <c r="AE46" i="1"/>
  <c r="W27" i="1"/>
  <c r="X27" i="1" s="1"/>
  <c r="T27" i="1" s="1"/>
  <c r="R27" i="1" s="1"/>
  <c r="U27" i="1" s="1"/>
  <c r="O27" i="1" s="1"/>
  <c r="P27" i="1" s="1"/>
  <c r="BB32" i="1"/>
  <c r="AD56" i="1"/>
  <c r="W56" i="1"/>
  <c r="X56" i="1" s="1"/>
  <c r="T56" i="1" s="1"/>
  <c r="R56" i="1" s="1"/>
  <c r="U56" i="1" s="1"/>
  <c r="O56" i="1" s="1"/>
  <c r="P56" i="1" s="1"/>
  <c r="W55" i="1"/>
  <c r="X55" i="1" s="1"/>
  <c r="AD47" i="1"/>
  <c r="W51" i="1"/>
  <c r="X51" i="1" s="1"/>
  <c r="T51" i="1" s="1"/>
  <c r="R51" i="1" s="1"/>
  <c r="U51" i="1" s="1"/>
  <c r="O51" i="1" s="1"/>
  <c r="P51" i="1" s="1"/>
  <c r="W52" i="1"/>
  <c r="X52" i="1" s="1"/>
  <c r="T52" i="1" s="1"/>
  <c r="R52" i="1" s="1"/>
  <c r="U52" i="1" s="1"/>
  <c r="O52" i="1" s="1"/>
  <c r="P52" i="1" s="1"/>
  <c r="W57" i="1"/>
  <c r="X57" i="1" s="1"/>
  <c r="W40" i="1"/>
  <c r="X40" i="1" s="1"/>
  <c r="T40" i="1" s="1"/>
  <c r="R40" i="1" s="1"/>
  <c r="U40" i="1" s="1"/>
  <c r="O40" i="1" s="1"/>
  <c r="P40" i="1" s="1"/>
  <c r="W36" i="1"/>
  <c r="X36" i="1" s="1"/>
  <c r="T36" i="1" s="1"/>
  <c r="R36" i="1" s="1"/>
  <c r="U36" i="1" s="1"/>
  <c r="O36" i="1" s="1"/>
  <c r="P36" i="1" s="1"/>
  <c r="Y54" i="1"/>
  <c r="AC54" i="1" s="1"/>
  <c r="AF54" i="1"/>
  <c r="AE54" i="1"/>
  <c r="W37" i="1"/>
  <c r="X37" i="1" s="1"/>
  <c r="AD52" i="1"/>
  <c r="AD51" i="1"/>
  <c r="W41" i="1"/>
  <c r="X41" i="1" s="1"/>
  <c r="AD41" i="1"/>
  <c r="BB49" i="1"/>
  <c r="W31" i="1"/>
  <c r="X31" i="1" s="1"/>
  <c r="T46" i="1"/>
  <c r="R46" i="1" s="1"/>
  <c r="U46" i="1" s="1"/>
  <c r="O46" i="1" s="1"/>
  <c r="P46" i="1" s="1"/>
  <c r="AD26" i="1"/>
  <c r="T26" i="1"/>
  <c r="R26" i="1" s="1"/>
  <c r="U26" i="1" s="1"/>
  <c r="O26" i="1" s="1"/>
  <c r="P26" i="1" s="1"/>
  <c r="W34" i="1"/>
  <c r="X34" i="1" s="1"/>
  <c r="T34" i="1" s="1"/>
  <c r="R34" i="1" s="1"/>
  <c r="U34" i="1" s="1"/>
  <c r="O34" i="1" s="1"/>
  <c r="P34" i="1" s="1"/>
  <c r="W20" i="1"/>
  <c r="X20" i="1" s="1"/>
  <c r="AE24" i="1"/>
  <c r="W60" i="1"/>
  <c r="X60" i="1" s="1"/>
  <c r="W53" i="1"/>
  <c r="X53" i="1" s="1"/>
  <c r="W48" i="1"/>
  <c r="X48" i="1" s="1"/>
  <c r="T48" i="1" s="1"/>
  <c r="R48" i="1" s="1"/>
  <c r="U48" i="1" s="1"/>
  <c r="O48" i="1" s="1"/>
  <c r="P48" i="1" s="1"/>
  <c r="AD48" i="1"/>
  <c r="AD38" i="1"/>
  <c r="AD21" i="1"/>
  <c r="T21" i="1"/>
  <c r="R21" i="1" s="1"/>
  <c r="U21" i="1" s="1"/>
  <c r="O21" i="1" s="1"/>
  <c r="P21" i="1" s="1"/>
  <c r="AD18" i="1"/>
  <c r="T18" i="1"/>
  <c r="R18" i="1" s="1"/>
  <c r="U18" i="1" s="1"/>
  <c r="O18" i="1" s="1"/>
  <c r="P18" i="1" s="1"/>
  <c r="AD17" i="1"/>
  <c r="T17" i="1"/>
  <c r="R17" i="1" s="1"/>
  <c r="U17" i="1" s="1"/>
  <c r="O17" i="1" s="1"/>
  <c r="P17" i="1" s="1"/>
  <c r="W29" i="1"/>
  <c r="X29" i="1" s="1"/>
  <c r="AD25" i="1"/>
  <c r="T25" i="1"/>
  <c r="R25" i="1" s="1"/>
  <c r="U25" i="1" s="1"/>
  <c r="O25" i="1" s="1"/>
  <c r="P25" i="1" s="1"/>
  <c r="AD27" i="1"/>
  <c r="AG54" i="1" l="1"/>
  <c r="AG28" i="1"/>
  <c r="AF52" i="1"/>
  <c r="Y52" i="1"/>
  <c r="AC52" i="1" s="1"/>
  <c r="AE52" i="1"/>
  <c r="AF56" i="1"/>
  <c r="Y56" i="1"/>
  <c r="AC56" i="1" s="1"/>
  <c r="AE56" i="1"/>
  <c r="AG46" i="1"/>
  <c r="Y22" i="1"/>
  <c r="AC22" i="1" s="1"/>
  <c r="AF22" i="1"/>
  <c r="AE22" i="1"/>
  <c r="AE17" i="1"/>
  <c r="Y17" i="1"/>
  <c r="AC17" i="1" s="1"/>
  <c r="AF17" i="1"/>
  <c r="AF50" i="1"/>
  <c r="Y50" i="1"/>
  <c r="AC50" i="1" s="1"/>
  <c r="AE50" i="1"/>
  <c r="AF45" i="1"/>
  <c r="Y45" i="1"/>
  <c r="AC45" i="1" s="1"/>
  <c r="AE45" i="1"/>
  <c r="Y30" i="1"/>
  <c r="AC30" i="1" s="1"/>
  <c r="AF30" i="1"/>
  <c r="AE30" i="1"/>
  <c r="Y19" i="1"/>
  <c r="AC19" i="1" s="1"/>
  <c r="AF19" i="1"/>
  <c r="AE19" i="1"/>
  <c r="Y61" i="1"/>
  <c r="AC61" i="1" s="1"/>
  <c r="AF61" i="1"/>
  <c r="AE61" i="1"/>
  <c r="AG21" i="1"/>
  <c r="AG26" i="1"/>
  <c r="Y42" i="1"/>
  <c r="AC42" i="1" s="1"/>
  <c r="AF42" i="1"/>
  <c r="AG42" i="1" s="1"/>
  <c r="AE42" i="1"/>
  <c r="Y43" i="1"/>
  <c r="AC43" i="1" s="1"/>
  <c r="AF43" i="1"/>
  <c r="AE43" i="1"/>
  <c r="Y29" i="1"/>
  <c r="AC29" i="1" s="1"/>
  <c r="AF29" i="1"/>
  <c r="AE29" i="1"/>
  <c r="AF60" i="1"/>
  <c r="Y60" i="1"/>
  <c r="AC60" i="1" s="1"/>
  <c r="AE60" i="1"/>
  <c r="AF31" i="1"/>
  <c r="AE31" i="1"/>
  <c r="Y31" i="1"/>
  <c r="AC31" i="1" s="1"/>
  <c r="T31" i="1"/>
  <c r="R31" i="1" s="1"/>
  <c r="U31" i="1" s="1"/>
  <c r="O31" i="1" s="1"/>
  <c r="P31" i="1" s="1"/>
  <c r="Y51" i="1"/>
  <c r="AC51" i="1" s="1"/>
  <c r="AF51" i="1"/>
  <c r="AG51" i="1" s="1"/>
  <c r="AE51" i="1"/>
  <c r="Y32" i="1"/>
  <c r="AC32" i="1" s="1"/>
  <c r="AF32" i="1"/>
  <c r="AE32" i="1"/>
  <c r="T29" i="1"/>
  <c r="R29" i="1" s="1"/>
  <c r="U29" i="1" s="1"/>
  <c r="O29" i="1" s="1"/>
  <c r="P29" i="1" s="1"/>
  <c r="T45" i="1"/>
  <c r="R45" i="1" s="1"/>
  <c r="U45" i="1" s="1"/>
  <c r="O45" i="1" s="1"/>
  <c r="P45" i="1" s="1"/>
  <c r="AG62" i="1"/>
  <c r="AG18" i="1"/>
  <c r="T60" i="1"/>
  <c r="R60" i="1" s="1"/>
  <c r="U60" i="1" s="1"/>
  <c r="O60" i="1" s="1"/>
  <c r="P60" i="1" s="1"/>
  <c r="T50" i="1"/>
  <c r="R50" i="1" s="1"/>
  <c r="U50" i="1" s="1"/>
  <c r="O50" i="1" s="1"/>
  <c r="P50" i="1" s="1"/>
  <c r="AF41" i="1"/>
  <c r="Y41" i="1"/>
  <c r="AC41" i="1" s="1"/>
  <c r="AE41" i="1"/>
  <c r="AF47" i="1"/>
  <c r="Y47" i="1"/>
  <c r="AC47" i="1" s="1"/>
  <c r="AE47" i="1"/>
  <c r="Y40" i="1"/>
  <c r="AC40" i="1" s="1"/>
  <c r="AF40" i="1"/>
  <c r="AG40" i="1" s="1"/>
  <c r="AE40" i="1"/>
  <c r="T47" i="1"/>
  <c r="R47" i="1" s="1"/>
  <c r="U47" i="1" s="1"/>
  <c r="O47" i="1" s="1"/>
  <c r="P47" i="1" s="1"/>
  <c r="T30" i="1"/>
  <c r="R30" i="1" s="1"/>
  <c r="U30" i="1" s="1"/>
  <c r="O30" i="1" s="1"/>
  <c r="P30" i="1" s="1"/>
  <c r="Y59" i="1"/>
  <c r="AC59" i="1" s="1"/>
  <c r="AF59" i="1"/>
  <c r="AE59" i="1"/>
  <c r="T22" i="1"/>
  <c r="R22" i="1" s="1"/>
  <c r="U22" i="1" s="1"/>
  <c r="O22" i="1" s="1"/>
  <c r="P22" i="1" s="1"/>
  <c r="T61" i="1"/>
  <c r="R61" i="1" s="1"/>
  <c r="U61" i="1" s="1"/>
  <c r="O61" i="1" s="1"/>
  <c r="P61" i="1" s="1"/>
  <c r="Y23" i="1"/>
  <c r="AC23" i="1" s="1"/>
  <c r="AF23" i="1"/>
  <c r="AE23" i="1"/>
  <c r="Y38" i="1"/>
  <c r="AC38" i="1" s="1"/>
  <c r="AF38" i="1"/>
  <c r="AE38" i="1"/>
  <c r="Y20" i="1"/>
  <c r="AC20" i="1" s="1"/>
  <c r="AF20" i="1"/>
  <c r="AG20" i="1" s="1"/>
  <c r="AE20" i="1"/>
  <c r="Y27" i="1"/>
  <c r="AC27" i="1" s="1"/>
  <c r="AF27" i="1"/>
  <c r="AE27" i="1"/>
  <c r="T43" i="1"/>
  <c r="R43" i="1" s="1"/>
  <c r="U43" i="1" s="1"/>
  <c r="O43" i="1" s="1"/>
  <c r="P43" i="1" s="1"/>
  <c r="AF64" i="1"/>
  <c r="Y64" i="1"/>
  <c r="AC64" i="1" s="1"/>
  <c r="AE64" i="1"/>
  <c r="T20" i="1"/>
  <c r="R20" i="1" s="1"/>
  <c r="U20" i="1" s="1"/>
  <c r="O20" i="1" s="1"/>
  <c r="P20" i="1" s="1"/>
  <c r="Y44" i="1"/>
  <c r="AC44" i="1" s="1"/>
  <c r="AF44" i="1"/>
  <c r="AE44" i="1"/>
  <c r="AG25" i="1"/>
  <c r="AG58" i="1"/>
  <c r="Y53" i="1"/>
  <c r="AC53" i="1" s="1"/>
  <c r="AF53" i="1"/>
  <c r="AE53" i="1"/>
  <c r="T53" i="1"/>
  <c r="R53" i="1" s="1"/>
  <c r="U53" i="1" s="1"/>
  <c r="O53" i="1" s="1"/>
  <c r="P53" i="1" s="1"/>
  <c r="AF48" i="1"/>
  <c r="Y48" i="1"/>
  <c r="AC48" i="1" s="1"/>
  <c r="AE48" i="1"/>
  <c r="T41" i="1"/>
  <c r="R41" i="1" s="1"/>
  <c r="U41" i="1" s="1"/>
  <c r="O41" i="1" s="1"/>
  <c r="P41" i="1" s="1"/>
  <c r="AF37" i="1"/>
  <c r="Y37" i="1"/>
  <c r="AC37" i="1" s="1"/>
  <c r="AE37" i="1"/>
  <c r="Y57" i="1"/>
  <c r="AC57" i="1" s="1"/>
  <c r="AF57" i="1"/>
  <c r="AE57" i="1"/>
  <c r="T57" i="1"/>
  <c r="R57" i="1" s="1"/>
  <c r="U57" i="1" s="1"/>
  <c r="O57" i="1" s="1"/>
  <c r="P57" i="1" s="1"/>
  <c r="Y55" i="1"/>
  <c r="AC55" i="1" s="1"/>
  <c r="AF55" i="1"/>
  <c r="AE55" i="1"/>
  <c r="T55" i="1"/>
  <c r="R55" i="1" s="1"/>
  <c r="U55" i="1" s="1"/>
  <c r="O55" i="1" s="1"/>
  <c r="P55" i="1" s="1"/>
  <c r="Y39" i="1"/>
  <c r="AC39" i="1" s="1"/>
  <c r="AF39" i="1"/>
  <c r="AE39" i="1"/>
  <c r="T39" i="1"/>
  <c r="R39" i="1" s="1"/>
  <c r="U39" i="1" s="1"/>
  <c r="O39" i="1" s="1"/>
  <c r="P39" i="1" s="1"/>
  <c r="AG24" i="1"/>
  <c r="T44" i="1"/>
  <c r="R44" i="1" s="1"/>
  <c r="U44" i="1" s="1"/>
  <c r="O44" i="1" s="1"/>
  <c r="P44" i="1" s="1"/>
  <c r="T64" i="1"/>
  <c r="R64" i="1" s="1"/>
  <c r="U64" i="1" s="1"/>
  <c r="O64" i="1" s="1"/>
  <c r="P64" i="1" s="1"/>
  <c r="AF49" i="1"/>
  <c r="AE49" i="1"/>
  <c r="Y49" i="1"/>
  <c r="AC49" i="1" s="1"/>
  <c r="T49" i="1"/>
  <c r="R49" i="1" s="1"/>
  <c r="U49" i="1" s="1"/>
  <c r="O49" i="1" s="1"/>
  <c r="P49" i="1" s="1"/>
  <c r="Y35" i="1"/>
  <c r="AC35" i="1" s="1"/>
  <c r="AF35" i="1"/>
  <c r="AE35" i="1"/>
  <c r="T35" i="1"/>
  <c r="R35" i="1" s="1"/>
  <c r="U35" i="1" s="1"/>
  <c r="O35" i="1" s="1"/>
  <c r="P35" i="1" s="1"/>
  <c r="AF36" i="1"/>
  <c r="AE36" i="1"/>
  <c r="Y36" i="1"/>
  <c r="AC36" i="1" s="1"/>
  <c r="AF34" i="1"/>
  <c r="Y34" i="1"/>
  <c r="AC34" i="1" s="1"/>
  <c r="AE34" i="1"/>
  <c r="AG63" i="1"/>
  <c r="T32" i="1"/>
  <c r="R32" i="1" s="1"/>
  <c r="U32" i="1" s="1"/>
  <c r="O32" i="1" s="1"/>
  <c r="P32" i="1" s="1"/>
  <c r="T37" i="1"/>
  <c r="R37" i="1" s="1"/>
  <c r="U37" i="1" s="1"/>
  <c r="O37" i="1" s="1"/>
  <c r="P37" i="1" s="1"/>
  <c r="AF33" i="1"/>
  <c r="Y33" i="1"/>
  <c r="AC33" i="1" s="1"/>
  <c r="AE33" i="1"/>
  <c r="AG36" i="1" l="1"/>
  <c r="AG61" i="1"/>
  <c r="AG57" i="1"/>
  <c r="AG38" i="1"/>
  <c r="AG47" i="1"/>
  <c r="AG55" i="1"/>
  <c r="AG45" i="1"/>
  <c r="AG52" i="1"/>
  <c r="AG59" i="1"/>
  <c r="AG35" i="1"/>
  <c r="AG49" i="1"/>
  <c r="AG39" i="1"/>
  <c r="AG53" i="1"/>
  <c r="AG27" i="1"/>
  <c r="AG41" i="1"/>
  <c r="AG31" i="1"/>
  <c r="AG43" i="1"/>
  <c r="AG37" i="1"/>
  <c r="AG19" i="1"/>
  <c r="AG33" i="1"/>
  <c r="AG60" i="1"/>
  <c r="AG50" i="1"/>
  <c r="AG44" i="1"/>
  <c r="AG23" i="1"/>
  <c r="AG32" i="1"/>
  <c r="AG30" i="1"/>
  <c r="AG17" i="1"/>
  <c r="AG22" i="1"/>
  <c r="AG56" i="1"/>
  <c r="AG34" i="1"/>
  <c r="AG48" i="1"/>
  <c r="AG64" i="1"/>
  <c r="AG29" i="1"/>
</calcChain>
</file>

<file path=xl/sharedStrings.xml><?xml version="1.0" encoding="utf-8"?>
<sst xmlns="http://schemas.openxmlformats.org/spreadsheetml/2006/main" count="1543" uniqueCount="612">
  <si>
    <t>File opened</t>
  </si>
  <si>
    <t>2021-08-04 09:23:36</t>
  </si>
  <si>
    <t>Console s/n</t>
  </si>
  <si>
    <t>68C-831537</t>
  </si>
  <si>
    <t>Console ver</t>
  </si>
  <si>
    <t>Bluestem v.1.5.02</t>
  </si>
  <si>
    <t>Scripts ver</t>
  </si>
  <si>
    <t>2021.03  1.5.02, Feb 2021</t>
  </si>
  <si>
    <t>Head s/n</t>
  </si>
  <si>
    <t>68H-891537</t>
  </si>
  <si>
    <t>Head ver</t>
  </si>
  <si>
    <t>1.4.5</t>
  </si>
  <si>
    <t>Head cal</t>
  </si>
  <si>
    <t>{"flowmeterzero": "0.996641", "h2oaspan2b": "0.0655072", "oxygen": "21", "h2obspanconc2": "0", "flowbzero": "0.37823", "ssa_ref": "31255.1", "h2obzero": "1.10814", "ssb_ref": "32230.3", "co2aspan1": "1.00059", "co2aspan2": "-0.0336092", "co2bspanconc1": "2504", "co2bspan2b": "0.282755", "h2oaspan2": "0", "h2obspan2b": "0.0656108", "co2bspanconc2": "303.2", "tbzero": "0.013916", "h2obspan2a": "0.0656292", "h2obspan1": "0.999721", "tazero": "0.0185547", "co2azero": "0.987998", "co2bspan1": "1.00039", "h2oaspanconc1": "12.32", "co2aspan2a": "0.285547", "chamberpressurezero": "2.60253", "co2aspan2b": "0.282974", "h2oaspan1": "0.99979", "co2bzero": "1.00673", "co2aspanconc1": "2504", "h2oaspanconc2": "0", "h2obspan2": "0", "flowazero": "0.34506", "co2bspan2": "-0.0332885", "co2bspan2a": "0.285354", "h2obspanconc1": "12.32", "co2aspanconc2": "303.2", "h2oaspan2a": "0.0655209", "h2oazero": "1.10524"}</t>
  </si>
  <si>
    <t>Chamber type</t>
  </si>
  <si>
    <t>6800-01A</t>
  </si>
  <si>
    <t>Chamber s/n</t>
  </si>
  <si>
    <t>MPF-651432</t>
  </si>
  <si>
    <t>Chamber rev</t>
  </si>
  <si>
    <t>0</t>
  </si>
  <si>
    <t>Chamber cal</t>
  </si>
  <si>
    <t>Fluorometer</t>
  </si>
  <si>
    <t>Flr. Version</t>
  </si>
  <si>
    <t>09:23:36</t>
  </si>
  <si>
    <t>Stability Definition:	gsw (GasEx): Slp&lt;0.2 Std&lt;0.02 Per=30	A (GasEx): Slp&lt;1 Std&lt;0.2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</si>
  <si>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</si>
  <si>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</si>
  <si>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</si>
  <si>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</si>
  <si>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</si>
  <si>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</si>
  <si>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</si>
  <si>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</si>
  <si>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</si>
  <si>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</si>
  <si>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</si>
  <si>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</si>
  <si>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</si>
  <si>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</si>
  <si>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</si>
  <si>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</si>
  <si>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</si>
  <si>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</si>
  <si>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</si>
  <si>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</si>
  <si>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</si>
  <si>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</si>
  <si>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</si>
  <si>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</si>
  <si>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</si>
  <si>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</si>
  <si>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</si>
  <si>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</si>
  <si>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</si>
  <si>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</si>
  <si>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</si>
  <si>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</si>
  <si>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</si>
  <si>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</si>
  <si>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</si>
  <si>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</si>
  <si>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</si>
  <si>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</si>
  <si>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</si>
  <si>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</si>
  <si>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</si>
  <si>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</si>
  <si>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</si>
  <si>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</si>
  <si>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</si>
  <si>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</si>
  <si>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</si>
  <si>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</si>
  <si>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</si>
  <si>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</si>
  <si>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</si>
  <si>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</si>
  <si>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2.32787 83.4133 382.191 621.871 859.284 1047.06 1222.19 1383.94</t>
  </si>
  <si>
    <t>Fs_true</t>
  </si>
  <si>
    <t>-0.0490595 101.022 401.168 601.449 801.335 1000.68 1201.14 1401.46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</si>
  <si>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</si>
  <si>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</si>
  <si>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</si>
  <si>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</si>
  <si>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</si>
  <si>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</si>
  <si>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</si>
  <si>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</si>
  <si>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</si>
  <si>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</si>
  <si>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</si>
  <si>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</si>
  <si>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</si>
  <si>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</si>
  <si>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</si>
  <si>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</si>
  <si>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</si>
  <si>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</si>
  <si>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</si>
  <si>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</si>
  <si>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</si>
  <si>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</si>
  <si>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</si>
  <si>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</si>
  <si>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</si>
  <si>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</si>
  <si>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plot</t>
  </si>
  <si>
    <t>instrument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</si>
  <si>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</si>
  <si>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</si>
  <si>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</si>
  <si>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</si>
  <si>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</si>
  <si>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</si>
  <si>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</si>
  <si>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</si>
  <si>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</si>
  <si>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</si>
  <si>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</si>
  <si>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</si>
  <si>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</si>
  <si>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</si>
  <si>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</si>
  <si>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</si>
  <si>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</si>
  <si>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</si>
  <si>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</si>
  <si>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</si>
  <si>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</si>
  <si>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</si>
  <si>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</si>
  <si>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</si>
  <si>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</si>
  <si>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</si>
  <si>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</si>
  <si>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</si>
  <si>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</si>
  <si>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</si>
  <si>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</si>
  <si>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</si>
  <si>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</si>
  <si>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</si>
  <si>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</si>
  <si>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</si>
  <si>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</si>
  <si>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</si>
  <si>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</si>
  <si>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</si>
  <si>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</si>
  <si>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</si>
  <si>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</si>
  <si>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</si>
  <si>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</si>
  <si>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</si>
  <si>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</si>
  <si>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</si>
  <si>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</si>
  <si>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</si>
  <si>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</si>
  <si>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</si>
  <si>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</si>
  <si>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</si>
  <si>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</si>
  <si>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</si>
  <si>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</si>
  <si>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</si>
  <si>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</si>
  <si>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</si>
  <si>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</si>
  <si>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</si>
  <si>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</si>
  <si>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</si>
  <si>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</si>
  <si>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</si>
  <si>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</si>
  <si>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</si>
  <si>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</si>
  <si>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</si>
  <si>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</si>
  <si>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</si>
  <si>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</si>
  <si>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</si>
  <si>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</si>
  <si>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</si>
  <si>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</si>
  <si>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</si>
  <si>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</si>
  <si>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</si>
  <si>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</si>
  <si>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</si>
  <si>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</si>
  <si>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</si>
  <si>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</si>
  <si>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</si>
  <si>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</si>
  <si>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</si>
  <si>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</si>
  <si>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</si>
  <si>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</si>
  <si>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</si>
  <si>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</si>
  <si>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</si>
  <si>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</si>
  <si>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</si>
  <si>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</si>
  <si>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</si>
  <si>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</si>
  <si>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</si>
  <si>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</si>
  <si>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</si>
  <si>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</si>
  <si>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</si>
  <si>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</si>
  <si>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</si>
  <si>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</si>
  <si>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</si>
  <si>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</si>
  <si>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</si>
  <si>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</si>
  <si>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</si>
  <si>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</si>
  <si>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</si>
  <si>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</si>
  <si>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</si>
  <si>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</si>
  <si>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</si>
  <si>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</si>
  <si>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</si>
  <si>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</si>
  <si>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</si>
  <si>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</si>
  <si>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</si>
  <si>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</si>
  <si>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</si>
  <si>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</si>
  <si>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</si>
  <si>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</si>
  <si>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</si>
  <si>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</si>
  <si>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</si>
  <si>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</si>
  <si>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</si>
  <si>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</si>
  <si>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</si>
  <si>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</si>
  <si>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</si>
  <si>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</si>
  <si>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</si>
  <si>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</si>
  <si>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</si>
  <si>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</si>
  <si>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</si>
  <si>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</si>
  <si>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</si>
  <si>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</si>
  <si>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</si>
  <si>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</si>
  <si>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</si>
  <si>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</si>
  <si>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</si>
  <si>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</si>
  <si>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</si>
  <si>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</si>
  <si>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</si>
  <si>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</si>
  <si>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</si>
  <si>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</si>
  <si>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</si>
  <si>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</si>
  <si>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</si>
  <si>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</si>
  <si>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</si>
  <si>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</si>
  <si>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</si>
  <si>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</si>
  <si>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</si>
  <si>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</si>
  <si>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</si>
  <si>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</si>
  <si>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</si>
  <si>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</si>
  <si>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</si>
  <si>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</si>
  <si>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</si>
  <si>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</si>
  <si>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</si>
  <si>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</si>
  <si>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</si>
  <si>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</si>
  <si>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</si>
  <si>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</si>
  <si>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</si>
  <si>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</si>
  <si>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</si>
  <si>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</si>
  <si>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</si>
  <si>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</si>
  <si>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</si>
  <si>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</si>
  <si>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</si>
  <si>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</si>
  <si>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</si>
  <si>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</si>
  <si>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</si>
  <si>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</si>
  <si>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</si>
  <si>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</si>
  <si>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</si>
  <si>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</si>
  <si>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</si>
  <si>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</si>
  <si>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</si>
  <si>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</si>
  <si>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</si>
  <si>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</si>
  <si>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</si>
  <si>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</si>
  <si>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</si>
  <si>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</si>
  <si>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</si>
  <si>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</si>
  <si>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</si>
  <si>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</si>
  <si>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</si>
  <si>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</si>
  <si>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</si>
  <si>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</si>
  <si>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</si>
  <si>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</si>
  <si>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</si>
  <si>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</si>
  <si>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</si>
  <si>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</si>
  <si>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</si>
  <si>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</si>
  <si>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</si>
  <si>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</si>
  <si>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</si>
  <si>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</si>
  <si>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</si>
  <si>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</si>
  <si>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</si>
  <si>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</si>
  <si>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</si>
  <si>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</si>
  <si>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</si>
  <si>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</si>
  <si>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</si>
  <si>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</si>
  <si>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</si>
  <si>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</si>
  <si>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</si>
  <si>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</si>
  <si>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</si>
  <si>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</si>
  <si>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</si>
  <si>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</si>
  <si>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</si>
  <si>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</si>
  <si>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</si>
  <si>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ripe2</t>
  </si>
  <si>
    <t>RECT-12243-20210724-05_20_30</t>
  </si>
  <si>
    <t>0: Broadleaf</t>
  </si>
  <si>
    <t>2/2</t>
  </si>
  <si>
    <t>11111111</t>
  </si>
  <si>
    <t>oooooooo</t>
  </si>
  <si>
    <t>off</t>
  </si>
  <si>
    <t>1/2</t>
  </si>
  <si>
    <t>20210805 11:48:38</t>
  </si>
  <si>
    <t>11:48:38</t>
  </si>
  <si>
    <t>soybean</t>
  </si>
  <si>
    <t>1</t>
  </si>
  <si>
    <t>MPF-65-20210804-11_48_22</t>
  </si>
  <si>
    <t>DARK-66-20210804-11_48_29</t>
  </si>
  <si>
    <t>11:47:55</t>
  </si>
  <si>
    <t>20210805 11:50:27</t>
  </si>
  <si>
    <t>11:50:27</t>
  </si>
  <si>
    <t>MPF-67-20210804-11_50_11</t>
  </si>
  <si>
    <t>DARK-68-20210804-11_50_18</t>
  </si>
  <si>
    <t>11:49:48</t>
  </si>
  <si>
    <t>20210805 11:52:36</t>
  </si>
  <si>
    <t>11:52:36</t>
  </si>
  <si>
    <t>MPF-69-20210804-11_52_20</t>
  </si>
  <si>
    <t>DARK-70-20210804-11_52_28</t>
  </si>
  <si>
    <t>11:51:56</t>
  </si>
  <si>
    <t>20210805 11:54:07</t>
  </si>
  <si>
    <t>11:54:07</t>
  </si>
  <si>
    <t>MPF-71-20210804-11_53_51</t>
  </si>
  <si>
    <t>DARK-72-20210804-11_53_58</t>
  </si>
  <si>
    <t>11:54:39</t>
  </si>
  <si>
    <t>20210805 11:56:10</t>
  </si>
  <si>
    <t>11:56:10</t>
  </si>
  <si>
    <t>MPF-73-20210804-11_55_54</t>
  </si>
  <si>
    <t>DARK-74-20210804-11_56_01</t>
  </si>
  <si>
    <t>11:56:40</t>
  </si>
  <si>
    <t>20210805 11:58:52</t>
  </si>
  <si>
    <t>11:58:52</t>
  </si>
  <si>
    <t>MPF-75-20210804-11_58_36</t>
  </si>
  <si>
    <t>DARK-76-20210804-11_58_43</t>
  </si>
  <si>
    <t>11:58:11</t>
  </si>
  <si>
    <t>20210805 12:00:36</t>
  </si>
  <si>
    <t>12:00:36</t>
  </si>
  <si>
    <t>MPF-77-20210804-12_00_20</t>
  </si>
  <si>
    <t>DARK-78-20210804-12_00_27</t>
  </si>
  <si>
    <t>11:59:56</t>
  </si>
  <si>
    <t>20210805 12:02:32</t>
  </si>
  <si>
    <t>12:02:32</t>
  </si>
  <si>
    <t>MPF-79-20210804-12_02_16</t>
  </si>
  <si>
    <t>DARK-80-20210804-12_02_23</t>
  </si>
  <si>
    <t>12:01:50</t>
  </si>
  <si>
    <t>20210805 12:04:27</t>
  </si>
  <si>
    <t>12:04:27</t>
  </si>
  <si>
    <t>MPF-81-20210804-12_04_11</t>
  </si>
  <si>
    <t>DARK-82-20210804-12_04_18</t>
  </si>
  <si>
    <t>12:03:47</t>
  </si>
  <si>
    <t>20210805 12:06:28</t>
  </si>
  <si>
    <t>12:06:28</t>
  </si>
  <si>
    <t>MPF-83-20210804-12_06_12</t>
  </si>
  <si>
    <t>DARK-84-20210804-12_06_19</t>
  </si>
  <si>
    <t>12:05:46</t>
  </si>
  <si>
    <t>20210805 12:08:06</t>
  </si>
  <si>
    <t>12:08:06</t>
  </si>
  <si>
    <t>MPF-85-20210804-12_07_50</t>
  </si>
  <si>
    <t>DARK-86-20210804-12_07_58</t>
  </si>
  <si>
    <t>12:08:38</t>
  </si>
  <si>
    <t>20210805 12:11:39</t>
  </si>
  <si>
    <t>12:11:39</t>
  </si>
  <si>
    <t>MPF-87-20210804-12_11_23</t>
  </si>
  <si>
    <t>DARK-88-20210804-12_11_31</t>
  </si>
  <si>
    <t>12:09:44</t>
  </si>
  <si>
    <t>20210805 12:14:32</t>
  </si>
  <si>
    <t>12:14:32</t>
  </si>
  <si>
    <t>MPF-89-20210804-12_14_16</t>
  </si>
  <si>
    <t>DARK-90-20210804-12_14_24</t>
  </si>
  <si>
    <t>12:15:13</t>
  </si>
  <si>
    <t>20210805 12:17:02</t>
  </si>
  <si>
    <t>12:17:02</t>
  </si>
  <si>
    <t>MPF-91-20210804-12_16_46</t>
  </si>
  <si>
    <t>DARK-92-20210804-12_16_53</t>
  </si>
  <si>
    <t>12:16:13</t>
  </si>
  <si>
    <t>20210805 12:19:09</t>
  </si>
  <si>
    <t>12:19:09</t>
  </si>
  <si>
    <t>MPF-93-20210804-12_18_53</t>
  </si>
  <si>
    <t>DARK-94-20210804-12_19_01</t>
  </si>
  <si>
    <t>12:18:20</t>
  </si>
  <si>
    <t>20210805 12:21:06</t>
  </si>
  <si>
    <t>12:21:06</t>
  </si>
  <si>
    <t>MPF-95-20210804-12_20_50</t>
  </si>
  <si>
    <t>DARK-96-20210804-12_20_58</t>
  </si>
  <si>
    <t>12:20:20</t>
  </si>
  <si>
    <t>20210805 12:32:22</t>
  </si>
  <si>
    <t>12:32:22</t>
  </si>
  <si>
    <t>MPF-97-20210804-12_32_06</t>
  </si>
  <si>
    <t>DARK-98-20210804-12_32_14</t>
  </si>
  <si>
    <t>12:31:45</t>
  </si>
  <si>
    <t>20210805 12:34:13</t>
  </si>
  <si>
    <t>12:34:13</t>
  </si>
  <si>
    <t>MPF-99-20210804-12_33_57</t>
  </si>
  <si>
    <t>DARK-100-20210804-12_34_05</t>
  </si>
  <si>
    <t>12:33:36</t>
  </si>
  <si>
    <t>20210805 12:36:11</t>
  </si>
  <si>
    <t>12:36:11</t>
  </si>
  <si>
    <t>MPF-101-20210804-12_35_55</t>
  </si>
  <si>
    <t>DARK-102-20210804-12_36_03</t>
  </si>
  <si>
    <t>12:35:33</t>
  </si>
  <si>
    <t>20210805 12:38:26</t>
  </si>
  <si>
    <t>12:38:26</t>
  </si>
  <si>
    <t>MPF-103-20210804-12_38_10</t>
  </si>
  <si>
    <t>DARK-104-20210804-12_38_18</t>
  </si>
  <si>
    <t>12:37:47</t>
  </si>
  <si>
    <t>20210805 12:40:32</t>
  </si>
  <si>
    <t>12:40:32</t>
  </si>
  <si>
    <t>MPF-105-20210804-12_40_16</t>
  </si>
  <si>
    <t>DARK-106-20210804-12_40_24</t>
  </si>
  <si>
    <t>12:39:55</t>
  </si>
  <si>
    <t>20210805 12:42:17</t>
  </si>
  <si>
    <t>12:42:17</t>
  </si>
  <si>
    <t>MPF-107-20210804-12_42_01</t>
  </si>
  <si>
    <t>DARK-108-20210804-12_42_09</t>
  </si>
  <si>
    <t>12:41:38</t>
  </si>
  <si>
    <t>20210805 12:44:09</t>
  </si>
  <si>
    <t>12:44:09</t>
  </si>
  <si>
    <t>MPF-109-20210804-12_43_53</t>
  </si>
  <si>
    <t>DARK-110-20210804-12_44_01</t>
  </si>
  <si>
    <t>12:43:30</t>
  </si>
  <si>
    <t>20210805 12:45:56</t>
  </si>
  <si>
    <t>12:45:56</t>
  </si>
  <si>
    <t>MPF-111-20210804-12_45_40</t>
  </si>
  <si>
    <t>DARK-112-20210804-12_45_47</t>
  </si>
  <si>
    <t>12:45:16</t>
  </si>
  <si>
    <t>20210805 12:47:26</t>
  </si>
  <si>
    <t>12:47:26</t>
  </si>
  <si>
    <t>MPF-113-20210804-12_47_10</t>
  </si>
  <si>
    <t>DARK-114-20210804-12_47_18</t>
  </si>
  <si>
    <t>12:47:52</t>
  </si>
  <si>
    <t>20210805 12:50:08</t>
  </si>
  <si>
    <t>12:50:08</t>
  </si>
  <si>
    <t>MPF-115-20210804-12_49_52</t>
  </si>
  <si>
    <t>DARK-116-20210804-12_50_00</t>
  </si>
  <si>
    <t>12:49:29</t>
  </si>
  <si>
    <t>20210805 12:52:10</t>
  </si>
  <si>
    <t>12:52:10</t>
  </si>
  <si>
    <t>MPF-117-20210804-12_51_54</t>
  </si>
  <si>
    <t>DARK-118-20210804-12_52_02</t>
  </si>
  <si>
    <t>12:51:27</t>
  </si>
  <si>
    <t>20210805 12:54:15</t>
  </si>
  <si>
    <t>12:54:15</t>
  </si>
  <si>
    <t>MPF-119-20210804-12_53_59</t>
  </si>
  <si>
    <t>DARK-120-20210804-12_54_07</t>
  </si>
  <si>
    <t>12:53:22</t>
  </si>
  <si>
    <t>20210805 12:56:46</t>
  </si>
  <si>
    <t>12:56:46</t>
  </si>
  <si>
    <t>MPF-121-20210804-12_56_30</t>
  </si>
  <si>
    <t>DARK-122-20210804-12_56_38</t>
  </si>
  <si>
    <t>12:55:16</t>
  </si>
  <si>
    <t>20210805 12:59:47</t>
  </si>
  <si>
    <t>12:59:47</t>
  </si>
  <si>
    <t>MPF-123-20210804-12_59_31</t>
  </si>
  <si>
    <t>DARK-124-20210804-12_59_39</t>
  </si>
  <si>
    <t>12:57:57</t>
  </si>
  <si>
    <t>20210805 13:01:47</t>
  </si>
  <si>
    <t>13:01:47</t>
  </si>
  <si>
    <t>MPF-125-20210804-13_01_31</t>
  </si>
  <si>
    <t>DARK-126-20210804-13_01_39</t>
  </si>
  <si>
    <t>13:00:56</t>
  </si>
  <si>
    <t>20210805 13:03:54</t>
  </si>
  <si>
    <t>13:03:54</t>
  </si>
  <si>
    <t>MPF-127-20210804-13_03_38</t>
  </si>
  <si>
    <t>DARK-128-20210804-13_03_46</t>
  </si>
  <si>
    <t>13:03:06</t>
  </si>
  <si>
    <t>20210805 13:20:49</t>
  </si>
  <si>
    <t>13:20:49</t>
  </si>
  <si>
    <t>tobacco</t>
  </si>
  <si>
    <t>MPF-129-20210804-13_20_33</t>
  </si>
  <si>
    <t>DARK-130-20210804-13_20_41</t>
  </si>
  <si>
    <t>13:20:11</t>
  </si>
  <si>
    <t>20210805 13:23:26</t>
  </si>
  <si>
    <t>13:23:26</t>
  </si>
  <si>
    <t>MPF-131-20210804-13_23_11</t>
  </si>
  <si>
    <t>DARK-132-20210804-13_23_18</t>
  </si>
  <si>
    <t>13:22:48</t>
  </si>
  <si>
    <t>20210805 13:25:20</t>
  </si>
  <si>
    <t>13:25:20</t>
  </si>
  <si>
    <t>MPF-133-20210804-13_25_05</t>
  </si>
  <si>
    <t>DARK-134-20210804-13_25_12</t>
  </si>
  <si>
    <t>13:24:42</t>
  </si>
  <si>
    <t>20210805 13:27:10</t>
  </si>
  <si>
    <t>13:27:10</t>
  </si>
  <si>
    <t>MPF-135-20210804-13_26_54</t>
  </si>
  <si>
    <t>DARK-136-20210804-13_27_02</t>
  </si>
  <si>
    <t>13:26:31</t>
  </si>
  <si>
    <t>20210805 13:29:09</t>
  </si>
  <si>
    <t>13:29:09</t>
  </si>
  <si>
    <t>MPF-137-20210804-13_28_54</t>
  </si>
  <si>
    <t>DARK-138-20210804-13_29_01</t>
  </si>
  <si>
    <t>13:28:30</t>
  </si>
  <si>
    <t>20210805 13:30:57</t>
  </si>
  <si>
    <t>13:30:57</t>
  </si>
  <si>
    <t>MPF-139-20210804-13_30_42</t>
  </si>
  <si>
    <t>DARK-140-20210804-13_30_49</t>
  </si>
  <si>
    <t>13:30:19</t>
  </si>
  <si>
    <t>20210805 13:32:41</t>
  </si>
  <si>
    <t>13:32:41</t>
  </si>
  <si>
    <t>MPF-141-20210804-13_32_25</t>
  </si>
  <si>
    <t>DARK-142-20210804-13_32_33</t>
  </si>
  <si>
    <t>13:32:02</t>
  </si>
  <si>
    <t>20210805 13:34:28</t>
  </si>
  <si>
    <t>13:34:28</t>
  </si>
  <si>
    <t>MPF-143-20210804-13_34_12</t>
  </si>
  <si>
    <t>DARK-144-20210804-13_34_20</t>
  </si>
  <si>
    <t>13:33:48</t>
  </si>
  <si>
    <t>20210805 13:36:23</t>
  </si>
  <si>
    <t>13:36:23</t>
  </si>
  <si>
    <t>MPF-145-20210804-13_36_07</t>
  </si>
  <si>
    <t>DARK-146-20210804-13_36_15</t>
  </si>
  <si>
    <t>13:35:43</t>
  </si>
  <si>
    <t>20210805 13:38:06</t>
  </si>
  <si>
    <t>13:38:06</t>
  </si>
  <si>
    <t>MPF-147-20210804-13_37_50</t>
  </si>
  <si>
    <t>DARK-148-20210804-13_37_58</t>
  </si>
  <si>
    <t>13:37:27</t>
  </si>
  <si>
    <t>20210805 13:39:49</t>
  </si>
  <si>
    <t>13:39:49</t>
  </si>
  <si>
    <t>MPF-149-20210804-13_39_33</t>
  </si>
  <si>
    <t>DARK-150-20210804-13_39_41</t>
  </si>
  <si>
    <t>13:39:09</t>
  </si>
  <si>
    <t>20210805 13:41:46</t>
  </si>
  <si>
    <t>13:41:46</t>
  </si>
  <si>
    <t>MPF-151-20210804-13_41_30</t>
  </si>
  <si>
    <t>DARK-152-20210804-13_41_38</t>
  </si>
  <si>
    <t>13:41:02</t>
  </si>
  <si>
    <t>20210805 13:43:56</t>
  </si>
  <si>
    <t>13:43:56</t>
  </si>
  <si>
    <t>MPF-153-20210804-13_43_40</t>
  </si>
  <si>
    <t>DARK-154-20210804-13_43_48</t>
  </si>
  <si>
    <t>13:43:12</t>
  </si>
  <si>
    <t>20210805 13:46:27</t>
  </si>
  <si>
    <t>13:46:27</t>
  </si>
  <si>
    <t>MPF-155-20210804-13_46_12</t>
  </si>
  <si>
    <t>DARK-156-20210804-13_46_19</t>
  </si>
  <si>
    <t>13:45:38</t>
  </si>
  <si>
    <t>20210805 13:48:44</t>
  </si>
  <si>
    <t>13:48:44</t>
  </si>
  <si>
    <t>MPF-157-20210804-13_48_29</t>
  </si>
  <si>
    <t>DARK-158-20210804-13_48_36</t>
  </si>
  <si>
    <t>13:47:54</t>
  </si>
  <si>
    <t>20210805 13:50:51</t>
  </si>
  <si>
    <t>13:50:51</t>
  </si>
  <si>
    <t>MPF-159-20210804-13_50_36</t>
  </si>
  <si>
    <t>DARK-160-20210804-13_50_43</t>
  </si>
  <si>
    <t>13:50:03</t>
  </si>
  <si>
    <t>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</si>
</sst>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64"/>
  <sheetViews>
    <sheetView tabSelected="1" topLeftCell="A15" workbookViewId="0">
      <selection activeCell="H33" sqref="H33:H48"/>
    </sheetView>
  </sheetViews>
  <sheetFormatPr defaultRowHeight="14.4" x14ac:dyDescent="0.3"/>
  <sheetData>
    <row r="2" spans="1:239" x14ac:dyDescent="0.3">
      <c r="A2" t="s">
        <v>25</v>
      </c>
      <c r="B2" t="s">
        <v>26</v>
      </c>
      <c r="C2" t="s">
        <v>28</v>
      </c>
    </row>
    <row r="3" spans="1:239" x14ac:dyDescent="0.3">
      <c r="B3" t="s">
        <v>27</v>
      </c>
      <c r="C3">
        <v>21</v>
      </c>
    </row>
    <row r="4" spans="1:239" x14ac:dyDescent="0.3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239" x14ac:dyDescent="0.3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39" x14ac:dyDescent="0.3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239" x14ac:dyDescent="0.3">
      <c r="B7">
        <v>0</v>
      </c>
      <c r="C7">
        <v>1</v>
      </c>
      <c r="D7">
        <v>0</v>
      </c>
      <c r="E7">
        <v>0</v>
      </c>
    </row>
    <row r="8" spans="1:239" x14ac:dyDescent="0.3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239" x14ac:dyDescent="0.3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39" x14ac:dyDescent="0.3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239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39" x14ac:dyDescent="0.3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239" x14ac:dyDescent="0.3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239" x14ac:dyDescent="0.3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82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85</v>
      </c>
      <c r="BO14" t="s">
        <v>86</v>
      </c>
      <c r="BP14" t="s">
        <v>86</v>
      </c>
      <c r="BQ14" t="s">
        <v>86</v>
      </c>
      <c r="BR14" t="s">
        <v>86</v>
      </c>
      <c r="BS14" t="s">
        <v>87</v>
      </c>
      <c r="BT14" t="s">
        <v>87</v>
      </c>
      <c r="BU14" t="s">
        <v>87</v>
      </c>
      <c r="BV14" t="s">
        <v>87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  <c r="FT14" t="s">
        <v>95</v>
      </c>
      <c r="FU14" t="s">
        <v>95</v>
      </c>
      <c r="FV14" t="s">
        <v>95</v>
      </c>
      <c r="FW14" t="s">
        <v>95</v>
      </c>
      <c r="FX14" t="s">
        <v>95</v>
      </c>
      <c r="FY14" t="s">
        <v>95</v>
      </c>
      <c r="FZ14" t="s">
        <v>95</v>
      </c>
      <c r="GA14" t="s">
        <v>95</v>
      </c>
      <c r="GB14" t="s">
        <v>95</v>
      </c>
      <c r="GC14" t="s">
        <v>95</v>
      </c>
      <c r="GD14" t="s">
        <v>95</v>
      </c>
      <c r="GE14" t="s">
        <v>96</v>
      </c>
      <c r="GF14" t="s">
        <v>96</v>
      </c>
      <c r="GG14" t="s">
        <v>96</v>
      </c>
      <c r="GH14" t="s">
        <v>96</v>
      </c>
      <c r="GI14" t="s">
        <v>96</v>
      </c>
      <c r="GJ14" t="s">
        <v>96</v>
      </c>
      <c r="GK14" t="s">
        <v>96</v>
      </c>
      <c r="GL14" t="s">
        <v>96</v>
      </c>
      <c r="GM14" t="s">
        <v>96</v>
      </c>
      <c r="GN14" t="s">
        <v>96</v>
      </c>
      <c r="GO14" t="s">
        <v>96</v>
      </c>
      <c r="GP14" t="s">
        <v>96</v>
      </c>
      <c r="GQ14" t="s">
        <v>96</v>
      </c>
      <c r="GR14" t="s">
        <v>96</v>
      </c>
      <c r="GS14" t="s">
        <v>96</v>
      </c>
      <c r="GT14" t="s">
        <v>96</v>
      </c>
      <c r="GU14" t="s">
        <v>96</v>
      </c>
      <c r="GV14" t="s">
        <v>96</v>
      </c>
      <c r="GW14" t="s">
        <v>96</v>
      </c>
      <c r="GX14" t="s">
        <v>97</v>
      </c>
      <c r="GY14" t="s">
        <v>97</v>
      </c>
      <c r="GZ14" t="s">
        <v>97</v>
      </c>
      <c r="HA14" t="s">
        <v>97</v>
      </c>
      <c r="HB14" t="s">
        <v>97</v>
      </c>
      <c r="HC14" t="s">
        <v>97</v>
      </c>
      <c r="HD14" t="s">
        <v>97</v>
      </c>
      <c r="HE14" t="s">
        <v>97</v>
      </c>
      <c r="HF14" t="s">
        <v>97</v>
      </c>
      <c r="HG14" t="s">
        <v>97</v>
      </c>
      <c r="HH14" t="s">
        <v>97</v>
      </c>
      <c r="HI14" t="s">
        <v>97</v>
      </c>
      <c r="HJ14" t="s">
        <v>97</v>
      </c>
      <c r="HK14" t="s">
        <v>97</v>
      </c>
      <c r="HL14" t="s">
        <v>97</v>
      </c>
      <c r="HM14" t="s">
        <v>97</v>
      </c>
      <c r="HN14" t="s">
        <v>97</v>
      </c>
      <c r="HO14" t="s">
        <v>97</v>
      </c>
      <c r="HP14" t="s">
        <v>98</v>
      </c>
      <c r="HQ14" t="s">
        <v>98</v>
      </c>
      <c r="HR14" t="s">
        <v>98</v>
      </c>
      <c r="HS14" t="s">
        <v>98</v>
      </c>
      <c r="HT14" t="s">
        <v>98</v>
      </c>
      <c r="HU14" t="s">
        <v>98</v>
      </c>
      <c r="HV14" t="s">
        <v>98</v>
      </c>
      <c r="HW14" t="s">
        <v>98</v>
      </c>
      <c r="HX14" t="s">
        <v>98</v>
      </c>
      <c r="HY14" t="s">
        <v>98</v>
      </c>
      <c r="HZ14" t="s">
        <v>98</v>
      </c>
      <c r="IA14" t="s">
        <v>98</v>
      </c>
      <c r="IB14" t="s">
        <v>98</v>
      </c>
      <c r="IC14" t="s">
        <v>98</v>
      </c>
      <c r="ID14" t="s">
        <v>98</v>
      </c>
      <c r="IE14" t="s">
        <v>98</v>
      </c>
    </row>
    <row r="15" spans="1:239" x14ac:dyDescent="0.3">
      <c r="A15" t="s">
        <v>99</v>
      </c>
      <c r="B15" t="s">
        <v>100</v>
      </c>
      <c r="C15" t="s">
        <v>101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  <c r="I15" t="s">
        <v>107</v>
      </c>
      <c r="J15" t="s">
        <v>108</v>
      </c>
      <c r="K15" t="s">
        <v>109</v>
      </c>
      <c r="L15" t="s">
        <v>110</v>
      </c>
      <c r="M15" t="s">
        <v>111</v>
      </c>
      <c r="N15" t="s">
        <v>112</v>
      </c>
      <c r="O15" t="s">
        <v>113</v>
      </c>
      <c r="P15" t="s">
        <v>114</v>
      </c>
      <c r="Q15" t="s">
        <v>115</v>
      </c>
      <c r="R15" t="s">
        <v>116</v>
      </c>
      <c r="S15" t="s">
        <v>117</v>
      </c>
      <c r="T15" t="s">
        <v>118</v>
      </c>
      <c r="U15" t="s">
        <v>119</v>
      </c>
      <c r="V15" t="s">
        <v>120</v>
      </c>
      <c r="W15" t="s">
        <v>121</v>
      </c>
      <c r="X15" t="s">
        <v>122</v>
      </c>
      <c r="Y15" t="s">
        <v>123</v>
      </c>
      <c r="Z15" t="s">
        <v>124</v>
      </c>
      <c r="AA15" t="s">
        <v>125</v>
      </c>
      <c r="AB15" t="s">
        <v>126</v>
      </c>
      <c r="AC15" t="s">
        <v>127</v>
      </c>
      <c r="AD15" t="s">
        <v>128</v>
      </c>
      <c r="AE15" t="s">
        <v>129</v>
      </c>
      <c r="AF15" t="s">
        <v>130</v>
      </c>
      <c r="AG15" t="s">
        <v>131</v>
      </c>
      <c r="AH15" t="s">
        <v>84</v>
      </c>
      <c r="AI15" t="s">
        <v>132</v>
      </c>
      <c r="AJ15" t="s">
        <v>133</v>
      </c>
      <c r="AK15" t="s">
        <v>134</v>
      </c>
      <c r="AL15" t="s">
        <v>135</v>
      </c>
      <c r="AM15" t="s">
        <v>136</v>
      </c>
      <c r="AN15" t="s">
        <v>137</v>
      </c>
      <c r="AO15" t="s">
        <v>138</v>
      </c>
      <c r="AP15" t="s">
        <v>139</v>
      </c>
      <c r="AQ15" t="s">
        <v>140</v>
      </c>
      <c r="AR15" t="s">
        <v>141</v>
      </c>
      <c r="AS15" t="s">
        <v>142</v>
      </c>
      <c r="AT15" t="s">
        <v>143</v>
      </c>
      <c r="AU15" t="s">
        <v>144</v>
      </c>
      <c r="AV15" t="s">
        <v>145</v>
      </c>
      <c r="AW15" t="s">
        <v>146</v>
      </c>
      <c r="AX15" t="s">
        <v>147</v>
      </c>
      <c r="AY15" t="s">
        <v>148</v>
      </c>
      <c r="AZ15" t="s">
        <v>149</v>
      </c>
      <c r="BA15" t="s">
        <v>150</v>
      </c>
      <c r="BB15" t="s">
        <v>151</v>
      </c>
      <c r="BC15" t="s">
        <v>152</v>
      </c>
      <c r="BD15" t="s">
        <v>153</v>
      </c>
      <c r="BE15" t="s">
        <v>154</v>
      </c>
      <c r="BF15" t="s">
        <v>155</v>
      </c>
      <c r="BG15" t="s">
        <v>156</v>
      </c>
      <c r="BH15" t="s">
        <v>157</v>
      </c>
      <c r="BI15" t="s">
        <v>158</v>
      </c>
      <c r="BJ15" t="s">
        <v>159</v>
      </c>
      <c r="BK15" t="s">
        <v>160</v>
      </c>
      <c r="BL15" t="s">
        <v>161</v>
      </c>
      <c r="BM15" t="s">
        <v>162</v>
      </c>
      <c r="BN15" t="s">
        <v>163</v>
      </c>
      <c r="BO15" t="s">
        <v>164</v>
      </c>
      <c r="BP15" t="s">
        <v>165</v>
      </c>
      <c r="BQ15" t="s">
        <v>166</v>
      </c>
      <c r="BR15" t="s">
        <v>167</v>
      </c>
      <c r="BS15" t="s">
        <v>168</v>
      </c>
      <c r="BT15" t="s">
        <v>169</v>
      </c>
      <c r="BU15" t="s">
        <v>170</v>
      </c>
      <c r="BV15" t="s">
        <v>171</v>
      </c>
      <c r="BW15" t="s">
        <v>108</v>
      </c>
      <c r="BX15" t="s">
        <v>172</v>
      </c>
      <c r="BY15" t="s">
        <v>173</v>
      </c>
      <c r="BZ15" t="s">
        <v>174</v>
      </c>
      <c r="CA15" t="s">
        <v>175</v>
      </c>
      <c r="CB15" t="s">
        <v>176</v>
      </c>
      <c r="CC15" t="s">
        <v>177</v>
      </c>
      <c r="CD15" t="s">
        <v>178</v>
      </c>
      <c r="CE15" t="s">
        <v>179</v>
      </c>
      <c r="CF15" t="s">
        <v>180</v>
      </c>
      <c r="CG15" t="s">
        <v>181</v>
      </c>
      <c r="CH15" t="s">
        <v>182</v>
      </c>
      <c r="CI15" t="s">
        <v>183</v>
      </c>
      <c r="CJ15" t="s">
        <v>184</v>
      </c>
      <c r="CK15" t="s">
        <v>185</v>
      </c>
      <c r="CL15" t="s">
        <v>186</v>
      </c>
      <c r="CM15" t="s">
        <v>187</v>
      </c>
      <c r="CN15" t="s">
        <v>188</v>
      </c>
      <c r="CO15" t="s">
        <v>189</v>
      </c>
      <c r="CP15" t="s">
        <v>190</v>
      </c>
      <c r="CQ15" t="s">
        <v>191</v>
      </c>
      <c r="CR15" t="s">
        <v>192</v>
      </c>
      <c r="CS15" t="s">
        <v>193</v>
      </c>
      <c r="CT15" t="s">
        <v>194</v>
      </c>
      <c r="CU15" t="s">
        <v>195</v>
      </c>
      <c r="CV15" t="s">
        <v>196</v>
      </c>
      <c r="CW15" t="s">
        <v>197</v>
      </c>
      <c r="CX15" t="s">
        <v>198</v>
      </c>
      <c r="CY15" t="s">
        <v>199</v>
      </c>
      <c r="CZ15" t="s">
        <v>200</v>
      </c>
      <c r="DA15" t="s">
        <v>201</v>
      </c>
      <c r="DB15" t="s">
        <v>202</v>
      </c>
      <c r="DC15" t="s">
        <v>203</v>
      </c>
      <c r="DD15" t="s">
        <v>204</v>
      </c>
      <c r="DE15" t="s">
        <v>205</v>
      </c>
      <c r="DF15" t="s">
        <v>206</v>
      </c>
      <c r="DG15" t="s">
        <v>207</v>
      </c>
      <c r="DH15" t="s">
        <v>208</v>
      </c>
      <c r="DI15" t="s">
        <v>209</v>
      </c>
      <c r="DJ15" t="s">
        <v>210</v>
      </c>
      <c r="DK15" t="s">
        <v>211</v>
      </c>
      <c r="DL15" t="s">
        <v>212</v>
      </c>
      <c r="DM15" t="s">
        <v>213</v>
      </c>
      <c r="DN15" t="s">
        <v>214</v>
      </c>
      <c r="DO15" t="s">
        <v>215</v>
      </c>
      <c r="DP15" t="s">
        <v>216</v>
      </c>
      <c r="DQ15" t="s">
        <v>217</v>
      </c>
      <c r="DR15" t="s">
        <v>218</v>
      </c>
      <c r="DS15" t="s">
        <v>219</v>
      </c>
      <c r="DT15" t="s">
        <v>220</v>
      </c>
      <c r="DU15" t="s">
        <v>221</v>
      </c>
      <c r="DV15" t="s">
        <v>100</v>
      </c>
      <c r="DW15" t="s">
        <v>103</v>
      </c>
      <c r="DX15" t="s">
        <v>222</v>
      </c>
      <c r="DY15" t="s">
        <v>223</v>
      </c>
      <c r="DZ15" t="s">
        <v>224</v>
      </c>
      <c r="EA15" t="s">
        <v>225</v>
      </c>
      <c r="EB15" t="s">
        <v>226</v>
      </c>
      <c r="EC15" t="s">
        <v>227</v>
      </c>
      <c r="ED15" t="s">
        <v>228</v>
      </c>
      <c r="EE15" t="s">
        <v>229</v>
      </c>
      <c r="EF15" t="s">
        <v>230</v>
      </c>
      <c r="EG15" t="s">
        <v>231</v>
      </c>
      <c r="EH15" t="s">
        <v>232</v>
      </c>
      <c r="EI15" t="s">
        <v>233</v>
      </c>
      <c r="EJ15" t="s">
        <v>234</v>
      </c>
      <c r="EK15" t="s">
        <v>235</v>
      </c>
      <c r="EL15" t="s">
        <v>236</v>
      </c>
      <c r="EM15" t="s">
        <v>237</v>
      </c>
      <c r="EN15" t="s">
        <v>238</v>
      </c>
      <c r="EO15" t="s">
        <v>239</v>
      </c>
      <c r="EP15" t="s">
        <v>240</v>
      </c>
      <c r="EQ15" t="s">
        <v>241</v>
      </c>
      <c r="ER15" t="s">
        <v>242</v>
      </c>
      <c r="ES15" t="s">
        <v>243</v>
      </c>
      <c r="ET15" t="s">
        <v>244</v>
      </c>
      <c r="EU15" t="s">
        <v>245</v>
      </c>
      <c r="EV15" t="s">
        <v>246</v>
      </c>
      <c r="EW15" t="s">
        <v>247</v>
      </c>
      <c r="EX15" t="s">
        <v>248</v>
      </c>
      <c r="EY15" t="s">
        <v>249</v>
      </c>
      <c r="EZ15" t="s">
        <v>250</v>
      </c>
      <c r="FA15" t="s">
        <v>251</v>
      </c>
      <c r="FB15" t="s">
        <v>252</v>
      </c>
      <c r="FC15" t="s">
        <v>253</v>
      </c>
      <c r="FD15" t="s">
        <v>254</v>
      </c>
      <c r="FE15" t="s">
        <v>255</v>
      </c>
      <c r="FF15" t="s">
        <v>256</v>
      </c>
      <c r="FG15" t="s">
        <v>257</v>
      </c>
      <c r="FH15" t="s">
        <v>258</v>
      </c>
      <c r="FI15" t="s">
        <v>259</v>
      </c>
      <c r="FJ15" t="s">
        <v>260</v>
      </c>
      <c r="FK15" t="s">
        <v>261</v>
      </c>
      <c r="FL15" t="s">
        <v>262</v>
      </c>
      <c r="FM15" t="s">
        <v>263</v>
      </c>
      <c r="FN15" t="s">
        <v>264</v>
      </c>
      <c r="FO15" t="s">
        <v>265</v>
      </c>
      <c r="FP15" t="s">
        <v>266</v>
      </c>
      <c r="FQ15" t="s">
        <v>267</v>
      </c>
      <c r="FR15" t="s">
        <v>268</v>
      </c>
      <c r="FS15" t="s">
        <v>269</v>
      </c>
      <c r="FT15" t="s">
        <v>270</v>
      </c>
      <c r="FU15" t="s">
        <v>271</v>
      </c>
      <c r="FV15" t="s">
        <v>272</v>
      </c>
      <c r="FW15" t="s">
        <v>273</v>
      </c>
      <c r="FX15" t="s">
        <v>274</v>
      </c>
      <c r="FY15" t="s">
        <v>275</v>
      </c>
      <c r="FZ15" t="s">
        <v>276</v>
      </c>
      <c r="GA15" t="s">
        <v>277</v>
      </c>
      <c r="GB15" t="s">
        <v>278</v>
      </c>
      <c r="GC15" t="s">
        <v>279</v>
      </c>
      <c r="GD15" t="s">
        <v>280</v>
      </c>
      <c r="GE15" t="s">
        <v>281</v>
      </c>
      <c r="GF15" t="s">
        <v>282</v>
      </c>
      <c r="GG15" t="s">
        <v>283</v>
      </c>
      <c r="GH15" t="s">
        <v>284</v>
      </c>
      <c r="GI15" t="s">
        <v>285</v>
      </c>
      <c r="GJ15" t="s">
        <v>286</v>
      </c>
      <c r="GK15" t="s">
        <v>287</v>
      </c>
      <c r="GL15" t="s">
        <v>288</v>
      </c>
      <c r="GM15" t="s">
        <v>289</v>
      </c>
      <c r="GN15" t="s">
        <v>290</v>
      </c>
      <c r="GO15" t="s">
        <v>291</v>
      </c>
      <c r="GP15" t="s">
        <v>292</v>
      </c>
      <c r="GQ15" t="s">
        <v>293</v>
      </c>
      <c r="GR15" t="s">
        <v>294</v>
      </c>
      <c r="GS15" t="s">
        <v>295</v>
      </c>
      <c r="GT15" t="s">
        <v>296</v>
      </c>
      <c r="GU15" t="s">
        <v>297</v>
      </c>
      <c r="GV15" t="s">
        <v>298</v>
      </c>
      <c r="GW15" t="s">
        <v>299</v>
      </c>
      <c r="GX15" t="s">
        <v>300</v>
      </c>
      <c r="GY15" t="s">
        <v>301</v>
      </c>
      <c r="GZ15" t="s">
        <v>302</v>
      </c>
      <c r="HA15" t="s">
        <v>303</v>
      </c>
      <c r="HB15" t="s">
        <v>304</v>
      </c>
      <c r="HC15" t="s">
        <v>305</v>
      </c>
      <c r="HD15" t="s">
        <v>306</v>
      </c>
      <c r="HE15" t="s">
        <v>307</v>
      </c>
      <c r="HF15" t="s">
        <v>308</v>
      </c>
      <c r="HG15" t="s">
        <v>309</v>
      </c>
      <c r="HH15" t="s">
        <v>310</v>
      </c>
      <c r="HI15" t="s">
        <v>311</v>
      </c>
      <c r="HJ15" t="s">
        <v>312</v>
      </c>
      <c r="HK15" t="s">
        <v>313</v>
      </c>
      <c r="HL15" t="s">
        <v>314</v>
      </c>
      <c r="HM15" t="s">
        <v>315</v>
      </c>
      <c r="HN15" t="s">
        <v>316</v>
      </c>
      <c r="HO15" t="s">
        <v>317</v>
      </c>
      <c r="HP15" t="s">
        <v>318</v>
      </c>
      <c r="HQ15" t="s">
        <v>319</v>
      </c>
      <c r="HR15" t="s">
        <v>320</v>
      </c>
      <c r="HS15" t="s">
        <v>321</v>
      </c>
      <c r="HT15" t="s">
        <v>322</v>
      </c>
      <c r="HU15" t="s">
        <v>323</v>
      </c>
      <c r="HV15" t="s">
        <v>324</v>
      </c>
      <c r="HW15" t="s">
        <v>325</v>
      </c>
      <c r="HX15" t="s">
        <v>326</v>
      </c>
      <c r="HY15" t="s">
        <v>327</v>
      </c>
      <c r="HZ15" t="s">
        <v>328</v>
      </c>
      <c r="IA15" t="s">
        <v>329</v>
      </c>
      <c r="IB15" t="s">
        <v>330</v>
      </c>
      <c r="IC15" t="s">
        <v>331</v>
      </c>
      <c r="ID15" t="s">
        <v>332</v>
      </c>
      <c r="IE15" t="s">
        <v>333</v>
      </c>
    </row>
    <row r="16" spans="1:239" x14ac:dyDescent="0.3">
      <c r="B16" t="s">
        <v>334</v>
      </c>
      <c r="C16" t="s">
        <v>334</v>
      </c>
      <c r="F16" t="s">
        <v>334</v>
      </c>
      <c r="J16" t="s">
        <v>334</v>
      </c>
      <c r="K16" t="s">
        <v>335</v>
      </c>
      <c r="L16" t="s">
        <v>336</v>
      </c>
      <c r="M16" t="s">
        <v>337</v>
      </c>
      <c r="N16" t="s">
        <v>338</v>
      </c>
      <c r="O16" t="s">
        <v>338</v>
      </c>
      <c r="P16" t="s">
        <v>179</v>
      </c>
      <c r="Q16" t="s">
        <v>179</v>
      </c>
      <c r="R16" t="s">
        <v>335</v>
      </c>
      <c r="S16" t="s">
        <v>335</v>
      </c>
      <c r="T16" t="s">
        <v>335</v>
      </c>
      <c r="U16" t="s">
        <v>335</v>
      </c>
      <c r="V16" t="s">
        <v>339</v>
      </c>
      <c r="W16" t="s">
        <v>340</v>
      </c>
      <c r="X16" t="s">
        <v>340</v>
      </c>
      <c r="Y16" t="s">
        <v>341</v>
      </c>
      <c r="Z16" t="s">
        <v>342</v>
      </c>
      <c r="AA16" t="s">
        <v>341</v>
      </c>
      <c r="AB16" t="s">
        <v>341</v>
      </c>
      <c r="AC16" t="s">
        <v>341</v>
      </c>
      <c r="AD16" t="s">
        <v>339</v>
      </c>
      <c r="AE16" t="s">
        <v>339</v>
      </c>
      <c r="AF16" t="s">
        <v>339</v>
      </c>
      <c r="AG16" t="s">
        <v>339</v>
      </c>
      <c r="AH16" t="s">
        <v>343</v>
      </c>
      <c r="AI16" t="s">
        <v>342</v>
      </c>
      <c r="AK16" t="s">
        <v>342</v>
      </c>
      <c r="AL16" t="s">
        <v>343</v>
      </c>
      <c r="AR16" t="s">
        <v>337</v>
      </c>
      <c r="AY16" t="s">
        <v>337</v>
      </c>
      <c r="AZ16" t="s">
        <v>337</v>
      </c>
      <c r="BA16" t="s">
        <v>337</v>
      </c>
      <c r="BB16" t="s">
        <v>344</v>
      </c>
      <c r="BO16" t="s">
        <v>337</v>
      </c>
      <c r="BP16" t="s">
        <v>337</v>
      </c>
      <c r="BR16" t="s">
        <v>345</v>
      </c>
      <c r="BS16" t="s">
        <v>346</v>
      </c>
      <c r="BV16" t="s">
        <v>335</v>
      </c>
      <c r="BW16" t="s">
        <v>334</v>
      </c>
      <c r="BX16" t="s">
        <v>338</v>
      </c>
      <c r="BY16" t="s">
        <v>338</v>
      </c>
      <c r="BZ16" t="s">
        <v>347</v>
      </c>
      <c r="CA16" t="s">
        <v>347</v>
      </c>
      <c r="CB16" t="s">
        <v>338</v>
      </c>
      <c r="CC16" t="s">
        <v>347</v>
      </c>
      <c r="CD16" t="s">
        <v>343</v>
      </c>
      <c r="CE16" t="s">
        <v>341</v>
      </c>
      <c r="CF16" t="s">
        <v>341</v>
      </c>
      <c r="CG16" t="s">
        <v>340</v>
      </c>
      <c r="CH16" t="s">
        <v>340</v>
      </c>
      <c r="CI16" t="s">
        <v>340</v>
      </c>
      <c r="CJ16" t="s">
        <v>340</v>
      </c>
      <c r="CK16" t="s">
        <v>340</v>
      </c>
      <c r="CL16" t="s">
        <v>348</v>
      </c>
      <c r="CM16" t="s">
        <v>337</v>
      </c>
      <c r="CN16" t="s">
        <v>337</v>
      </c>
      <c r="CO16" t="s">
        <v>338</v>
      </c>
      <c r="CP16" t="s">
        <v>338</v>
      </c>
      <c r="CQ16" t="s">
        <v>338</v>
      </c>
      <c r="CR16" t="s">
        <v>347</v>
      </c>
      <c r="CS16" t="s">
        <v>338</v>
      </c>
      <c r="CT16" t="s">
        <v>347</v>
      </c>
      <c r="CU16" t="s">
        <v>341</v>
      </c>
      <c r="CV16" t="s">
        <v>341</v>
      </c>
      <c r="CW16" t="s">
        <v>340</v>
      </c>
      <c r="CX16" t="s">
        <v>340</v>
      </c>
      <c r="CY16" t="s">
        <v>337</v>
      </c>
      <c r="DD16" t="s">
        <v>337</v>
      </c>
      <c r="DG16" t="s">
        <v>340</v>
      </c>
      <c r="DH16" t="s">
        <v>340</v>
      </c>
      <c r="DI16" t="s">
        <v>340</v>
      </c>
      <c r="DJ16" t="s">
        <v>340</v>
      </c>
      <c r="DK16" t="s">
        <v>340</v>
      </c>
      <c r="DL16" t="s">
        <v>337</v>
      </c>
      <c r="DM16" t="s">
        <v>337</v>
      </c>
      <c r="DN16" t="s">
        <v>337</v>
      </c>
      <c r="DO16" t="s">
        <v>334</v>
      </c>
      <c r="DR16" t="s">
        <v>349</v>
      </c>
      <c r="DS16" t="s">
        <v>349</v>
      </c>
      <c r="DU16" t="s">
        <v>334</v>
      </c>
      <c r="DV16" t="s">
        <v>350</v>
      </c>
      <c r="DX16" t="s">
        <v>334</v>
      </c>
      <c r="DY16" t="s">
        <v>334</v>
      </c>
      <c r="EA16" t="s">
        <v>351</v>
      </c>
      <c r="EB16" t="s">
        <v>352</v>
      </c>
      <c r="EC16" t="s">
        <v>351</v>
      </c>
      <c r="ED16" t="s">
        <v>352</v>
      </c>
      <c r="EE16" t="s">
        <v>351</v>
      </c>
      <c r="EF16" t="s">
        <v>352</v>
      </c>
      <c r="EG16" t="s">
        <v>342</v>
      </c>
      <c r="EH16" t="s">
        <v>342</v>
      </c>
      <c r="EI16" t="s">
        <v>337</v>
      </c>
      <c r="EJ16" t="s">
        <v>353</v>
      </c>
      <c r="EK16" t="s">
        <v>337</v>
      </c>
      <c r="EM16" t="s">
        <v>335</v>
      </c>
      <c r="EN16" t="s">
        <v>354</v>
      </c>
      <c r="EO16" t="s">
        <v>335</v>
      </c>
      <c r="ET16" t="s">
        <v>355</v>
      </c>
      <c r="EU16" t="s">
        <v>355</v>
      </c>
      <c r="FH16" t="s">
        <v>355</v>
      </c>
      <c r="FI16" t="s">
        <v>355</v>
      </c>
      <c r="FJ16" t="s">
        <v>356</v>
      </c>
      <c r="FK16" t="s">
        <v>356</v>
      </c>
      <c r="FL16" t="s">
        <v>340</v>
      </c>
      <c r="FM16" t="s">
        <v>340</v>
      </c>
      <c r="FN16" t="s">
        <v>342</v>
      </c>
      <c r="FO16" t="s">
        <v>340</v>
      </c>
      <c r="FP16" t="s">
        <v>347</v>
      </c>
      <c r="FQ16" t="s">
        <v>342</v>
      </c>
      <c r="FR16" t="s">
        <v>342</v>
      </c>
      <c r="FT16" t="s">
        <v>355</v>
      </c>
      <c r="FU16" t="s">
        <v>355</v>
      </c>
      <c r="FV16" t="s">
        <v>355</v>
      </c>
      <c r="FW16" t="s">
        <v>355</v>
      </c>
      <c r="FX16" t="s">
        <v>355</v>
      </c>
      <c r="FY16" t="s">
        <v>355</v>
      </c>
      <c r="FZ16" t="s">
        <v>355</v>
      </c>
      <c r="GA16" t="s">
        <v>357</v>
      </c>
      <c r="GB16" t="s">
        <v>358</v>
      </c>
      <c r="GC16" t="s">
        <v>357</v>
      </c>
      <c r="GD16" t="s">
        <v>357</v>
      </c>
      <c r="GE16" t="s">
        <v>355</v>
      </c>
      <c r="GF16" t="s">
        <v>355</v>
      </c>
      <c r="GG16" t="s">
        <v>355</v>
      </c>
      <c r="GH16" t="s">
        <v>355</v>
      </c>
      <c r="GI16" t="s">
        <v>355</v>
      </c>
      <c r="GJ16" t="s">
        <v>355</v>
      </c>
      <c r="GK16" t="s">
        <v>355</v>
      </c>
      <c r="GL16" t="s">
        <v>355</v>
      </c>
      <c r="GM16" t="s">
        <v>355</v>
      </c>
      <c r="GN16" t="s">
        <v>355</v>
      </c>
      <c r="GO16" t="s">
        <v>355</v>
      </c>
      <c r="GP16" t="s">
        <v>355</v>
      </c>
      <c r="GW16" t="s">
        <v>355</v>
      </c>
      <c r="GX16" t="s">
        <v>342</v>
      </c>
      <c r="GY16" t="s">
        <v>342</v>
      </c>
      <c r="GZ16" t="s">
        <v>351</v>
      </c>
      <c r="HA16" t="s">
        <v>352</v>
      </c>
      <c r="HB16" t="s">
        <v>352</v>
      </c>
      <c r="HF16" t="s">
        <v>352</v>
      </c>
      <c r="HJ16" t="s">
        <v>338</v>
      </c>
      <c r="HK16" t="s">
        <v>338</v>
      </c>
      <c r="HL16" t="s">
        <v>347</v>
      </c>
      <c r="HM16" t="s">
        <v>347</v>
      </c>
      <c r="HN16" t="s">
        <v>359</v>
      </c>
      <c r="HO16" t="s">
        <v>359</v>
      </c>
      <c r="HQ16" t="s">
        <v>343</v>
      </c>
      <c r="HR16" t="s">
        <v>343</v>
      </c>
      <c r="HS16" t="s">
        <v>340</v>
      </c>
      <c r="HT16" t="s">
        <v>340</v>
      </c>
      <c r="HU16" t="s">
        <v>340</v>
      </c>
      <c r="HV16" t="s">
        <v>340</v>
      </c>
      <c r="HW16" t="s">
        <v>340</v>
      </c>
      <c r="HX16" t="s">
        <v>342</v>
      </c>
      <c r="HY16" t="s">
        <v>342</v>
      </c>
      <c r="HZ16" t="s">
        <v>342</v>
      </c>
      <c r="IA16" t="s">
        <v>340</v>
      </c>
      <c r="IB16" t="s">
        <v>338</v>
      </c>
      <c r="IC16" t="s">
        <v>347</v>
      </c>
      <c r="ID16" t="s">
        <v>342</v>
      </c>
      <c r="IE16" t="s">
        <v>342</v>
      </c>
    </row>
    <row r="17" spans="1:239" x14ac:dyDescent="0.3">
      <c r="A17">
        <v>1</v>
      </c>
      <c r="B17">
        <v>1628182118.0999999</v>
      </c>
      <c r="C17">
        <v>7138.5</v>
      </c>
      <c r="D17" t="s">
        <v>368</v>
      </c>
      <c r="E17" t="s">
        <v>369</v>
      </c>
      <c r="F17">
        <v>0</v>
      </c>
      <c r="G17" t="s">
        <v>370</v>
      </c>
      <c r="H17" t="s">
        <v>371</v>
      </c>
      <c r="I17" t="s">
        <v>360</v>
      </c>
      <c r="J17">
        <v>1628182118.0999999</v>
      </c>
      <c r="K17">
        <f t="shared" ref="K17:K48" si="0">(L17)/1000</f>
        <v>4.4348487971936183E-3</v>
      </c>
      <c r="L17">
        <f t="shared" ref="L17:L48" si="1">1000*CD17*AJ17*(BZ17-CA17)/(100*BS17*(1000-AJ17*BZ17))</f>
        <v>4.4348487971936184</v>
      </c>
      <c r="M17">
        <f t="shared" ref="M17:M48" si="2">CD17*AJ17*(BY17-BX17*(1000-AJ17*CA17)/(1000-AJ17*BZ17))/(100*BS17)</f>
        <v>26.696921293166834</v>
      </c>
      <c r="N17">
        <f t="shared" ref="N17:N48" si="3">BX17 - IF(AJ17&gt;1, M17*BS17*100/(AL17*CL17), 0)</f>
        <v>368.87200000000001</v>
      </c>
      <c r="O17">
        <f t="shared" ref="O17:O48" si="4">((U17-K17/2)*N17-M17)/(U17+K17/2)</f>
        <v>231.91733777573779</v>
      </c>
      <c r="P17">
        <f t="shared" ref="P17:P48" si="5">O17*(CE17+CF17)/1000</f>
        <v>23.119830358087125</v>
      </c>
      <c r="Q17">
        <f t="shared" ref="Q17:Q48" si="6">(BX17 - IF(AJ17&gt;1, M17*BS17*100/(AL17*CL17), 0))*(CE17+CF17)/1000</f>
        <v>36.772835293992003</v>
      </c>
      <c r="R17">
        <f t="shared" ref="R17:R48" si="7">2/((1/T17-1/S17)+SIGN(T17)*SQRT((1/T17-1/S17)*(1/T17-1/S17) + 4*BT17/((BT17+1)*(BT17+1))*(2*1/T17*1/S17-1/S17*1/S17)))</f>
        <v>0.34582494559709082</v>
      </c>
      <c r="S17">
        <f t="shared" ref="S17:S48" si="8">IF(LEFT(BU17,1)&lt;&gt;"0",IF(LEFT(BU17,1)="1",3,BV17),$D$5+$E$5*(CL17*CE17/($K$5*1000))+$F$5*(CL17*CE17/($K$5*1000))*MAX(MIN(BS17,$J$5),$I$5)*MAX(MIN(BS17,$J$5),$I$5)+$G$5*MAX(MIN(BS17,$J$5),$I$5)*(CL17*CE17/($K$5*1000))+$H$5*(CL17*CE17/($K$5*1000))*(CL17*CE17/($K$5*1000)))</f>
        <v>2.9199250123886893</v>
      </c>
      <c r="T17">
        <f t="shared" ref="T17:T48" si="9">K17*(1000-(1000*0.61365*EXP(17.502*X17/(240.97+X17))/(CE17+CF17)+BZ17)/2)/(1000*0.61365*EXP(17.502*X17/(240.97+X17))/(CE17+CF17)-BZ17)</f>
        <v>0.32457535948791372</v>
      </c>
      <c r="U17">
        <f t="shared" ref="U17:U48" si="10">1/((BT17+1)/(R17/1.6)+1/(S17/1.37)) + BT17/((BT17+1)/(R17/1.6) + BT17/(S17/1.37))</f>
        <v>0.20465989090075734</v>
      </c>
      <c r="V17">
        <f t="shared" ref="V17:V48" si="11">(BO17*BR17)</f>
        <v>321.52892338752122</v>
      </c>
      <c r="W17">
        <f t="shared" ref="W17:W48" si="12">(CG17+(V17+2*0.95*0.0000000567*(((CG17+$B$7)+273)^4-(CG17+273)^4)-44100*K17)/(1.84*29.3*S17+8*0.95*0.0000000567*(CG17+273)^3))</f>
        <v>30.811055599431441</v>
      </c>
      <c r="X17">
        <f t="shared" ref="X17:X48" si="13">($C$7*CH17+$D$7*CI17+$E$7*W17)</f>
        <v>30.307500000000001</v>
      </c>
      <c r="Y17">
        <f t="shared" ref="Y17:Y48" si="14">0.61365*EXP(17.502*X17/(240.97+X17))</f>
        <v>4.3362818404022763</v>
      </c>
      <c r="Z17">
        <f t="shared" ref="Z17:Z48" si="15">(AA17/AB17*100)</f>
        <v>70.713962865303614</v>
      </c>
      <c r="AA17">
        <f t="shared" ref="AA17:AA48" si="16">BZ17*(CE17+CF17)/1000</f>
        <v>3.0244507877193034</v>
      </c>
      <c r="AB17">
        <f t="shared" ref="AB17:AB48" si="17">0.61365*EXP(17.502*CG17/(240.97+CG17))</f>
        <v>4.2770206408602718</v>
      </c>
      <c r="AC17">
        <f t="shared" ref="AC17:AC48" si="18">(Y17-BZ17*(CE17+CF17)/1000)</f>
        <v>1.3118310526829728</v>
      </c>
      <c r="AD17">
        <f t="shared" ref="AD17:AD48" si="19">(-K17*44100)</f>
        <v>-195.57683195623858</v>
      </c>
      <c r="AE17">
        <f t="shared" ref="AE17:AE48" si="20">2*29.3*S17*0.92*(CG17-X17)</f>
        <v>-37.764817444569331</v>
      </c>
      <c r="AF17">
        <f t="shared" ref="AF17:AF48" si="21">2*0.95*0.0000000567*(((CG17+$B$7)+273)^4-(X17+273)^4)</f>
        <v>-2.8811180805599124</v>
      </c>
      <c r="AG17">
        <f t="shared" ref="AG17:AG48" si="22">V17+AF17+AD17+AE17</f>
        <v>85.306155906153379</v>
      </c>
      <c r="AH17">
        <v>0</v>
      </c>
      <c r="AI17">
        <v>0</v>
      </c>
      <c r="AJ17">
        <f t="shared" ref="AJ17:AJ48" si="23">IF(AH17*$H$13&gt;=AL17,1,(AL17/(AL17-AH17*$H$13)))</f>
        <v>1</v>
      </c>
      <c r="AK17">
        <f t="shared" ref="AK17:AK48" si="24">(AJ17-1)*100</f>
        <v>0</v>
      </c>
      <c r="AL17">
        <f t="shared" ref="AL17:AL48" si="25">MAX(0,($B$13+$C$13*CL17)/(1+$D$13*CL17)*CE17/(CG17+273)*$E$13)</f>
        <v>52058.230152254684</v>
      </c>
      <c r="AM17" t="s">
        <v>361</v>
      </c>
      <c r="AN17">
        <v>10238.9</v>
      </c>
      <c r="AO17">
        <v>302.21199999999999</v>
      </c>
      <c r="AP17">
        <v>4052.3</v>
      </c>
      <c r="AQ17">
        <f t="shared" ref="AQ17:AQ48" si="26">1-AO17/AP17</f>
        <v>0.92542210596451402</v>
      </c>
      <c r="AR17">
        <v>-0.32343011824092399</v>
      </c>
      <c r="AS17" t="s">
        <v>372</v>
      </c>
      <c r="AT17">
        <v>10230.9</v>
      </c>
      <c r="AU17">
        <v>871.30015384615399</v>
      </c>
      <c r="AV17">
        <v>1278.5899999999999</v>
      </c>
      <c r="AW17">
        <f t="shared" ref="AW17:AW48" si="27">1-AU17/AV17</f>
        <v>0.31854609073576823</v>
      </c>
      <c r="AX17">
        <v>0.5</v>
      </c>
      <c r="AY17">
        <f t="shared" ref="AY17:AY48" si="28">BP17</f>
        <v>1681.2899996826532</v>
      </c>
      <c r="AZ17">
        <f t="shared" ref="AZ17:AZ48" si="29">M17</f>
        <v>26.696921293166834</v>
      </c>
      <c r="BA17">
        <f t="shared" ref="BA17:BA48" si="30">AW17*AX17*AY17</f>
        <v>267.78417839602508</v>
      </c>
      <c r="BB17">
        <f t="shared" ref="BB17:BB48" si="31">(AZ17-AR17)/AY17</f>
        <v>1.6071202122482083E-2</v>
      </c>
      <c r="BC17">
        <f t="shared" ref="BC17:BC48" si="32">(AP17-AV17)/AV17</f>
        <v>2.1693506127843953</v>
      </c>
      <c r="BD17">
        <f t="shared" ref="BD17:BD48" si="33">AO17/(AQ17+AO17/AV17)</f>
        <v>260.12716973528558</v>
      </c>
      <c r="BE17" t="s">
        <v>373</v>
      </c>
      <c r="BF17">
        <v>626.57000000000005</v>
      </c>
      <c r="BG17">
        <f t="shared" ref="BG17:BG48" si="34">IF(BF17&lt;&gt;0, BF17, BD17)</f>
        <v>626.57000000000005</v>
      </c>
      <c r="BH17">
        <f t="shared" ref="BH17:BH48" si="35">1-BG17/AV17</f>
        <v>0.50995236940692479</v>
      </c>
      <c r="BI17">
        <f t="shared" ref="BI17:BI48" si="36">(AV17-AU17)/(AV17-BG17)</f>
        <v>0.62465851684587281</v>
      </c>
      <c r="BJ17">
        <f t="shared" ref="BJ17:BJ48" si="37">(AP17-AV17)/(AP17-BG17)</f>
        <v>0.80966976381676314</v>
      </c>
      <c r="BK17">
        <f t="shared" ref="BK17:BK48" si="38">(AV17-AU17)/(AV17-AO17)</f>
        <v>0.4171436125699739</v>
      </c>
      <c r="BL17">
        <f t="shared" ref="BL17:BL48" si="39">(AP17-AV17)/(AP17-AO17)</f>
        <v>0.73963864314650751</v>
      </c>
      <c r="BM17">
        <f t="shared" ref="BM17:BM48" si="40">(BI17*BG17/AU17)</f>
        <v>0.44920488671143621</v>
      </c>
      <c r="BN17">
        <f t="shared" ref="BN17:BN48" si="41">(1-BM17)</f>
        <v>0.55079511328856379</v>
      </c>
      <c r="BO17">
        <f t="shared" ref="BO17:BO48" si="42">$B$11*CM17+$C$11*CN17+$F$11*CY17*(1-DB17)</f>
        <v>2000.11</v>
      </c>
      <c r="BP17">
        <f t="shared" ref="BP17:BP48" si="43">BO17*BQ17</f>
        <v>1681.2899996826532</v>
      </c>
      <c r="BQ17">
        <f t="shared" ref="BQ17:BQ48" si="44">($B$11*$D$9+$C$11*$D$9+$F$11*((DL17+DD17)/MAX(DL17+DD17+DM17, 0.1)*$I$9+DM17/MAX(DL17+DD17+DM17, 0.1)*$J$9))/($B$11+$C$11+$F$11)</f>
        <v>0.84059876690914659</v>
      </c>
      <c r="BR17">
        <f t="shared" ref="BR17:BR48" si="45">($B$11*$K$9+$C$11*$K$9+$F$11*((DL17+DD17)/MAX(DL17+DD17+DM17, 0.1)*$P$9+DM17/MAX(DL17+DD17+DM17, 0.1)*$Q$9))/($B$11+$C$11+$F$11)</f>
        <v>0.16075562013465322</v>
      </c>
      <c r="BS17">
        <v>6</v>
      </c>
      <c r="BT17">
        <v>0.5</v>
      </c>
      <c r="BU17" t="s">
        <v>362</v>
      </c>
      <c r="BV17">
        <v>2</v>
      </c>
      <c r="BW17">
        <v>1628182118.0999999</v>
      </c>
      <c r="BX17">
        <v>368.87200000000001</v>
      </c>
      <c r="BY17">
        <v>402.86219805294797</v>
      </c>
      <c r="BZ17">
        <v>30.338569273984401</v>
      </c>
      <c r="CA17">
        <v>25.179600000000001</v>
      </c>
      <c r="CB17">
        <v>368.08300000000003</v>
      </c>
      <c r="CC17">
        <v>30.093900000000001</v>
      </c>
      <c r="CD17">
        <v>500.13499999999999</v>
      </c>
      <c r="CE17">
        <v>99.589299999999994</v>
      </c>
      <c r="CF17">
        <v>0.100661</v>
      </c>
      <c r="CG17">
        <v>30.067599999999999</v>
      </c>
      <c r="CH17">
        <v>30.307500000000001</v>
      </c>
      <c r="CI17">
        <v>999.9</v>
      </c>
      <c r="CJ17">
        <v>0</v>
      </c>
      <c r="CK17">
        <v>0</v>
      </c>
      <c r="CL17">
        <v>9986.25</v>
      </c>
      <c r="CM17">
        <v>0</v>
      </c>
      <c r="CN17">
        <v>1978.86</v>
      </c>
      <c r="CO17">
        <v>-31.095600000000001</v>
      </c>
      <c r="CP17">
        <v>380.33300000000003</v>
      </c>
      <c r="CQ17">
        <v>410.29899999999998</v>
      </c>
      <c r="CR17">
        <v>4.9555699999999998</v>
      </c>
      <c r="CS17">
        <v>399.96800000000002</v>
      </c>
      <c r="CT17">
        <v>25.179600000000001</v>
      </c>
      <c r="CU17">
        <v>3.0011399999999999</v>
      </c>
      <c r="CV17">
        <v>2.5076200000000002</v>
      </c>
      <c r="CW17">
        <v>24.034199999999998</v>
      </c>
      <c r="CX17">
        <v>21.076000000000001</v>
      </c>
      <c r="CY17">
        <v>2000.11</v>
      </c>
      <c r="CZ17">
        <v>0.979993</v>
      </c>
      <c r="DA17">
        <v>2.0007E-2</v>
      </c>
      <c r="DB17">
        <v>0</v>
      </c>
      <c r="DC17">
        <v>870.90800000000002</v>
      </c>
      <c r="DD17">
        <v>5.0005300000000004</v>
      </c>
      <c r="DE17">
        <v>19710.599999999999</v>
      </c>
      <c r="DF17">
        <v>17834.400000000001</v>
      </c>
      <c r="DG17">
        <v>48.186999999999998</v>
      </c>
      <c r="DH17">
        <v>49.625</v>
      </c>
      <c r="DI17">
        <v>48.625</v>
      </c>
      <c r="DJ17">
        <v>49.25</v>
      </c>
      <c r="DK17">
        <v>49.5</v>
      </c>
      <c r="DL17">
        <v>1955.19</v>
      </c>
      <c r="DM17">
        <v>39.92</v>
      </c>
      <c r="DN17">
        <v>0</v>
      </c>
      <c r="DO17">
        <v>2123.3999998569502</v>
      </c>
      <c r="DP17">
        <v>0</v>
      </c>
      <c r="DQ17">
        <v>871.30015384615399</v>
      </c>
      <c r="DR17">
        <v>-4.8916239260166003</v>
      </c>
      <c r="DS17">
        <v>5246.4273501863199</v>
      </c>
      <c r="DT17">
        <v>19189.776923076901</v>
      </c>
      <c r="DU17">
        <v>15</v>
      </c>
      <c r="DV17">
        <v>1628182075.0999999</v>
      </c>
      <c r="DW17" t="s">
        <v>374</v>
      </c>
      <c r="DX17">
        <v>1628182067.0999999</v>
      </c>
      <c r="DY17">
        <v>1628182075.0999999</v>
      </c>
      <c r="DZ17">
        <v>38</v>
      </c>
      <c r="EA17">
        <v>-1.6E-2</v>
      </c>
      <c r="EB17">
        <v>-2E-3</v>
      </c>
      <c r="EC17">
        <v>0.76</v>
      </c>
      <c r="ED17">
        <v>3.5000000000000003E-2</v>
      </c>
      <c r="EE17">
        <v>400</v>
      </c>
      <c r="EF17">
        <v>25</v>
      </c>
      <c r="EG17">
        <v>0.06</v>
      </c>
      <c r="EH17">
        <v>0.02</v>
      </c>
      <c r="EI17">
        <v>24.596390647540399</v>
      </c>
      <c r="EJ17">
        <v>-0.99100899759999095</v>
      </c>
      <c r="EK17">
        <v>0.14720539430261301</v>
      </c>
      <c r="EL17">
        <v>1</v>
      </c>
      <c r="EM17">
        <v>0.33182639178108098</v>
      </c>
      <c r="EN17">
        <v>1.7164642288133101E-3</v>
      </c>
      <c r="EO17">
        <v>4.0141329325706398E-3</v>
      </c>
      <c r="EP17">
        <v>1</v>
      </c>
      <c r="EQ17">
        <v>2</v>
      </c>
      <c r="ER17">
        <v>2</v>
      </c>
      <c r="ES17" t="s">
        <v>363</v>
      </c>
      <c r="ET17">
        <v>2.9891800000000002</v>
      </c>
      <c r="EU17">
        <v>2.7515100000000001</v>
      </c>
      <c r="EV17">
        <v>8.3621100000000004E-2</v>
      </c>
      <c r="EW17">
        <v>8.9254700000000006E-2</v>
      </c>
      <c r="EX17">
        <v>0.12556100000000001</v>
      </c>
      <c r="EY17">
        <v>0.111113</v>
      </c>
      <c r="EZ17">
        <v>21996.1</v>
      </c>
      <c r="FA17">
        <v>22633.7</v>
      </c>
      <c r="FB17">
        <v>23853.4</v>
      </c>
      <c r="FC17">
        <v>25172.400000000001</v>
      </c>
      <c r="FD17">
        <v>30051.5</v>
      </c>
      <c r="FE17">
        <v>31501</v>
      </c>
      <c r="FF17">
        <v>38007.4</v>
      </c>
      <c r="FG17">
        <v>39299.800000000003</v>
      </c>
      <c r="FH17">
        <v>2.05783</v>
      </c>
      <c r="FI17">
        <v>1.94493</v>
      </c>
      <c r="FJ17">
        <v>5.4947999999999997E-2</v>
      </c>
      <c r="FK17">
        <v>0</v>
      </c>
      <c r="FL17">
        <v>29.4131</v>
      </c>
      <c r="FM17">
        <v>999.9</v>
      </c>
      <c r="FN17">
        <v>39.366</v>
      </c>
      <c r="FO17">
        <v>40.354999999999997</v>
      </c>
      <c r="FP17">
        <v>29.865500000000001</v>
      </c>
      <c r="FQ17">
        <v>61.682699999999997</v>
      </c>
      <c r="FR17">
        <v>24.459099999999999</v>
      </c>
      <c r="FS17">
        <v>1</v>
      </c>
      <c r="FT17">
        <v>0.480767</v>
      </c>
      <c r="FU17">
        <v>2.5433699999999999</v>
      </c>
      <c r="FV17">
        <v>20.368500000000001</v>
      </c>
      <c r="FW17">
        <v>5.25143</v>
      </c>
      <c r="FX17">
        <v>12.0099</v>
      </c>
      <c r="FY17">
        <v>4.9790000000000001</v>
      </c>
      <c r="FZ17">
        <v>3.2930000000000001</v>
      </c>
      <c r="GA17">
        <v>9999</v>
      </c>
      <c r="GB17">
        <v>999.9</v>
      </c>
      <c r="GC17">
        <v>9999</v>
      </c>
      <c r="GD17">
        <v>9999</v>
      </c>
      <c r="GE17">
        <v>1.87561</v>
      </c>
      <c r="GF17">
        <v>1.87662</v>
      </c>
      <c r="GG17">
        <v>1.8826499999999999</v>
      </c>
      <c r="GH17">
        <v>1.88584</v>
      </c>
      <c r="GI17">
        <v>1.8766799999999999</v>
      </c>
      <c r="GJ17">
        <v>1.88314</v>
      </c>
      <c r="GK17">
        <v>1.88212</v>
      </c>
      <c r="GL17">
        <v>1.88565</v>
      </c>
      <c r="GM17">
        <v>5</v>
      </c>
      <c r="GN17">
        <v>0</v>
      </c>
      <c r="GO17">
        <v>0</v>
      </c>
      <c r="GP17">
        <v>0</v>
      </c>
      <c r="GQ17" t="s">
        <v>364</v>
      </c>
      <c r="GR17" t="s">
        <v>365</v>
      </c>
      <c r="GS17" t="s">
        <v>366</v>
      </c>
      <c r="GT17" t="s">
        <v>366</v>
      </c>
      <c r="GU17" t="s">
        <v>366</v>
      </c>
      <c r="GV17" t="s">
        <v>366</v>
      </c>
      <c r="GW17">
        <v>0</v>
      </c>
      <c r="GX17">
        <v>100</v>
      </c>
      <c r="GY17">
        <v>100</v>
      </c>
      <c r="GZ17">
        <v>0.78900000000000003</v>
      </c>
      <c r="HA17">
        <v>4.1200000000000001E-2</v>
      </c>
      <c r="HB17">
        <v>1.2381378378496499</v>
      </c>
      <c r="HC17">
        <v>-1.54219930941761E-3</v>
      </c>
      <c r="HD17">
        <v>9.932230794391771E-7</v>
      </c>
      <c r="HE17">
        <v>-3.2951819426937901E-10</v>
      </c>
      <c r="HF17">
        <v>4.1198111684282501E-2</v>
      </c>
      <c r="HG17">
        <v>0</v>
      </c>
      <c r="HH17">
        <v>0</v>
      </c>
      <c r="HI17">
        <v>0</v>
      </c>
      <c r="HJ17">
        <v>1</v>
      </c>
      <c r="HK17">
        <v>2080</v>
      </c>
      <c r="HL17">
        <v>1</v>
      </c>
      <c r="HM17">
        <v>27</v>
      </c>
      <c r="HN17">
        <v>0.8</v>
      </c>
      <c r="HO17">
        <v>0.7</v>
      </c>
      <c r="HP17">
        <v>18</v>
      </c>
      <c r="HQ17">
        <v>513.98199999999997</v>
      </c>
      <c r="HR17">
        <v>498.96899999999999</v>
      </c>
      <c r="HS17">
        <v>26.997900000000001</v>
      </c>
      <c r="HT17">
        <v>33.357700000000001</v>
      </c>
      <c r="HU17">
        <v>29.999300000000002</v>
      </c>
      <c r="HV17">
        <v>33.105499999999999</v>
      </c>
      <c r="HW17">
        <v>33.077399999999997</v>
      </c>
      <c r="HX17">
        <v>20.8001</v>
      </c>
      <c r="HY17">
        <v>18.941500000000001</v>
      </c>
      <c r="HZ17">
        <v>41.498699999999999</v>
      </c>
      <c r="IA17">
        <v>27</v>
      </c>
      <c r="IB17">
        <v>400</v>
      </c>
      <c r="IC17">
        <v>25.203099999999999</v>
      </c>
      <c r="ID17">
        <v>98.961100000000002</v>
      </c>
      <c r="IE17">
        <v>100.018</v>
      </c>
    </row>
    <row r="18" spans="1:239" x14ac:dyDescent="0.3">
      <c r="A18">
        <v>2</v>
      </c>
      <c r="B18">
        <v>1628182227.0999999</v>
      </c>
      <c r="C18">
        <v>7247.5</v>
      </c>
      <c r="D18" t="s">
        <v>375</v>
      </c>
      <c r="E18" t="s">
        <v>376</v>
      </c>
      <c r="F18">
        <v>0</v>
      </c>
      <c r="G18" t="s">
        <v>370</v>
      </c>
      <c r="H18" t="s">
        <v>371</v>
      </c>
      <c r="I18" t="s">
        <v>360</v>
      </c>
      <c r="J18">
        <v>1628182227.0999999</v>
      </c>
      <c r="K18">
        <f t="shared" si="0"/>
        <v>4.3896578350707217E-3</v>
      </c>
      <c r="L18">
        <f t="shared" si="1"/>
        <v>4.3896578350707216</v>
      </c>
      <c r="M18">
        <f t="shared" si="2"/>
        <v>15.439348207170154</v>
      </c>
      <c r="N18">
        <f t="shared" si="3"/>
        <v>278.08600000000001</v>
      </c>
      <c r="O18">
        <f t="shared" si="4"/>
        <v>195.64990814842974</v>
      </c>
      <c r="P18">
        <f t="shared" si="5"/>
        <v>19.504187029863463</v>
      </c>
      <c r="Q18">
        <f t="shared" si="6"/>
        <v>27.722176850048996</v>
      </c>
      <c r="R18">
        <f t="shared" si="7"/>
        <v>0.33735572178607642</v>
      </c>
      <c r="S18">
        <f t="shared" si="8"/>
        <v>2.9184989910414387</v>
      </c>
      <c r="T18">
        <f t="shared" si="9"/>
        <v>0.31709222969765571</v>
      </c>
      <c r="U18">
        <f t="shared" si="10"/>
        <v>0.19990173123830957</v>
      </c>
      <c r="V18">
        <f t="shared" si="11"/>
        <v>321.53051938752429</v>
      </c>
      <c r="W18">
        <f t="shared" si="12"/>
        <v>30.953502373980132</v>
      </c>
      <c r="X18">
        <f t="shared" si="13"/>
        <v>30.498100000000001</v>
      </c>
      <c r="Y18">
        <f t="shared" si="14"/>
        <v>4.3838735043913006</v>
      </c>
      <c r="Z18">
        <f t="shared" si="15"/>
        <v>70.90318221347178</v>
      </c>
      <c r="AA18">
        <f t="shared" si="16"/>
        <v>3.0553205645555495</v>
      </c>
      <c r="AB18">
        <f t="shared" si="17"/>
        <v>4.3091444829045074</v>
      </c>
      <c r="AC18">
        <f t="shared" si="18"/>
        <v>1.3285529398357512</v>
      </c>
      <c r="AD18">
        <f t="shared" si="19"/>
        <v>-193.58391052661884</v>
      </c>
      <c r="AE18">
        <f t="shared" si="20"/>
        <v>-47.218369493268398</v>
      </c>
      <c r="AF18">
        <f t="shared" si="21"/>
        <v>-3.6098268877645814</v>
      </c>
      <c r="AG18">
        <f t="shared" si="22"/>
        <v>77.118412479872461</v>
      </c>
      <c r="AH18">
        <v>0</v>
      </c>
      <c r="AI18">
        <v>0</v>
      </c>
      <c r="AJ18">
        <f t="shared" si="23"/>
        <v>1</v>
      </c>
      <c r="AK18">
        <f t="shared" si="24"/>
        <v>0</v>
      </c>
      <c r="AL18">
        <f t="shared" si="25"/>
        <v>51995.190101764238</v>
      </c>
      <c r="AM18" t="s">
        <v>361</v>
      </c>
      <c r="AN18">
        <v>10238.9</v>
      </c>
      <c r="AO18">
        <v>302.21199999999999</v>
      </c>
      <c r="AP18">
        <v>4052.3</v>
      </c>
      <c r="AQ18">
        <f t="shared" si="26"/>
        <v>0.92542210596451402</v>
      </c>
      <c r="AR18">
        <v>-0.32343011824092399</v>
      </c>
      <c r="AS18" t="s">
        <v>377</v>
      </c>
      <c r="AT18">
        <v>10229.799999999999</v>
      </c>
      <c r="AU18">
        <v>836.071423076923</v>
      </c>
      <c r="AV18">
        <v>1177.22</v>
      </c>
      <c r="AW18">
        <f t="shared" si="27"/>
        <v>0.28979169307612596</v>
      </c>
      <c r="AX18">
        <v>0.5</v>
      </c>
      <c r="AY18">
        <f t="shared" si="28"/>
        <v>1681.2983996826549</v>
      </c>
      <c r="AZ18">
        <f t="shared" si="29"/>
        <v>15.439348207170154</v>
      </c>
      <c r="BA18">
        <f t="shared" si="30"/>
        <v>243.61315490510884</v>
      </c>
      <c r="BB18">
        <f t="shared" si="31"/>
        <v>9.3753603336482697E-3</v>
      </c>
      <c r="BC18">
        <f t="shared" si="32"/>
        <v>2.4422622789283226</v>
      </c>
      <c r="BD18">
        <f t="shared" si="33"/>
        <v>255.64849556262578</v>
      </c>
      <c r="BE18" t="s">
        <v>378</v>
      </c>
      <c r="BF18">
        <v>623.58000000000004</v>
      </c>
      <c r="BG18">
        <f t="shared" si="34"/>
        <v>623.58000000000004</v>
      </c>
      <c r="BH18">
        <f t="shared" si="35"/>
        <v>0.47029442245289743</v>
      </c>
      <c r="BI18">
        <f t="shared" si="36"/>
        <v>0.61619206871446619</v>
      </c>
      <c r="BJ18">
        <f t="shared" si="37"/>
        <v>0.83852866375790369</v>
      </c>
      <c r="BK18">
        <f t="shared" si="38"/>
        <v>0.38988052329016082</v>
      </c>
      <c r="BL18">
        <f t="shared" si="39"/>
        <v>0.76667000881045988</v>
      </c>
      <c r="BM18">
        <f t="shared" si="40"/>
        <v>0.45958400156156787</v>
      </c>
      <c r="BN18">
        <f t="shared" si="41"/>
        <v>0.54041599843843213</v>
      </c>
      <c r="BO18">
        <f t="shared" si="42"/>
        <v>2000.12</v>
      </c>
      <c r="BP18">
        <f t="shared" si="43"/>
        <v>1681.2983996826549</v>
      </c>
      <c r="BQ18">
        <f t="shared" si="44"/>
        <v>0.8405987639154926</v>
      </c>
      <c r="BR18">
        <f t="shared" si="45"/>
        <v>0.16075561435690075</v>
      </c>
      <c r="BS18">
        <v>6</v>
      </c>
      <c r="BT18">
        <v>0.5</v>
      </c>
      <c r="BU18" t="s">
        <v>362</v>
      </c>
      <c r="BV18">
        <v>2</v>
      </c>
      <c r="BW18">
        <v>1628182227.0999999</v>
      </c>
      <c r="BX18">
        <v>278.08600000000001</v>
      </c>
      <c r="BY18">
        <v>298.07966020788899</v>
      </c>
      <c r="BZ18">
        <v>30.648454452576399</v>
      </c>
      <c r="CA18">
        <v>25.541899999999998</v>
      </c>
      <c r="CB18">
        <v>277.34300000000002</v>
      </c>
      <c r="CC18">
        <v>30.401</v>
      </c>
      <c r="CD18">
        <v>499.96</v>
      </c>
      <c r="CE18">
        <v>99.589299999999994</v>
      </c>
      <c r="CF18">
        <v>9.9921499999999996E-2</v>
      </c>
      <c r="CG18">
        <v>30.198</v>
      </c>
      <c r="CH18">
        <v>30.498100000000001</v>
      </c>
      <c r="CI18">
        <v>999.9</v>
      </c>
      <c r="CJ18">
        <v>0</v>
      </c>
      <c r="CK18">
        <v>0</v>
      </c>
      <c r="CL18">
        <v>9978.1200000000008</v>
      </c>
      <c r="CM18">
        <v>0</v>
      </c>
      <c r="CN18">
        <v>1004.88</v>
      </c>
      <c r="CO18">
        <v>-21.902899999999999</v>
      </c>
      <c r="CP18">
        <v>286.81900000000002</v>
      </c>
      <c r="CQ18">
        <v>307.85199999999998</v>
      </c>
      <c r="CR18">
        <v>4.9028900000000002</v>
      </c>
      <c r="CS18">
        <v>299.98899999999998</v>
      </c>
      <c r="CT18">
        <v>25.541899999999998</v>
      </c>
      <c r="CU18">
        <v>3.0319799999999999</v>
      </c>
      <c r="CV18">
        <v>2.5436999999999999</v>
      </c>
      <c r="CW18">
        <v>24.204599999999999</v>
      </c>
      <c r="CX18">
        <v>21.308900000000001</v>
      </c>
      <c r="CY18">
        <v>2000.12</v>
      </c>
      <c r="CZ18">
        <v>0.979993</v>
      </c>
      <c r="DA18">
        <v>2.0007E-2</v>
      </c>
      <c r="DB18">
        <v>0</v>
      </c>
      <c r="DC18">
        <v>835.50199999999995</v>
      </c>
      <c r="DD18">
        <v>5.0005300000000004</v>
      </c>
      <c r="DE18">
        <v>18220.7</v>
      </c>
      <c r="DF18">
        <v>17834.599999999999</v>
      </c>
      <c r="DG18">
        <v>48.25</v>
      </c>
      <c r="DH18">
        <v>49.625</v>
      </c>
      <c r="DI18">
        <v>48.625</v>
      </c>
      <c r="DJ18">
        <v>49.25</v>
      </c>
      <c r="DK18">
        <v>49.561999999999998</v>
      </c>
      <c r="DL18">
        <v>1955.2</v>
      </c>
      <c r="DM18">
        <v>39.92</v>
      </c>
      <c r="DN18">
        <v>0</v>
      </c>
      <c r="DO18">
        <v>108.59999990463299</v>
      </c>
      <c r="DP18">
        <v>0</v>
      </c>
      <c r="DQ18">
        <v>836.071423076923</v>
      </c>
      <c r="DR18">
        <v>-2.0598632430550801</v>
      </c>
      <c r="DS18">
        <v>768.20512846643896</v>
      </c>
      <c r="DT18">
        <v>18107.6384615385</v>
      </c>
      <c r="DU18">
        <v>15</v>
      </c>
      <c r="DV18">
        <v>1628182188.0999999</v>
      </c>
      <c r="DW18" t="s">
        <v>379</v>
      </c>
      <c r="DX18">
        <v>1628182178.5999999</v>
      </c>
      <c r="DY18">
        <v>1628182188.0999999</v>
      </c>
      <c r="DZ18">
        <v>39</v>
      </c>
      <c r="EA18">
        <v>-0.13600000000000001</v>
      </c>
      <c r="EB18">
        <v>3.0000000000000001E-3</v>
      </c>
      <c r="EC18">
        <v>0.72</v>
      </c>
      <c r="ED18">
        <v>3.7999999999999999E-2</v>
      </c>
      <c r="EE18">
        <v>300</v>
      </c>
      <c r="EF18">
        <v>25</v>
      </c>
      <c r="EG18">
        <v>0.05</v>
      </c>
      <c r="EH18">
        <v>0.03</v>
      </c>
      <c r="EI18">
        <v>17.096186204893701</v>
      </c>
      <c r="EJ18">
        <v>-0.26399128794168703</v>
      </c>
      <c r="EK18">
        <v>5.9440570803739198E-2</v>
      </c>
      <c r="EL18">
        <v>1</v>
      </c>
      <c r="EM18">
        <v>0.30464099751093798</v>
      </c>
      <c r="EN18">
        <v>9.85623116526326E-2</v>
      </c>
      <c r="EO18">
        <v>1.6694512480630301E-2</v>
      </c>
      <c r="EP18">
        <v>1</v>
      </c>
      <c r="EQ18">
        <v>2</v>
      </c>
      <c r="ER18">
        <v>2</v>
      </c>
      <c r="ES18" t="s">
        <v>363</v>
      </c>
      <c r="ET18">
        <v>2.98881</v>
      </c>
      <c r="EU18">
        <v>2.7507000000000001</v>
      </c>
      <c r="EV18">
        <v>6.6541900000000001E-2</v>
      </c>
      <c r="EW18">
        <v>7.1089799999999995E-2</v>
      </c>
      <c r="EX18">
        <v>0.126443</v>
      </c>
      <c r="EY18">
        <v>0.11222799999999999</v>
      </c>
      <c r="EZ18">
        <v>22409.599999999999</v>
      </c>
      <c r="FA18">
        <v>23088.2</v>
      </c>
      <c r="FB18">
        <v>23857.200000000001</v>
      </c>
      <c r="FC18">
        <v>25175.8</v>
      </c>
      <c r="FD18">
        <v>30026</v>
      </c>
      <c r="FE18">
        <v>31464.799999999999</v>
      </c>
      <c r="FF18">
        <v>38013.300000000003</v>
      </c>
      <c r="FG18">
        <v>39303.800000000003</v>
      </c>
      <c r="FH18">
        <v>2.0579000000000001</v>
      </c>
      <c r="FI18">
        <v>1.9460299999999999</v>
      </c>
      <c r="FJ18">
        <v>4.80562E-2</v>
      </c>
      <c r="FK18">
        <v>0</v>
      </c>
      <c r="FL18">
        <v>29.716200000000001</v>
      </c>
      <c r="FM18">
        <v>999.9</v>
      </c>
      <c r="FN18">
        <v>39.591999999999999</v>
      </c>
      <c r="FO18">
        <v>40.414999999999999</v>
      </c>
      <c r="FP18">
        <v>30.133099999999999</v>
      </c>
      <c r="FQ18">
        <v>61.372700000000002</v>
      </c>
      <c r="FR18">
        <v>24.2788</v>
      </c>
      <c r="FS18">
        <v>1</v>
      </c>
      <c r="FT18">
        <v>0.47537099999999999</v>
      </c>
      <c r="FU18">
        <v>2.7003400000000002</v>
      </c>
      <c r="FV18">
        <v>20.365600000000001</v>
      </c>
      <c r="FW18">
        <v>5.2488900000000003</v>
      </c>
      <c r="FX18">
        <v>12.0099</v>
      </c>
      <c r="FY18">
        <v>4.9781000000000004</v>
      </c>
      <c r="FZ18">
        <v>3.29223</v>
      </c>
      <c r="GA18">
        <v>9999</v>
      </c>
      <c r="GB18">
        <v>999.9</v>
      </c>
      <c r="GC18">
        <v>9999</v>
      </c>
      <c r="GD18">
        <v>9999</v>
      </c>
      <c r="GE18">
        <v>1.87561</v>
      </c>
      <c r="GF18">
        <v>1.87666</v>
      </c>
      <c r="GG18">
        <v>1.88269</v>
      </c>
      <c r="GH18">
        <v>1.88592</v>
      </c>
      <c r="GI18">
        <v>1.87669</v>
      </c>
      <c r="GJ18">
        <v>1.8832100000000001</v>
      </c>
      <c r="GK18">
        <v>1.8821399999999999</v>
      </c>
      <c r="GL18">
        <v>1.8856599999999999</v>
      </c>
      <c r="GM18">
        <v>5</v>
      </c>
      <c r="GN18">
        <v>0</v>
      </c>
      <c r="GO18">
        <v>0</v>
      </c>
      <c r="GP18">
        <v>0</v>
      </c>
      <c r="GQ18" t="s">
        <v>364</v>
      </c>
      <c r="GR18" t="s">
        <v>365</v>
      </c>
      <c r="GS18" t="s">
        <v>366</v>
      </c>
      <c r="GT18" t="s">
        <v>366</v>
      </c>
      <c r="GU18" t="s">
        <v>366</v>
      </c>
      <c r="GV18" t="s">
        <v>366</v>
      </c>
      <c r="GW18">
        <v>0</v>
      </c>
      <c r="GX18">
        <v>100</v>
      </c>
      <c r="GY18">
        <v>100</v>
      </c>
      <c r="GZ18">
        <v>0.74299999999999999</v>
      </c>
      <c r="HA18">
        <v>4.3799999999999999E-2</v>
      </c>
      <c r="HB18">
        <v>1.1016633034134899</v>
      </c>
      <c r="HC18">
        <v>-1.54219930941761E-3</v>
      </c>
      <c r="HD18">
        <v>9.932230794391771E-7</v>
      </c>
      <c r="HE18">
        <v>-3.2951819426937901E-10</v>
      </c>
      <c r="HF18">
        <v>4.3840975206007299E-2</v>
      </c>
      <c r="HG18">
        <v>0</v>
      </c>
      <c r="HH18">
        <v>0</v>
      </c>
      <c r="HI18">
        <v>0</v>
      </c>
      <c r="HJ18">
        <v>1</v>
      </c>
      <c r="HK18">
        <v>2080</v>
      </c>
      <c r="HL18">
        <v>1</v>
      </c>
      <c r="HM18">
        <v>27</v>
      </c>
      <c r="HN18">
        <v>0.8</v>
      </c>
      <c r="HO18">
        <v>0.7</v>
      </c>
      <c r="HP18">
        <v>18</v>
      </c>
      <c r="HQ18">
        <v>513.87099999999998</v>
      </c>
      <c r="HR18">
        <v>499.71600000000001</v>
      </c>
      <c r="HS18">
        <v>26.998799999999999</v>
      </c>
      <c r="HT18">
        <v>33.301000000000002</v>
      </c>
      <c r="HU18">
        <v>30.000299999999999</v>
      </c>
      <c r="HV18">
        <v>33.085599999999999</v>
      </c>
      <c r="HW18">
        <v>33.067500000000003</v>
      </c>
      <c r="HX18">
        <v>16.5427</v>
      </c>
      <c r="HY18">
        <v>19.295300000000001</v>
      </c>
      <c r="HZ18">
        <v>43.105200000000004</v>
      </c>
      <c r="IA18">
        <v>27</v>
      </c>
      <c r="IB18">
        <v>300</v>
      </c>
      <c r="IC18">
        <v>25.501200000000001</v>
      </c>
      <c r="ID18">
        <v>98.976699999999994</v>
      </c>
      <c r="IE18">
        <v>100.029</v>
      </c>
    </row>
    <row r="19" spans="1:239" x14ac:dyDescent="0.3">
      <c r="A19">
        <v>3</v>
      </c>
      <c r="B19">
        <v>1628182356.5999999</v>
      </c>
      <c r="C19">
        <v>7377</v>
      </c>
      <c r="D19" t="s">
        <v>380</v>
      </c>
      <c r="E19" t="s">
        <v>381</v>
      </c>
      <c r="F19">
        <v>0</v>
      </c>
      <c r="G19" t="s">
        <v>370</v>
      </c>
      <c r="H19" t="s">
        <v>371</v>
      </c>
      <c r="I19" t="s">
        <v>360</v>
      </c>
      <c r="J19">
        <v>1628182356.5999999</v>
      </c>
      <c r="K19">
        <f t="shared" si="0"/>
        <v>5.1700159686887057E-3</v>
      </c>
      <c r="L19">
        <f t="shared" si="1"/>
        <v>5.1700159686887055</v>
      </c>
      <c r="M19">
        <f t="shared" si="2"/>
        <v>9.3303201026863061</v>
      </c>
      <c r="N19">
        <f t="shared" si="3"/>
        <v>185.75800000000001</v>
      </c>
      <c r="O19">
        <f t="shared" si="4"/>
        <v>142.31232046761824</v>
      </c>
      <c r="P19">
        <f t="shared" si="5"/>
        <v>14.187137428138854</v>
      </c>
      <c r="Q19">
        <f t="shared" si="6"/>
        <v>18.518243998248003</v>
      </c>
      <c r="R19">
        <f t="shared" si="7"/>
        <v>0.3991139669842067</v>
      </c>
      <c r="S19">
        <f t="shared" si="8"/>
        <v>2.9179638315951673</v>
      </c>
      <c r="T19">
        <f t="shared" si="9"/>
        <v>0.37107810626241933</v>
      </c>
      <c r="U19">
        <f t="shared" si="10"/>
        <v>0.2342784048972042</v>
      </c>
      <c r="V19">
        <f t="shared" si="11"/>
        <v>321.53472838768698</v>
      </c>
      <c r="W19">
        <f t="shared" si="12"/>
        <v>30.912550984076194</v>
      </c>
      <c r="X19">
        <f t="shared" si="13"/>
        <v>30.5945</v>
      </c>
      <c r="Y19">
        <f t="shared" si="14"/>
        <v>4.4081168189308215</v>
      </c>
      <c r="Z19">
        <f t="shared" si="15"/>
        <v>70.614293156910207</v>
      </c>
      <c r="AA19">
        <f t="shared" si="16"/>
        <v>3.0712948637917479</v>
      </c>
      <c r="AB19">
        <f t="shared" si="17"/>
        <v>4.349395464409878</v>
      </c>
      <c r="AC19">
        <f t="shared" si="18"/>
        <v>1.3368219551390736</v>
      </c>
      <c r="AD19">
        <f t="shared" si="19"/>
        <v>-227.99770421917191</v>
      </c>
      <c r="AE19">
        <f t="shared" si="20"/>
        <v>-36.858498244643187</v>
      </c>
      <c r="AF19">
        <f t="shared" si="21"/>
        <v>-2.8219405082570779</v>
      </c>
      <c r="AG19">
        <f t="shared" si="22"/>
        <v>53.85658541561483</v>
      </c>
      <c r="AH19">
        <v>0</v>
      </c>
      <c r="AI19">
        <v>0</v>
      </c>
      <c r="AJ19">
        <f t="shared" si="23"/>
        <v>1</v>
      </c>
      <c r="AK19">
        <f t="shared" si="24"/>
        <v>0</v>
      </c>
      <c r="AL19">
        <f t="shared" si="25"/>
        <v>51952.160078883229</v>
      </c>
      <c r="AM19" t="s">
        <v>361</v>
      </c>
      <c r="AN19">
        <v>10238.9</v>
      </c>
      <c r="AO19">
        <v>302.21199999999999</v>
      </c>
      <c r="AP19">
        <v>4052.3</v>
      </c>
      <c r="AQ19">
        <f t="shared" si="26"/>
        <v>0.92542210596451402</v>
      </c>
      <c r="AR19">
        <v>-0.32343011824092399</v>
      </c>
      <c r="AS19" t="s">
        <v>382</v>
      </c>
      <c r="AT19">
        <v>10229.5</v>
      </c>
      <c r="AU19">
        <v>824.49869230769195</v>
      </c>
      <c r="AV19">
        <v>1104.74</v>
      </c>
      <c r="AW19">
        <f t="shared" si="27"/>
        <v>0.25367173062648951</v>
      </c>
      <c r="AX19">
        <v>0.5</v>
      </c>
      <c r="AY19">
        <f t="shared" si="28"/>
        <v>1681.3232996827392</v>
      </c>
      <c r="AZ19">
        <f t="shared" si="29"/>
        <v>9.3303201026863061</v>
      </c>
      <c r="BA19">
        <f t="shared" si="30"/>
        <v>213.25209558658014</v>
      </c>
      <c r="BB19">
        <f t="shared" si="31"/>
        <v>5.7417572353567368E-3</v>
      </c>
      <c r="BC19">
        <f t="shared" si="32"/>
        <v>2.6681029020402995</v>
      </c>
      <c r="BD19">
        <f t="shared" si="33"/>
        <v>252.05726788379607</v>
      </c>
      <c r="BE19" t="s">
        <v>383</v>
      </c>
      <c r="BF19">
        <v>622.19000000000005</v>
      </c>
      <c r="BG19">
        <f t="shared" si="34"/>
        <v>622.19000000000005</v>
      </c>
      <c r="BH19">
        <f t="shared" si="35"/>
        <v>0.43679960895776382</v>
      </c>
      <c r="BI19">
        <f t="shared" si="36"/>
        <v>0.58075081896654868</v>
      </c>
      <c r="BJ19">
        <f t="shared" si="37"/>
        <v>0.85931938042803302</v>
      </c>
      <c r="BK19">
        <f t="shared" si="38"/>
        <v>0.34919816840323087</v>
      </c>
      <c r="BL19">
        <f t="shared" si="39"/>
        <v>0.78599755525737003</v>
      </c>
      <c r="BM19">
        <f t="shared" si="40"/>
        <v>0.43825097046721656</v>
      </c>
      <c r="BN19">
        <f t="shared" si="41"/>
        <v>0.56174902953278338</v>
      </c>
      <c r="BO19">
        <f t="shared" si="42"/>
        <v>2000.15</v>
      </c>
      <c r="BP19">
        <f t="shared" si="43"/>
        <v>1681.3232996827392</v>
      </c>
      <c r="BQ19">
        <f t="shared" si="44"/>
        <v>0.84059860494599858</v>
      </c>
      <c r="BR19">
        <f t="shared" si="45"/>
        <v>0.16075530754577755</v>
      </c>
      <c r="BS19">
        <v>6</v>
      </c>
      <c r="BT19">
        <v>0.5</v>
      </c>
      <c r="BU19" t="s">
        <v>362</v>
      </c>
      <c r="BV19">
        <v>2</v>
      </c>
      <c r="BW19">
        <v>1628182356.5999999</v>
      </c>
      <c r="BX19">
        <v>185.75800000000001</v>
      </c>
      <c r="BY19">
        <v>198.10626229473201</v>
      </c>
      <c r="BZ19">
        <v>30.808406637379001</v>
      </c>
      <c r="CA19">
        <v>24.7958</v>
      </c>
      <c r="CB19">
        <v>185.08500000000001</v>
      </c>
      <c r="CC19">
        <v>30.6966</v>
      </c>
      <c r="CD19">
        <v>500.02300000000002</v>
      </c>
      <c r="CE19">
        <v>99.59</v>
      </c>
      <c r="CF19">
        <v>0.100156</v>
      </c>
      <c r="CG19">
        <v>30.360199999999999</v>
      </c>
      <c r="CH19">
        <v>30.5945</v>
      </c>
      <c r="CI19">
        <v>999.9</v>
      </c>
      <c r="CJ19">
        <v>0</v>
      </c>
      <c r="CK19">
        <v>0</v>
      </c>
      <c r="CL19">
        <v>9975</v>
      </c>
      <c r="CM19">
        <v>0</v>
      </c>
      <c r="CN19">
        <v>2092.27</v>
      </c>
      <c r="CO19">
        <v>-14.264200000000001</v>
      </c>
      <c r="CP19">
        <v>191.65</v>
      </c>
      <c r="CQ19">
        <v>205.108</v>
      </c>
      <c r="CR19">
        <v>5.9477700000000002</v>
      </c>
      <c r="CS19">
        <v>200.02199999999999</v>
      </c>
      <c r="CT19">
        <v>24.7958</v>
      </c>
      <c r="CU19">
        <v>3.06176</v>
      </c>
      <c r="CV19">
        <v>2.4694199999999999</v>
      </c>
      <c r="CW19">
        <v>24.367599999999999</v>
      </c>
      <c r="CX19">
        <v>20.8263</v>
      </c>
      <c r="CY19">
        <v>2000.15</v>
      </c>
      <c r="CZ19">
        <v>0.97999599999999998</v>
      </c>
      <c r="DA19">
        <v>2.0004000000000001E-2</v>
      </c>
      <c r="DB19">
        <v>0</v>
      </c>
      <c r="DC19">
        <v>824.14400000000001</v>
      </c>
      <c r="DD19">
        <v>5.0005300000000004</v>
      </c>
      <c r="DE19">
        <v>18758.2</v>
      </c>
      <c r="DF19">
        <v>17834.900000000001</v>
      </c>
      <c r="DG19">
        <v>48.375</v>
      </c>
      <c r="DH19">
        <v>49.936999999999998</v>
      </c>
      <c r="DI19">
        <v>48.75</v>
      </c>
      <c r="DJ19">
        <v>49.375</v>
      </c>
      <c r="DK19">
        <v>49.686999999999998</v>
      </c>
      <c r="DL19">
        <v>1955.24</v>
      </c>
      <c r="DM19">
        <v>39.909999999999997</v>
      </c>
      <c r="DN19">
        <v>0</v>
      </c>
      <c r="DO19">
        <v>129</v>
      </c>
      <c r="DP19">
        <v>0</v>
      </c>
      <c r="DQ19">
        <v>824.49869230769195</v>
      </c>
      <c r="DR19">
        <v>-2.73135042503249</v>
      </c>
      <c r="DS19">
        <v>-242.44786340471299</v>
      </c>
      <c r="DT19">
        <v>18819.246153846201</v>
      </c>
      <c r="DU19">
        <v>15</v>
      </c>
      <c r="DV19">
        <v>1628182316.5999999</v>
      </c>
      <c r="DW19" t="s">
        <v>384</v>
      </c>
      <c r="DX19">
        <v>1628182309.0999999</v>
      </c>
      <c r="DY19">
        <v>1628182316.5999999</v>
      </c>
      <c r="DZ19">
        <v>40</v>
      </c>
      <c r="EA19">
        <v>-0.17499999999999999</v>
      </c>
      <c r="EB19">
        <v>3.0000000000000001E-3</v>
      </c>
      <c r="EC19">
        <v>0.65600000000000003</v>
      </c>
      <c r="ED19">
        <v>4.1000000000000002E-2</v>
      </c>
      <c r="EE19">
        <v>200</v>
      </c>
      <c r="EF19">
        <v>25</v>
      </c>
      <c r="EG19">
        <v>0.1</v>
      </c>
      <c r="EH19">
        <v>0.02</v>
      </c>
      <c r="EI19">
        <v>10.802180674363299</v>
      </c>
      <c r="EJ19">
        <v>0.17165061820764599</v>
      </c>
      <c r="EK19">
        <v>4.82442813837295E-2</v>
      </c>
      <c r="EL19">
        <v>1</v>
      </c>
      <c r="EM19">
        <v>0.37320628258814997</v>
      </c>
      <c r="EN19">
        <v>0.121645995283653</v>
      </c>
      <c r="EO19">
        <v>1.9575072770368299E-2</v>
      </c>
      <c r="EP19">
        <v>1</v>
      </c>
      <c r="EQ19">
        <v>2</v>
      </c>
      <c r="ER19">
        <v>2</v>
      </c>
      <c r="ES19" t="s">
        <v>363</v>
      </c>
      <c r="ET19">
        <v>2.98895</v>
      </c>
      <c r="EU19">
        <v>2.7509199999999998</v>
      </c>
      <c r="EV19">
        <v>4.68977E-2</v>
      </c>
      <c r="EW19">
        <v>5.0346799999999997E-2</v>
      </c>
      <c r="EX19">
        <v>0.127279</v>
      </c>
      <c r="EY19">
        <v>0.10992399999999999</v>
      </c>
      <c r="EZ19">
        <v>22881.200000000001</v>
      </c>
      <c r="FA19">
        <v>23601.200000000001</v>
      </c>
      <c r="FB19">
        <v>23857.8</v>
      </c>
      <c r="FC19">
        <v>25173.5</v>
      </c>
      <c r="FD19">
        <v>29998.400000000001</v>
      </c>
      <c r="FE19">
        <v>31542.400000000001</v>
      </c>
      <c r="FF19">
        <v>38014.699999999997</v>
      </c>
      <c r="FG19">
        <v>39298.699999999997</v>
      </c>
      <c r="FH19">
        <v>2.0586500000000001</v>
      </c>
      <c r="FI19">
        <v>1.9436500000000001</v>
      </c>
      <c r="FJ19">
        <v>3.5189100000000001E-2</v>
      </c>
      <c r="FK19">
        <v>0</v>
      </c>
      <c r="FL19">
        <v>30.022200000000002</v>
      </c>
      <c r="FM19">
        <v>999.9</v>
      </c>
      <c r="FN19">
        <v>39.47</v>
      </c>
      <c r="FO19">
        <v>40.485999999999997</v>
      </c>
      <c r="FP19">
        <v>30.154800000000002</v>
      </c>
      <c r="FQ19">
        <v>61.5227</v>
      </c>
      <c r="FR19">
        <v>24.006399999999999</v>
      </c>
      <c r="FS19">
        <v>1</v>
      </c>
      <c r="FT19">
        <v>0.478323</v>
      </c>
      <c r="FU19">
        <v>2.8805499999999999</v>
      </c>
      <c r="FV19">
        <v>20.361699999999999</v>
      </c>
      <c r="FW19">
        <v>5.2494899999999998</v>
      </c>
      <c r="FX19">
        <v>12.0099</v>
      </c>
      <c r="FY19">
        <v>4.9782000000000002</v>
      </c>
      <c r="FZ19">
        <v>3.2924799999999999</v>
      </c>
      <c r="GA19">
        <v>9999</v>
      </c>
      <c r="GB19">
        <v>999.9</v>
      </c>
      <c r="GC19">
        <v>9999</v>
      </c>
      <c r="GD19">
        <v>9999</v>
      </c>
      <c r="GE19">
        <v>1.87561</v>
      </c>
      <c r="GF19">
        <v>1.8766499999999999</v>
      </c>
      <c r="GG19">
        <v>1.88273</v>
      </c>
      <c r="GH19">
        <v>1.8859300000000001</v>
      </c>
      <c r="GI19">
        <v>1.87669</v>
      </c>
      <c r="GJ19">
        <v>1.8831800000000001</v>
      </c>
      <c r="GK19">
        <v>1.8821600000000001</v>
      </c>
      <c r="GL19">
        <v>1.88567</v>
      </c>
      <c r="GM19">
        <v>5</v>
      </c>
      <c r="GN19">
        <v>0</v>
      </c>
      <c r="GO19">
        <v>0</v>
      </c>
      <c r="GP19">
        <v>0</v>
      </c>
      <c r="GQ19" t="s">
        <v>364</v>
      </c>
      <c r="GR19" t="s">
        <v>365</v>
      </c>
      <c r="GS19" t="s">
        <v>366</v>
      </c>
      <c r="GT19" t="s">
        <v>366</v>
      </c>
      <c r="GU19" t="s">
        <v>366</v>
      </c>
      <c r="GV19" t="s">
        <v>366</v>
      </c>
      <c r="GW19">
        <v>0</v>
      </c>
      <c r="GX19">
        <v>100</v>
      </c>
      <c r="GY19">
        <v>100</v>
      </c>
      <c r="GZ19">
        <v>0.67300000000000004</v>
      </c>
      <c r="HA19">
        <v>4.7E-2</v>
      </c>
      <c r="HB19">
        <v>0.92669853814008196</v>
      </c>
      <c r="HC19">
        <v>-1.54219930941761E-3</v>
      </c>
      <c r="HD19">
        <v>9.932230794391771E-7</v>
      </c>
      <c r="HE19">
        <v>-3.2951819426937901E-10</v>
      </c>
      <c r="HF19">
        <v>4.7024418578129203E-2</v>
      </c>
      <c r="HG19">
        <v>0</v>
      </c>
      <c r="HH19">
        <v>0</v>
      </c>
      <c r="HI19">
        <v>0</v>
      </c>
      <c r="HJ19">
        <v>1</v>
      </c>
      <c r="HK19">
        <v>2080</v>
      </c>
      <c r="HL19">
        <v>1</v>
      </c>
      <c r="HM19">
        <v>27</v>
      </c>
      <c r="HN19">
        <v>0.8</v>
      </c>
      <c r="HO19">
        <v>0.7</v>
      </c>
      <c r="HP19">
        <v>18</v>
      </c>
      <c r="HQ19">
        <v>514.50400000000002</v>
      </c>
      <c r="HR19">
        <v>498.13299999999998</v>
      </c>
      <c r="HS19">
        <v>27.002700000000001</v>
      </c>
      <c r="HT19">
        <v>33.323999999999998</v>
      </c>
      <c r="HU19">
        <v>30.000599999999999</v>
      </c>
      <c r="HV19">
        <v>33.105499999999999</v>
      </c>
      <c r="HW19">
        <v>33.092599999999997</v>
      </c>
      <c r="HX19">
        <v>12.0937</v>
      </c>
      <c r="HY19">
        <v>22.9452</v>
      </c>
      <c r="HZ19">
        <v>43.1006</v>
      </c>
      <c r="IA19">
        <v>27</v>
      </c>
      <c r="IB19">
        <v>200</v>
      </c>
      <c r="IC19">
        <v>24.620100000000001</v>
      </c>
      <c r="ID19">
        <v>98.979900000000001</v>
      </c>
      <c r="IE19">
        <v>100.018</v>
      </c>
    </row>
    <row r="20" spans="1:239" x14ac:dyDescent="0.3">
      <c r="A20">
        <v>4</v>
      </c>
      <c r="B20">
        <v>1628182447.0999999</v>
      </c>
      <c r="C20">
        <v>7467.5</v>
      </c>
      <c r="D20" t="s">
        <v>385</v>
      </c>
      <c r="E20" t="s">
        <v>386</v>
      </c>
      <c r="F20">
        <v>0</v>
      </c>
      <c r="G20" t="s">
        <v>370</v>
      </c>
      <c r="H20" t="s">
        <v>371</v>
      </c>
      <c r="I20" t="s">
        <v>360</v>
      </c>
      <c r="J20">
        <v>1628182447.0999999</v>
      </c>
      <c r="K20">
        <f t="shared" si="0"/>
        <v>5.626166351496889E-3</v>
      </c>
      <c r="L20">
        <f t="shared" si="1"/>
        <v>5.6261663514968889</v>
      </c>
      <c r="M20">
        <f t="shared" si="2"/>
        <v>7.6964606237957094</v>
      </c>
      <c r="N20">
        <f t="shared" si="3"/>
        <v>139.893</v>
      </c>
      <c r="O20">
        <f t="shared" si="4"/>
        <v>107.45145305301401</v>
      </c>
      <c r="P20">
        <f t="shared" si="5"/>
        <v>10.711799949601184</v>
      </c>
      <c r="Q20">
        <f t="shared" si="6"/>
        <v>13.945887075256499</v>
      </c>
      <c r="R20">
        <f t="shared" si="7"/>
        <v>0.44364677409652564</v>
      </c>
      <c r="S20">
        <f t="shared" si="8"/>
        <v>2.9205913002096837</v>
      </c>
      <c r="T20">
        <f t="shared" si="9"/>
        <v>0.40932228338427679</v>
      </c>
      <c r="U20">
        <f t="shared" si="10"/>
        <v>0.25868868574633536</v>
      </c>
      <c r="V20">
        <f t="shared" si="11"/>
        <v>321.51717238765326</v>
      </c>
      <c r="W20">
        <f t="shared" si="12"/>
        <v>30.630744905024194</v>
      </c>
      <c r="X20">
        <f t="shared" si="13"/>
        <v>30.32</v>
      </c>
      <c r="Y20">
        <f t="shared" si="14"/>
        <v>4.3393891617612184</v>
      </c>
      <c r="Z20">
        <f t="shared" si="15"/>
        <v>70.078690209168542</v>
      </c>
      <c r="AA20">
        <f t="shared" si="16"/>
        <v>3.0197227330659437</v>
      </c>
      <c r="AB20">
        <f t="shared" si="17"/>
        <v>4.309045622931559</v>
      </c>
      <c r="AC20">
        <f t="shared" si="18"/>
        <v>1.3196664286952746</v>
      </c>
      <c r="AD20">
        <f t="shared" si="19"/>
        <v>-248.1139361010128</v>
      </c>
      <c r="AE20">
        <f t="shared" si="20"/>
        <v>-19.272481984852941</v>
      </c>
      <c r="AF20">
        <f t="shared" si="21"/>
        <v>-1.4710191383872444</v>
      </c>
      <c r="AG20">
        <f t="shared" si="22"/>
        <v>52.659735163400271</v>
      </c>
      <c r="AH20">
        <v>0</v>
      </c>
      <c r="AI20">
        <v>0</v>
      </c>
      <c r="AJ20">
        <f t="shared" si="23"/>
        <v>1</v>
      </c>
      <c r="AK20">
        <f t="shared" si="24"/>
        <v>0</v>
      </c>
      <c r="AL20">
        <f t="shared" si="25"/>
        <v>52054.917956742138</v>
      </c>
      <c r="AM20" t="s">
        <v>361</v>
      </c>
      <c r="AN20">
        <v>10238.9</v>
      </c>
      <c r="AO20">
        <v>302.21199999999999</v>
      </c>
      <c r="AP20">
        <v>4052.3</v>
      </c>
      <c r="AQ20">
        <f t="shared" si="26"/>
        <v>0.92542210596451402</v>
      </c>
      <c r="AR20">
        <v>-0.32343011824092399</v>
      </c>
      <c r="AS20" t="s">
        <v>387</v>
      </c>
      <c r="AT20">
        <v>10229.1</v>
      </c>
      <c r="AU20">
        <v>824.76184000000001</v>
      </c>
      <c r="AV20">
        <v>1071.92</v>
      </c>
      <c r="AW20">
        <f t="shared" si="27"/>
        <v>0.23057519217852085</v>
      </c>
      <c r="AX20">
        <v>0.5</v>
      </c>
      <c r="AY20">
        <f t="shared" si="28"/>
        <v>1681.2308996827217</v>
      </c>
      <c r="AZ20">
        <f t="shared" si="29"/>
        <v>7.6964606237957094</v>
      </c>
      <c r="BA20">
        <f t="shared" si="30"/>
        <v>193.82506889540554</v>
      </c>
      <c r="BB20">
        <f t="shared" si="31"/>
        <v>4.7702494306701895E-3</v>
      </c>
      <c r="BC20">
        <f t="shared" si="32"/>
        <v>2.7804127173669677</v>
      </c>
      <c r="BD20">
        <f t="shared" si="33"/>
        <v>250.30866483318749</v>
      </c>
      <c r="BE20" t="s">
        <v>388</v>
      </c>
      <c r="BF20">
        <v>630.5</v>
      </c>
      <c r="BG20">
        <f t="shared" si="34"/>
        <v>630.5</v>
      </c>
      <c r="BH20">
        <f t="shared" si="35"/>
        <v>0.41180311963579375</v>
      </c>
      <c r="BI20">
        <f t="shared" si="36"/>
        <v>0.55991608898554668</v>
      </c>
      <c r="BJ20">
        <f t="shared" si="37"/>
        <v>0.87099772049798352</v>
      </c>
      <c r="BK20">
        <f t="shared" si="38"/>
        <v>0.3211063935934147</v>
      </c>
      <c r="BL20">
        <f t="shared" si="39"/>
        <v>0.79474934988192281</v>
      </c>
      <c r="BM20">
        <f t="shared" si="40"/>
        <v>0.42803519389959549</v>
      </c>
      <c r="BN20">
        <f t="shared" si="41"/>
        <v>0.57196480610040457</v>
      </c>
      <c r="BO20">
        <f t="shared" si="42"/>
        <v>2000.04</v>
      </c>
      <c r="BP20">
        <f t="shared" si="43"/>
        <v>1681.2308996827217</v>
      </c>
      <c r="BQ20">
        <f t="shared" si="44"/>
        <v>0.84059863786860345</v>
      </c>
      <c r="BR20">
        <f t="shared" si="45"/>
        <v>0.16075537108640489</v>
      </c>
      <c r="BS20">
        <v>6</v>
      </c>
      <c r="BT20">
        <v>0.5</v>
      </c>
      <c r="BU20" t="s">
        <v>362</v>
      </c>
      <c r="BV20">
        <v>2</v>
      </c>
      <c r="BW20">
        <v>1628182447.0999999</v>
      </c>
      <c r="BX20">
        <v>139.893</v>
      </c>
      <c r="BY20">
        <v>150.071109249123</v>
      </c>
      <c r="BZ20">
        <v>30.291229953116801</v>
      </c>
      <c r="CA20">
        <v>23.745699999999999</v>
      </c>
      <c r="CB20">
        <v>139.149</v>
      </c>
      <c r="CC20">
        <v>30.503699999999998</v>
      </c>
      <c r="CD20">
        <v>500.10399999999998</v>
      </c>
      <c r="CE20">
        <v>99.589799999999997</v>
      </c>
      <c r="CF20">
        <v>9.9870500000000001E-2</v>
      </c>
      <c r="CG20">
        <v>30.197600000000001</v>
      </c>
      <c r="CH20">
        <v>30.32</v>
      </c>
      <c r="CI20">
        <v>999.9</v>
      </c>
      <c r="CJ20">
        <v>0</v>
      </c>
      <c r="CK20">
        <v>0</v>
      </c>
      <c r="CL20">
        <v>9990</v>
      </c>
      <c r="CM20">
        <v>0</v>
      </c>
      <c r="CN20">
        <v>647.02499999999998</v>
      </c>
      <c r="CO20">
        <v>-10.136900000000001</v>
      </c>
      <c r="CP20">
        <v>144.28800000000001</v>
      </c>
      <c r="CQ20">
        <v>153.666</v>
      </c>
      <c r="CR20">
        <v>6.8050199999999998</v>
      </c>
      <c r="CS20">
        <v>150.017</v>
      </c>
      <c r="CT20">
        <v>23.745699999999999</v>
      </c>
      <c r="CU20">
        <v>3.0425399999999998</v>
      </c>
      <c r="CV20">
        <v>2.36483</v>
      </c>
      <c r="CW20">
        <v>24.262599999999999</v>
      </c>
      <c r="CX20">
        <v>20.1249</v>
      </c>
      <c r="CY20">
        <v>2000.04</v>
      </c>
      <c r="CZ20">
        <v>0.97999599999999998</v>
      </c>
      <c r="DA20">
        <v>2.0004000000000001E-2</v>
      </c>
      <c r="DB20">
        <v>0</v>
      </c>
      <c r="DC20">
        <v>824.61599999999999</v>
      </c>
      <c r="DD20">
        <v>5.0005300000000004</v>
      </c>
      <c r="DE20">
        <v>17702.2</v>
      </c>
      <c r="DF20">
        <v>17833.8</v>
      </c>
      <c r="DG20">
        <v>48.436999999999998</v>
      </c>
      <c r="DH20">
        <v>49.875</v>
      </c>
      <c r="DI20">
        <v>48.811999999999998</v>
      </c>
      <c r="DJ20">
        <v>49.436999999999998</v>
      </c>
      <c r="DK20">
        <v>49.686999999999998</v>
      </c>
      <c r="DL20">
        <v>1955.13</v>
      </c>
      <c r="DM20">
        <v>39.909999999999997</v>
      </c>
      <c r="DN20">
        <v>0</v>
      </c>
      <c r="DO20">
        <v>90</v>
      </c>
      <c r="DP20">
        <v>0</v>
      </c>
      <c r="DQ20">
        <v>824.76184000000001</v>
      </c>
      <c r="DR20">
        <v>-0.32746153592946498</v>
      </c>
      <c r="DS20">
        <v>-94.815384519362993</v>
      </c>
      <c r="DT20">
        <v>17710.371999999999</v>
      </c>
      <c r="DU20">
        <v>15</v>
      </c>
      <c r="DV20">
        <v>1628182479.0999999</v>
      </c>
      <c r="DW20" t="s">
        <v>389</v>
      </c>
      <c r="DX20">
        <v>1628182464.0999999</v>
      </c>
      <c r="DY20">
        <v>1628182479.0999999</v>
      </c>
      <c r="DZ20">
        <v>41</v>
      </c>
      <c r="EA20">
        <v>2.7E-2</v>
      </c>
      <c r="EB20">
        <v>-1E-3</v>
      </c>
      <c r="EC20">
        <v>0.74399999999999999</v>
      </c>
      <c r="ED20">
        <v>3.6999999999999998E-2</v>
      </c>
      <c r="EE20">
        <v>150</v>
      </c>
      <c r="EF20">
        <v>24</v>
      </c>
      <c r="EG20">
        <v>0.12</v>
      </c>
      <c r="EH20">
        <v>0.01</v>
      </c>
      <c r="EI20">
        <v>7.5522263233662601</v>
      </c>
      <c r="EJ20">
        <v>0.199653754892611</v>
      </c>
      <c r="EK20">
        <v>3.4926375357909899E-2</v>
      </c>
      <c r="EL20">
        <v>1</v>
      </c>
      <c r="EM20">
        <v>0.45891672074909901</v>
      </c>
      <c r="EN20">
        <v>6.6912309693414801E-2</v>
      </c>
      <c r="EO20">
        <v>9.87679607382916E-3</v>
      </c>
      <c r="EP20">
        <v>1</v>
      </c>
      <c r="EQ20">
        <v>2</v>
      </c>
      <c r="ER20">
        <v>2</v>
      </c>
      <c r="ES20" t="s">
        <v>363</v>
      </c>
      <c r="ET20">
        <v>2.98908</v>
      </c>
      <c r="EU20">
        <v>2.75075</v>
      </c>
      <c r="EV20">
        <v>3.6125499999999998E-2</v>
      </c>
      <c r="EW20">
        <v>3.8812899999999997E-2</v>
      </c>
      <c r="EX20">
        <v>0.12671499999999999</v>
      </c>
      <c r="EY20">
        <v>0.106629</v>
      </c>
      <c r="EZ20">
        <v>23133.4</v>
      </c>
      <c r="FA20">
        <v>23884.9</v>
      </c>
      <c r="FB20">
        <v>23851.8</v>
      </c>
      <c r="FC20">
        <v>25170.9</v>
      </c>
      <c r="FD20">
        <v>30009.9</v>
      </c>
      <c r="FE20">
        <v>31657.4</v>
      </c>
      <c r="FF20">
        <v>38004.800000000003</v>
      </c>
      <c r="FG20">
        <v>39296.5</v>
      </c>
      <c r="FH20">
        <v>2.0586199999999999</v>
      </c>
      <c r="FI20">
        <v>1.9402999999999999</v>
      </c>
      <c r="FJ20">
        <v>2.3677900000000002E-2</v>
      </c>
      <c r="FK20">
        <v>0</v>
      </c>
      <c r="FL20">
        <v>29.934799999999999</v>
      </c>
      <c r="FM20">
        <v>999.9</v>
      </c>
      <c r="FN20">
        <v>39.073</v>
      </c>
      <c r="FO20">
        <v>40.555999999999997</v>
      </c>
      <c r="FP20">
        <v>29.963799999999999</v>
      </c>
      <c r="FQ20">
        <v>61.662700000000001</v>
      </c>
      <c r="FR20">
        <v>23.990400000000001</v>
      </c>
      <c r="FS20">
        <v>1</v>
      </c>
      <c r="FT20">
        <v>0.48629600000000001</v>
      </c>
      <c r="FU20">
        <v>2.7905799999999998</v>
      </c>
      <c r="FV20">
        <v>20.3645</v>
      </c>
      <c r="FW20">
        <v>5.2511299999999999</v>
      </c>
      <c r="FX20">
        <v>12.0099</v>
      </c>
      <c r="FY20">
        <v>4.9789000000000003</v>
      </c>
      <c r="FZ20">
        <v>3.2930000000000001</v>
      </c>
      <c r="GA20">
        <v>9999</v>
      </c>
      <c r="GB20">
        <v>999.9</v>
      </c>
      <c r="GC20">
        <v>9999</v>
      </c>
      <c r="GD20">
        <v>9999</v>
      </c>
      <c r="GE20">
        <v>1.87564</v>
      </c>
      <c r="GF20">
        <v>1.8766700000000001</v>
      </c>
      <c r="GG20">
        <v>1.8827499999999999</v>
      </c>
      <c r="GH20">
        <v>1.88595</v>
      </c>
      <c r="GI20">
        <v>1.8767100000000001</v>
      </c>
      <c r="GJ20">
        <v>1.88323</v>
      </c>
      <c r="GK20">
        <v>1.8821699999999999</v>
      </c>
      <c r="GL20">
        <v>1.88568</v>
      </c>
      <c r="GM20">
        <v>5</v>
      </c>
      <c r="GN20">
        <v>0</v>
      </c>
      <c r="GO20">
        <v>0</v>
      </c>
      <c r="GP20">
        <v>0</v>
      </c>
      <c r="GQ20" t="s">
        <v>364</v>
      </c>
      <c r="GR20" t="s">
        <v>365</v>
      </c>
      <c r="GS20" t="s">
        <v>366</v>
      </c>
      <c r="GT20" t="s">
        <v>366</v>
      </c>
      <c r="GU20" t="s">
        <v>366</v>
      </c>
      <c r="GV20" t="s">
        <v>366</v>
      </c>
      <c r="GW20">
        <v>0</v>
      </c>
      <c r="GX20">
        <v>100</v>
      </c>
      <c r="GY20">
        <v>100</v>
      </c>
      <c r="GZ20">
        <v>0.74399999999999999</v>
      </c>
      <c r="HA20">
        <v>3.6999999999999998E-2</v>
      </c>
      <c r="HB20">
        <v>0.92669853814008196</v>
      </c>
      <c r="HC20">
        <v>-1.54219930941761E-3</v>
      </c>
      <c r="HD20">
        <v>9.932230794391771E-7</v>
      </c>
      <c r="HE20">
        <v>-3.2951819426937901E-10</v>
      </c>
      <c r="HF20">
        <v>4.7024418578129203E-2</v>
      </c>
      <c r="HG20">
        <v>0</v>
      </c>
      <c r="HH20">
        <v>0</v>
      </c>
      <c r="HI20">
        <v>0</v>
      </c>
      <c r="HJ20">
        <v>1</v>
      </c>
      <c r="HK20">
        <v>2080</v>
      </c>
      <c r="HL20">
        <v>1</v>
      </c>
      <c r="HM20">
        <v>27</v>
      </c>
      <c r="HN20">
        <v>2.2999999999999998</v>
      </c>
      <c r="HO20">
        <v>2.2000000000000002</v>
      </c>
      <c r="HP20">
        <v>18</v>
      </c>
      <c r="HQ20">
        <v>514.93499999999995</v>
      </c>
      <c r="HR20">
        <v>496.048</v>
      </c>
      <c r="HS20">
        <v>26.994700000000002</v>
      </c>
      <c r="HT20">
        <v>33.395000000000003</v>
      </c>
      <c r="HU20">
        <v>30</v>
      </c>
      <c r="HV20">
        <v>33.161999999999999</v>
      </c>
      <c r="HW20">
        <v>33.144300000000001</v>
      </c>
      <c r="HX20">
        <v>9.7978000000000005</v>
      </c>
      <c r="HY20">
        <v>25.883400000000002</v>
      </c>
      <c r="HZ20">
        <v>42.359000000000002</v>
      </c>
      <c r="IA20">
        <v>27</v>
      </c>
      <c r="IB20">
        <v>150</v>
      </c>
      <c r="IC20">
        <v>23.6934</v>
      </c>
      <c r="ID20">
        <v>98.954300000000003</v>
      </c>
      <c r="IE20">
        <v>100.011</v>
      </c>
    </row>
    <row r="21" spans="1:239" x14ac:dyDescent="0.3">
      <c r="A21">
        <v>5</v>
      </c>
      <c r="B21">
        <v>1628182570.0999999</v>
      </c>
      <c r="C21">
        <v>7590.5</v>
      </c>
      <c r="D21" t="s">
        <v>390</v>
      </c>
      <c r="E21" t="s">
        <v>391</v>
      </c>
      <c r="F21">
        <v>0</v>
      </c>
      <c r="G21" t="s">
        <v>370</v>
      </c>
      <c r="H21" t="s">
        <v>371</v>
      </c>
      <c r="I21" t="s">
        <v>360</v>
      </c>
      <c r="J21">
        <v>1628182570.0999999</v>
      </c>
      <c r="K21">
        <f t="shared" si="0"/>
        <v>5.90687025647105E-3</v>
      </c>
      <c r="L21">
        <f t="shared" si="1"/>
        <v>5.9068702564710502</v>
      </c>
      <c r="M21">
        <f t="shared" si="2"/>
        <v>3.3846960752015605</v>
      </c>
      <c r="N21">
        <f t="shared" si="3"/>
        <v>95.156400000000005</v>
      </c>
      <c r="O21">
        <f t="shared" si="4"/>
        <v>81.397357682149035</v>
      </c>
      <c r="P21">
        <f t="shared" si="5"/>
        <v>8.1139043167544731</v>
      </c>
      <c r="Q21">
        <f t="shared" si="6"/>
        <v>9.4854421164600016</v>
      </c>
      <c r="R21">
        <f t="shared" si="7"/>
        <v>0.49026179806722969</v>
      </c>
      <c r="S21">
        <f t="shared" si="8"/>
        <v>2.9226550795851467</v>
      </c>
      <c r="T21">
        <f t="shared" si="9"/>
        <v>0.44873361657233413</v>
      </c>
      <c r="U21">
        <f t="shared" si="10"/>
        <v>0.28389593221137083</v>
      </c>
      <c r="V21">
        <f t="shared" si="11"/>
        <v>321.52573138751518</v>
      </c>
      <c r="W21">
        <f t="shared" si="12"/>
        <v>30.237892234967671</v>
      </c>
      <c r="X21">
        <f t="shared" si="13"/>
        <v>29.884699999999999</v>
      </c>
      <c r="Y21">
        <f t="shared" si="14"/>
        <v>4.232315227182653</v>
      </c>
      <c r="Z21">
        <f t="shared" si="15"/>
        <v>70.14359495257311</v>
      </c>
      <c r="AA21">
        <f t="shared" si="16"/>
        <v>2.9675377271751477</v>
      </c>
      <c r="AB21">
        <f t="shared" si="17"/>
        <v>4.2306610164215543</v>
      </c>
      <c r="AC21">
        <f t="shared" si="18"/>
        <v>1.2647775000075052</v>
      </c>
      <c r="AD21">
        <f t="shared" si="19"/>
        <v>-260.4929783103733</v>
      </c>
      <c r="AE21">
        <f t="shared" si="20"/>
        <v>-1.0714500284237842</v>
      </c>
      <c r="AF21">
        <f t="shared" si="21"/>
        <v>-8.1418471683945948E-2</v>
      </c>
      <c r="AG21">
        <f t="shared" si="22"/>
        <v>59.879884577034147</v>
      </c>
      <c r="AH21">
        <v>0</v>
      </c>
      <c r="AI21">
        <v>0</v>
      </c>
      <c r="AJ21">
        <f t="shared" si="23"/>
        <v>1</v>
      </c>
      <c r="AK21">
        <f t="shared" si="24"/>
        <v>0</v>
      </c>
      <c r="AL21">
        <f t="shared" si="25"/>
        <v>52168.633988941459</v>
      </c>
      <c r="AM21" t="s">
        <v>361</v>
      </c>
      <c r="AN21">
        <v>10238.9</v>
      </c>
      <c r="AO21">
        <v>302.21199999999999</v>
      </c>
      <c r="AP21">
        <v>4052.3</v>
      </c>
      <c r="AQ21">
        <f t="shared" si="26"/>
        <v>0.92542210596451402</v>
      </c>
      <c r="AR21">
        <v>-0.32343011824092399</v>
      </c>
      <c r="AS21" t="s">
        <v>392</v>
      </c>
      <c r="AT21">
        <v>10230.6</v>
      </c>
      <c r="AU21">
        <v>829.56683999999996</v>
      </c>
      <c r="AV21">
        <v>1046.56</v>
      </c>
      <c r="AW21">
        <f t="shared" si="27"/>
        <v>0.20733943586607551</v>
      </c>
      <c r="AX21">
        <v>0.5</v>
      </c>
      <c r="AY21">
        <f t="shared" si="28"/>
        <v>1681.2731996826501</v>
      </c>
      <c r="AZ21">
        <f t="shared" si="29"/>
        <v>3.3846960752015605</v>
      </c>
      <c r="BA21">
        <f t="shared" si="30"/>
        <v>174.29711837947619</v>
      </c>
      <c r="BB21">
        <f t="shared" si="31"/>
        <v>2.205546483547358E-3</v>
      </c>
      <c r="BC21">
        <f t="shared" si="32"/>
        <v>2.8720188044641497</v>
      </c>
      <c r="BD21">
        <f t="shared" si="33"/>
        <v>248.90027138166332</v>
      </c>
      <c r="BE21" t="s">
        <v>393</v>
      </c>
      <c r="BF21">
        <v>636.46</v>
      </c>
      <c r="BG21">
        <f t="shared" si="34"/>
        <v>636.46</v>
      </c>
      <c r="BH21">
        <f t="shared" si="35"/>
        <v>0.39185522091423319</v>
      </c>
      <c r="BI21">
        <f t="shared" si="36"/>
        <v>0.52912255547427467</v>
      </c>
      <c r="BJ21">
        <f t="shared" si="37"/>
        <v>0.87994168345121559</v>
      </c>
      <c r="BK21">
        <f t="shared" si="38"/>
        <v>0.29152111646702888</v>
      </c>
      <c r="BL21">
        <f t="shared" si="39"/>
        <v>0.80151185785506907</v>
      </c>
      <c r="BM21">
        <f t="shared" si="40"/>
        <v>0.40595323416875834</v>
      </c>
      <c r="BN21">
        <f t="shared" si="41"/>
        <v>0.59404676583124161</v>
      </c>
      <c r="BO21">
        <f t="shared" si="42"/>
        <v>2000.09</v>
      </c>
      <c r="BP21">
        <f t="shared" si="43"/>
        <v>1681.2731996826501</v>
      </c>
      <c r="BQ21">
        <f t="shared" si="44"/>
        <v>0.84059877289654472</v>
      </c>
      <c r="BR21">
        <f t="shared" si="45"/>
        <v>0.16075563169033152</v>
      </c>
      <c r="BS21">
        <v>6</v>
      </c>
      <c r="BT21">
        <v>0.5</v>
      </c>
      <c r="BU21" t="s">
        <v>362</v>
      </c>
      <c r="BV21">
        <v>2</v>
      </c>
      <c r="BW21">
        <v>1628182570.0999999</v>
      </c>
      <c r="BX21">
        <v>95.156400000000005</v>
      </c>
      <c r="BY21">
        <v>99.891854666326694</v>
      </c>
      <c r="BZ21">
        <v>29.769851896745799</v>
      </c>
      <c r="CA21">
        <v>22.893599999999999</v>
      </c>
      <c r="CB21">
        <v>94.301400000000001</v>
      </c>
      <c r="CC21">
        <v>29.798100000000002</v>
      </c>
      <c r="CD21">
        <v>500.07100000000003</v>
      </c>
      <c r="CE21">
        <v>99.582599999999999</v>
      </c>
      <c r="CF21">
        <v>0.10005</v>
      </c>
      <c r="CG21">
        <v>29.8779</v>
      </c>
      <c r="CH21">
        <v>29.884699999999999</v>
      </c>
      <c r="CI21">
        <v>999.9</v>
      </c>
      <c r="CJ21">
        <v>0</v>
      </c>
      <c r="CK21">
        <v>0</v>
      </c>
      <c r="CL21">
        <v>10002.5</v>
      </c>
      <c r="CM21">
        <v>0</v>
      </c>
      <c r="CN21">
        <v>565.101</v>
      </c>
      <c r="CO21">
        <v>-4.8952299999999997</v>
      </c>
      <c r="CP21">
        <v>98.043800000000005</v>
      </c>
      <c r="CQ21">
        <v>102.35599999999999</v>
      </c>
      <c r="CR21">
        <v>6.9509499999999997</v>
      </c>
      <c r="CS21">
        <v>100.01300000000001</v>
      </c>
      <c r="CT21">
        <v>22.893599999999999</v>
      </c>
      <c r="CU21">
        <v>2.972</v>
      </c>
      <c r="CV21">
        <v>2.2798099999999999</v>
      </c>
      <c r="CW21">
        <v>23.8719</v>
      </c>
      <c r="CX21">
        <v>19.534400000000002</v>
      </c>
      <c r="CY21">
        <v>2000.09</v>
      </c>
      <c r="CZ21">
        <v>0.979993</v>
      </c>
      <c r="DA21">
        <v>2.0007E-2</v>
      </c>
      <c r="DB21">
        <v>0</v>
      </c>
      <c r="DC21">
        <v>829.89599999999996</v>
      </c>
      <c r="DD21">
        <v>5.0005300000000004</v>
      </c>
      <c r="DE21">
        <v>17743.599999999999</v>
      </c>
      <c r="DF21">
        <v>17834.3</v>
      </c>
      <c r="DG21">
        <v>48.125</v>
      </c>
      <c r="DH21">
        <v>49.25</v>
      </c>
      <c r="DI21">
        <v>48.5</v>
      </c>
      <c r="DJ21">
        <v>48.936999999999998</v>
      </c>
      <c r="DK21">
        <v>49.436999999999998</v>
      </c>
      <c r="DL21">
        <v>1955.17</v>
      </c>
      <c r="DM21">
        <v>39.92</v>
      </c>
      <c r="DN21">
        <v>0</v>
      </c>
      <c r="DO21">
        <v>122.59999990463299</v>
      </c>
      <c r="DP21">
        <v>0</v>
      </c>
      <c r="DQ21">
        <v>829.56683999999996</v>
      </c>
      <c r="DR21">
        <v>2.73038459886941</v>
      </c>
      <c r="DS21">
        <v>19.984615388184501</v>
      </c>
      <c r="DT21">
        <v>17739.896000000001</v>
      </c>
      <c r="DU21">
        <v>15</v>
      </c>
      <c r="DV21">
        <v>1628182600.0999999</v>
      </c>
      <c r="DW21" t="s">
        <v>394</v>
      </c>
      <c r="DX21">
        <v>1628182591.5999999</v>
      </c>
      <c r="DY21">
        <v>1628182600.0999999</v>
      </c>
      <c r="DZ21">
        <v>42</v>
      </c>
      <c r="EA21">
        <v>4.5999999999999999E-2</v>
      </c>
      <c r="EB21">
        <v>0</v>
      </c>
      <c r="EC21">
        <v>0.85499999999999998</v>
      </c>
      <c r="ED21">
        <v>3.5999999999999997E-2</v>
      </c>
      <c r="EE21">
        <v>100</v>
      </c>
      <c r="EF21">
        <v>23</v>
      </c>
      <c r="EG21">
        <v>0.28000000000000003</v>
      </c>
      <c r="EH21">
        <v>0.01</v>
      </c>
      <c r="EI21">
        <v>3.48552736707199</v>
      </c>
      <c r="EJ21">
        <v>5.3569994410718198E-2</v>
      </c>
      <c r="EK21">
        <v>1.82721578838668E-2</v>
      </c>
      <c r="EL21">
        <v>1</v>
      </c>
      <c r="EM21">
        <v>0.49832068639959698</v>
      </c>
      <c r="EN21">
        <v>9.1604397220972997E-3</v>
      </c>
      <c r="EO21">
        <v>2.1326562550325798E-3</v>
      </c>
      <c r="EP21">
        <v>1</v>
      </c>
      <c r="EQ21">
        <v>2</v>
      </c>
      <c r="ER21">
        <v>2</v>
      </c>
      <c r="ES21" t="s">
        <v>363</v>
      </c>
      <c r="ET21">
        <v>2.9891899999999998</v>
      </c>
      <c r="EU21">
        <v>2.7510500000000002</v>
      </c>
      <c r="EV21">
        <v>2.4981300000000001E-2</v>
      </c>
      <c r="EW21">
        <v>2.6489700000000001E-2</v>
      </c>
      <c r="EX21">
        <v>0.124719</v>
      </c>
      <c r="EY21">
        <v>0.10394200000000001</v>
      </c>
      <c r="EZ21">
        <v>23408.7</v>
      </c>
      <c r="FA21">
        <v>24205.200000000001</v>
      </c>
      <c r="FB21">
        <v>23859.5</v>
      </c>
      <c r="FC21">
        <v>25185.200000000001</v>
      </c>
      <c r="FD21">
        <v>30087.5</v>
      </c>
      <c r="FE21">
        <v>31771.599999999999</v>
      </c>
      <c r="FF21">
        <v>38016</v>
      </c>
      <c r="FG21">
        <v>39319.9</v>
      </c>
      <c r="FH21">
        <v>2.0607799999999998</v>
      </c>
      <c r="FI21">
        <v>1.9418800000000001</v>
      </c>
      <c r="FJ21">
        <v>4.7363299999999997E-2</v>
      </c>
      <c r="FK21">
        <v>0</v>
      </c>
      <c r="FL21">
        <v>29.113299999999999</v>
      </c>
      <c r="FM21">
        <v>999.9</v>
      </c>
      <c r="FN21">
        <v>38.304000000000002</v>
      </c>
      <c r="FO21">
        <v>40.555999999999997</v>
      </c>
      <c r="FP21">
        <v>29.374500000000001</v>
      </c>
      <c r="FQ21">
        <v>61.962699999999998</v>
      </c>
      <c r="FR21">
        <v>24.306899999999999</v>
      </c>
      <c r="FS21">
        <v>1</v>
      </c>
      <c r="FT21">
        <v>0.46819899999999998</v>
      </c>
      <c r="FU21">
        <v>2.3502200000000002</v>
      </c>
      <c r="FV21">
        <v>20.372499999999999</v>
      </c>
      <c r="FW21">
        <v>5.2502399999999998</v>
      </c>
      <c r="FX21">
        <v>12.0099</v>
      </c>
      <c r="FY21">
        <v>4.9786999999999999</v>
      </c>
      <c r="FZ21">
        <v>3.2924799999999999</v>
      </c>
      <c r="GA21">
        <v>9999</v>
      </c>
      <c r="GB21">
        <v>999.9</v>
      </c>
      <c r="GC21">
        <v>9999</v>
      </c>
      <c r="GD21">
        <v>9999</v>
      </c>
      <c r="GE21">
        <v>1.87561</v>
      </c>
      <c r="GF21">
        <v>1.8765499999999999</v>
      </c>
      <c r="GG21">
        <v>1.88266</v>
      </c>
      <c r="GH21">
        <v>1.8858699999999999</v>
      </c>
      <c r="GI21">
        <v>1.8766799999999999</v>
      </c>
      <c r="GJ21">
        <v>1.8831199999999999</v>
      </c>
      <c r="GK21">
        <v>1.8821300000000001</v>
      </c>
      <c r="GL21">
        <v>1.88561</v>
      </c>
      <c r="GM21">
        <v>5</v>
      </c>
      <c r="GN21">
        <v>0</v>
      </c>
      <c r="GO21">
        <v>0</v>
      </c>
      <c r="GP21">
        <v>0</v>
      </c>
      <c r="GQ21" t="s">
        <v>364</v>
      </c>
      <c r="GR21" t="s">
        <v>365</v>
      </c>
      <c r="GS21" t="s">
        <v>366</v>
      </c>
      <c r="GT21" t="s">
        <v>366</v>
      </c>
      <c r="GU21" t="s">
        <v>366</v>
      </c>
      <c r="GV21" t="s">
        <v>366</v>
      </c>
      <c r="GW21">
        <v>0</v>
      </c>
      <c r="GX21">
        <v>100</v>
      </c>
      <c r="GY21">
        <v>100</v>
      </c>
      <c r="GZ21">
        <v>0.85499999999999998</v>
      </c>
      <c r="HA21">
        <v>3.5999999999999997E-2</v>
      </c>
      <c r="HB21">
        <v>0.95323889427039799</v>
      </c>
      <c r="HC21">
        <v>-1.54219930941761E-3</v>
      </c>
      <c r="HD21">
        <v>9.932230794391771E-7</v>
      </c>
      <c r="HE21">
        <v>-3.2951819426937901E-10</v>
      </c>
      <c r="HF21">
        <v>4.6461395450214903E-2</v>
      </c>
      <c r="HG21">
        <v>0</v>
      </c>
      <c r="HH21">
        <v>0</v>
      </c>
      <c r="HI21">
        <v>0</v>
      </c>
      <c r="HJ21">
        <v>1</v>
      </c>
      <c r="HK21">
        <v>2080</v>
      </c>
      <c r="HL21">
        <v>1</v>
      </c>
      <c r="HM21">
        <v>27</v>
      </c>
      <c r="HN21">
        <v>1.8</v>
      </c>
      <c r="HO21">
        <v>1.5</v>
      </c>
      <c r="HP21">
        <v>18</v>
      </c>
      <c r="HQ21">
        <v>515.44200000000001</v>
      </c>
      <c r="HR21">
        <v>496.25799999999998</v>
      </c>
      <c r="HS21">
        <v>26.998100000000001</v>
      </c>
      <c r="HT21">
        <v>33.227699999999999</v>
      </c>
      <c r="HU21">
        <v>29.999099999999999</v>
      </c>
      <c r="HV21">
        <v>33.053600000000003</v>
      </c>
      <c r="HW21">
        <v>33.030099999999997</v>
      </c>
      <c r="HX21">
        <v>7.4951100000000004</v>
      </c>
      <c r="HY21">
        <v>26.5684</v>
      </c>
      <c r="HZ21">
        <v>41.481699999999996</v>
      </c>
      <c r="IA21">
        <v>27</v>
      </c>
      <c r="IB21">
        <v>100</v>
      </c>
      <c r="IC21">
        <v>22.9604</v>
      </c>
      <c r="ID21">
        <v>98.984700000000004</v>
      </c>
      <c r="IE21">
        <v>100.069</v>
      </c>
    </row>
    <row r="22" spans="1:239" x14ac:dyDescent="0.3">
      <c r="A22">
        <v>6</v>
      </c>
      <c r="B22">
        <v>1628182732.0999999</v>
      </c>
      <c r="C22">
        <v>7752.5</v>
      </c>
      <c r="D22" t="s">
        <v>395</v>
      </c>
      <c r="E22" t="s">
        <v>396</v>
      </c>
      <c r="F22">
        <v>0</v>
      </c>
      <c r="G22" t="s">
        <v>370</v>
      </c>
      <c r="H22" t="s">
        <v>371</v>
      </c>
      <c r="I22" t="s">
        <v>360</v>
      </c>
      <c r="J22">
        <v>1628182732.0999999</v>
      </c>
      <c r="K22">
        <f t="shared" si="0"/>
        <v>6.2082603508588994E-3</v>
      </c>
      <c r="L22">
        <f t="shared" si="1"/>
        <v>6.2082603508588994</v>
      </c>
      <c r="M22">
        <f t="shared" si="2"/>
        <v>1.0861078812612122</v>
      </c>
      <c r="N22">
        <f t="shared" si="3"/>
        <v>72.744500000000002</v>
      </c>
      <c r="O22">
        <f t="shared" si="4"/>
        <v>67.75751597743357</v>
      </c>
      <c r="P22">
        <f t="shared" si="5"/>
        <v>6.7533080860051058</v>
      </c>
      <c r="Q22">
        <f t="shared" si="6"/>
        <v>7.2503546355803996</v>
      </c>
      <c r="R22">
        <f t="shared" si="7"/>
        <v>0.53026583531375182</v>
      </c>
      <c r="S22">
        <f t="shared" si="8"/>
        <v>2.922850114526871</v>
      </c>
      <c r="T22">
        <f t="shared" si="9"/>
        <v>0.48204350558936887</v>
      </c>
      <c r="U22">
        <f t="shared" si="10"/>
        <v>0.30524349423963948</v>
      </c>
      <c r="V22">
        <f t="shared" si="11"/>
        <v>321.47872738804318</v>
      </c>
      <c r="W22">
        <f t="shared" si="12"/>
        <v>30.141204392695414</v>
      </c>
      <c r="X22">
        <f t="shared" si="13"/>
        <v>29.814599999999999</v>
      </c>
      <c r="Y22">
        <f t="shared" si="14"/>
        <v>4.2152892782337492</v>
      </c>
      <c r="Z22">
        <f t="shared" si="15"/>
        <v>70.463110687209578</v>
      </c>
      <c r="AA22">
        <f t="shared" si="16"/>
        <v>2.9779718373340267</v>
      </c>
      <c r="AB22">
        <f t="shared" si="17"/>
        <v>4.2262849429873182</v>
      </c>
      <c r="AC22">
        <f t="shared" si="18"/>
        <v>1.2373174408997225</v>
      </c>
      <c r="AD22">
        <f t="shared" si="19"/>
        <v>-273.78428147287747</v>
      </c>
      <c r="AE22">
        <f t="shared" si="20"/>
        <v>7.1382243004592398</v>
      </c>
      <c r="AF22">
        <f t="shared" si="21"/>
        <v>0.54215408821537892</v>
      </c>
      <c r="AG22">
        <f t="shared" si="22"/>
        <v>55.374824303840356</v>
      </c>
      <c r="AH22">
        <v>0</v>
      </c>
      <c r="AI22">
        <v>0</v>
      </c>
      <c r="AJ22">
        <f t="shared" si="23"/>
        <v>1</v>
      </c>
      <c r="AK22">
        <f t="shared" si="24"/>
        <v>0</v>
      </c>
      <c r="AL22">
        <f t="shared" si="25"/>
        <v>52177.008405185974</v>
      </c>
      <c r="AM22" t="s">
        <v>361</v>
      </c>
      <c r="AN22">
        <v>10238.9</v>
      </c>
      <c r="AO22">
        <v>302.21199999999999</v>
      </c>
      <c r="AP22">
        <v>4052.3</v>
      </c>
      <c r="AQ22">
        <f t="shared" si="26"/>
        <v>0.92542210596451402</v>
      </c>
      <c r="AR22">
        <v>-0.32343011824092399</v>
      </c>
      <c r="AS22" t="s">
        <v>397</v>
      </c>
      <c r="AT22">
        <v>10232.299999999999</v>
      </c>
      <c r="AU22">
        <v>833.50542307692297</v>
      </c>
      <c r="AV22">
        <v>1026.0999999999999</v>
      </c>
      <c r="AW22">
        <f t="shared" si="27"/>
        <v>0.18769571866589707</v>
      </c>
      <c r="AX22">
        <v>0.5</v>
      </c>
      <c r="AY22">
        <f t="shared" si="28"/>
        <v>1681.0367996829236</v>
      </c>
      <c r="AZ22">
        <f t="shared" si="29"/>
        <v>1.0861078812612122</v>
      </c>
      <c r="BA22">
        <f t="shared" si="30"/>
        <v>157.761705110153</v>
      </c>
      <c r="BB22">
        <f t="shared" si="31"/>
        <v>8.3849324403130411E-4</v>
      </c>
      <c r="BC22">
        <f t="shared" si="32"/>
        <v>2.9492252217132839</v>
      </c>
      <c r="BD22">
        <f t="shared" si="33"/>
        <v>247.72551471160713</v>
      </c>
      <c r="BE22" t="s">
        <v>398</v>
      </c>
      <c r="BF22">
        <v>638.92999999999995</v>
      </c>
      <c r="BG22">
        <f t="shared" si="34"/>
        <v>638.92999999999995</v>
      </c>
      <c r="BH22">
        <f t="shared" si="35"/>
        <v>0.37732189845044339</v>
      </c>
      <c r="BI22">
        <f t="shared" si="36"/>
        <v>0.49744189096024216</v>
      </c>
      <c r="BJ22">
        <f t="shared" si="37"/>
        <v>0.88657250752189187</v>
      </c>
      <c r="BK22">
        <f t="shared" si="38"/>
        <v>0.26605576680795506</v>
      </c>
      <c r="BL22">
        <f t="shared" si="39"/>
        <v>0.80696772982394016</v>
      </c>
      <c r="BM22">
        <f t="shared" si="40"/>
        <v>0.38131791178747426</v>
      </c>
      <c r="BN22">
        <f t="shared" si="41"/>
        <v>0.61868208821252568</v>
      </c>
      <c r="BO22">
        <f t="shared" si="42"/>
        <v>1999.81</v>
      </c>
      <c r="BP22">
        <f t="shared" si="43"/>
        <v>1681.0367996829236</v>
      </c>
      <c r="BQ22">
        <f t="shared" si="44"/>
        <v>0.84059825667584609</v>
      </c>
      <c r="BR22">
        <f t="shared" si="45"/>
        <v>0.16075463538438312</v>
      </c>
      <c r="BS22">
        <v>6</v>
      </c>
      <c r="BT22">
        <v>0.5</v>
      </c>
      <c r="BU22" t="s">
        <v>362</v>
      </c>
      <c r="BV22">
        <v>2</v>
      </c>
      <c r="BW22">
        <v>1628182732.0999999</v>
      </c>
      <c r="BX22">
        <v>72.744500000000002</v>
      </c>
      <c r="BY22">
        <v>74.589684733127399</v>
      </c>
      <c r="BZ22">
        <v>29.878686382849398</v>
      </c>
      <c r="CA22">
        <v>22.651700000000002</v>
      </c>
      <c r="CB22">
        <v>71.936499999999995</v>
      </c>
      <c r="CC22">
        <v>29.8386</v>
      </c>
      <c r="CD22">
        <v>500.02300000000002</v>
      </c>
      <c r="CE22">
        <v>99.568799999999996</v>
      </c>
      <c r="CF22">
        <v>9.9967200000000006E-2</v>
      </c>
      <c r="CG22">
        <v>29.8599</v>
      </c>
      <c r="CH22">
        <v>29.814599999999999</v>
      </c>
      <c r="CI22">
        <v>999.9</v>
      </c>
      <c r="CJ22">
        <v>0</v>
      </c>
      <c r="CK22">
        <v>0</v>
      </c>
      <c r="CL22">
        <v>10005</v>
      </c>
      <c r="CM22">
        <v>0</v>
      </c>
      <c r="CN22">
        <v>824.74800000000005</v>
      </c>
      <c r="CO22">
        <v>-2.2879299999999998</v>
      </c>
      <c r="CP22">
        <v>74.986000000000004</v>
      </c>
      <c r="CQ22">
        <v>76.7714</v>
      </c>
      <c r="CR22">
        <v>7.2407399999999997</v>
      </c>
      <c r="CS22">
        <v>75.032399999999996</v>
      </c>
      <c r="CT22">
        <v>22.651700000000002</v>
      </c>
      <c r="CU22">
        <v>2.9763500000000001</v>
      </c>
      <c r="CV22">
        <v>2.2553999999999998</v>
      </c>
      <c r="CW22">
        <v>23.8962</v>
      </c>
      <c r="CX22">
        <v>19.3614</v>
      </c>
      <c r="CY22">
        <v>1999.81</v>
      </c>
      <c r="CZ22">
        <v>0.98000600000000004</v>
      </c>
      <c r="DA22">
        <v>1.99943E-2</v>
      </c>
      <c r="DB22">
        <v>0</v>
      </c>
      <c r="DC22">
        <v>833.65599999999995</v>
      </c>
      <c r="DD22">
        <v>5.0005300000000004</v>
      </c>
      <c r="DE22">
        <v>17933.7</v>
      </c>
      <c r="DF22">
        <v>17831.8</v>
      </c>
      <c r="DG22">
        <v>47.75</v>
      </c>
      <c r="DH22">
        <v>48.875</v>
      </c>
      <c r="DI22">
        <v>48.125</v>
      </c>
      <c r="DJ22">
        <v>48.436999999999998</v>
      </c>
      <c r="DK22">
        <v>49.061999999999998</v>
      </c>
      <c r="DL22">
        <v>1954.93</v>
      </c>
      <c r="DM22">
        <v>39.880000000000003</v>
      </c>
      <c r="DN22">
        <v>0</v>
      </c>
      <c r="DO22">
        <v>161.59999990463299</v>
      </c>
      <c r="DP22">
        <v>0</v>
      </c>
      <c r="DQ22">
        <v>833.50542307692297</v>
      </c>
      <c r="DR22">
        <v>-0.150735035806081</v>
      </c>
      <c r="DS22">
        <v>-3659.5384644301598</v>
      </c>
      <c r="DT22">
        <v>18259.849999999999</v>
      </c>
      <c r="DU22">
        <v>15</v>
      </c>
      <c r="DV22">
        <v>1628182691.5999999</v>
      </c>
      <c r="DW22" t="s">
        <v>399</v>
      </c>
      <c r="DX22">
        <v>1628182681.0999999</v>
      </c>
      <c r="DY22">
        <v>1628182691.5999999</v>
      </c>
      <c r="DZ22">
        <v>43</v>
      </c>
      <c r="EA22">
        <v>-8.5000000000000006E-2</v>
      </c>
      <c r="EB22">
        <v>-1E-3</v>
      </c>
      <c r="EC22">
        <v>0.80500000000000005</v>
      </c>
      <c r="ED22">
        <v>3.5000000000000003E-2</v>
      </c>
      <c r="EE22">
        <v>75</v>
      </c>
      <c r="EF22">
        <v>23</v>
      </c>
      <c r="EG22">
        <v>0.31</v>
      </c>
      <c r="EH22">
        <v>0.01</v>
      </c>
      <c r="EI22">
        <v>1.4719345659404901</v>
      </c>
      <c r="EJ22">
        <v>-0.28065872981314499</v>
      </c>
      <c r="EK22">
        <v>5.6593874959139999E-2</v>
      </c>
      <c r="EL22">
        <v>1</v>
      </c>
      <c r="EM22">
        <v>0.52160912597298403</v>
      </c>
      <c r="EN22">
        <v>9.5363920152519502E-2</v>
      </c>
      <c r="EO22">
        <v>1.7565977017525301E-2</v>
      </c>
      <c r="EP22">
        <v>1</v>
      </c>
      <c r="EQ22">
        <v>2</v>
      </c>
      <c r="ER22">
        <v>2</v>
      </c>
      <c r="ES22" t="s">
        <v>363</v>
      </c>
      <c r="ET22">
        <v>2.9894599999999998</v>
      </c>
      <c r="EU22">
        <v>2.7509800000000002</v>
      </c>
      <c r="EV22">
        <v>1.9220299999999999E-2</v>
      </c>
      <c r="EW22">
        <v>2.0066299999999999E-2</v>
      </c>
      <c r="EX22">
        <v>0.124898</v>
      </c>
      <c r="EY22">
        <v>0.103218</v>
      </c>
      <c r="EZ22">
        <v>23568</v>
      </c>
      <c r="FA22">
        <v>24387.1</v>
      </c>
      <c r="FB22">
        <v>23879.599999999999</v>
      </c>
      <c r="FC22">
        <v>25206.799999999999</v>
      </c>
      <c r="FD22">
        <v>30106</v>
      </c>
      <c r="FE22">
        <v>31823.9</v>
      </c>
      <c r="FF22">
        <v>38046.800000000003</v>
      </c>
      <c r="FG22">
        <v>39352.400000000001</v>
      </c>
      <c r="FH22">
        <v>2.0644200000000001</v>
      </c>
      <c r="FI22">
        <v>1.94797</v>
      </c>
      <c r="FJ22">
        <v>5.3234400000000001E-2</v>
      </c>
      <c r="FK22">
        <v>0</v>
      </c>
      <c r="FL22">
        <v>28.947399999999998</v>
      </c>
      <c r="FM22">
        <v>999.9</v>
      </c>
      <c r="FN22">
        <v>37.761000000000003</v>
      </c>
      <c r="FO22">
        <v>40.405000000000001</v>
      </c>
      <c r="FP22">
        <v>28.73</v>
      </c>
      <c r="FQ22">
        <v>61.392699999999998</v>
      </c>
      <c r="FR22">
        <v>24.5913</v>
      </c>
      <c r="FS22">
        <v>1</v>
      </c>
      <c r="FT22">
        <v>0.43483699999999997</v>
      </c>
      <c r="FU22">
        <v>2.1887799999999999</v>
      </c>
      <c r="FV22">
        <v>20.375699999999998</v>
      </c>
      <c r="FW22">
        <v>5.2530799999999997</v>
      </c>
      <c r="FX22">
        <v>12.0099</v>
      </c>
      <c r="FY22">
        <v>4.9795999999999996</v>
      </c>
      <c r="FZ22">
        <v>3.2930000000000001</v>
      </c>
      <c r="GA22">
        <v>9999</v>
      </c>
      <c r="GB22">
        <v>999.9</v>
      </c>
      <c r="GC22">
        <v>9999</v>
      </c>
      <c r="GD22">
        <v>9999</v>
      </c>
      <c r="GE22">
        <v>1.8755999999999999</v>
      </c>
      <c r="GF22">
        <v>1.87653</v>
      </c>
      <c r="GG22">
        <v>1.8826499999999999</v>
      </c>
      <c r="GH22">
        <v>1.8858299999999999</v>
      </c>
      <c r="GI22">
        <v>1.8766799999999999</v>
      </c>
      <c r="GJ22">
        <v>1.8830899999999999</v>
      </c>
      <c r="GK22">
        <v>1.88205</v>
      </c>
      <c r="GL22">
        <v>1.8855599999999999</v>
      </c>
      <c r="GM22">
        <v>5</v>
      </c>
      <c r="GN22">
        <v>0</v>
      </c>
      <c r="GO22">
        <v>0</v>
      </c>
      <c r="GP22">
        <v>0</v>
      </c>
      <c r="GQ22" t="s">
        <v>364</v>
      </c>
      <c r="GR22" t="s">
        <v>365</v>
      </c>
      <c r="GS22" t="s">
        <v>366</v>
      </c>
      <c r="GT22" t="s">
        <v>366</v>
      </c>
      <c r="GU22" t="s">
        <v>366</v>
      </c>
      <c r="GV22" t="s">
        <v>366</v>
      </c>
      <c r="GW22">
        <v>0</v>
      </c>
      <c r="GX22">
        <v>100</v>
      </c>
      <c r="GY22">
        <v>100</v>
      </c>
      <c r="GZ22">
        <v>0.80800000000000005</v>
      </c>
      <c r="HA22">
        <v>5.3800000000000001E-2</v>
      </c>
      <c r="HB22">
        <v>0.91388069817056305</v>
      </c>
      <c r="HC22">
        <v>-1.54219930941761E-3</v>
      </c>
      <c r="HD22">
        <v>9.932230794391771E-7</v>
      </c>
      <c r="HE22">
        <v>-3.2951819426937901E-10</v>
      </c>
      <c r="HF22">
        <v>5.2037238185954297E-3</v>
      </c>
      <c r="HG22">
        <v>4.2504407064171803E-3</v>
      </c>
      <c r="HH22">
        <v>-2.6431546208761702E-4</v>
      </c>
      <c r="HI22">
        <v>5.9134466500258604E-6</v>
      </c>
      <c r="HJ22">
        <v>1</v>
      </c>
      <c r="HK22">
        <v>2080</v>
      </c>
      <c r="HL22">
        <v>1</v>
      </c>
      <c r="HM22">
        <v>27</v>
      </c>
      <c r="HN22">
        <v>0.8</v>
      </c>
      <c r="HO22">
        <v>0.7</v>
      </c>
      <c r="HP22">
        <v>18</v>
      </c>
      <c r="HQ22">
        <v>515.48699999999997</v>
      </c>
      <c r="HR22">
        <v>498.459</v>
      </c>
      <c r="HS22">
        <v>27.000499999999999</v>
      </c>
      <c r="HT22">
        <v>32.868200000000002</v>
      </c>
      <c r="HU22">
        <v>29.999300000000002</v>
      </c>
      <c r="HV22">
        <v>32.7682</v>
      </c>
      <c r="HW22">
        <v>32.7515</v>
      </c>
      <c r="HX22">
        <v>6.3528900000000004</v>
      </c>
      <c r="HY22">
        <v>25.687100000000001</v>
      </c>
      <c r="HZ22">
        <v>40.824800000000003</v>
      </c>
      <c r="IA22">
        <v>27</v>
      </c>
      <c r="IB22">
        <v>75</v>
      </c>
      <c r="IC22">
        <v>22.560400000000001</v>
      </c>
      <c r="ID22">
        <v>99.066000000000003</v>
      </c>
      <c r="IE22">
        <v>100.15300000000001</v>
      </c>
    </row>
    <row r="23" spans="1:239" x14ac:dyDescent="0.3">
      <c r="A23">
        <v>7</v>
      </c>
      <c r="B23">
        <v>1628182836.0999999</v>
      </c>
      <c r="C23">
        <v>7856.5</v>
      </c>
      <c r="D23" t="s">
        <v>400</v>
      </c>
      <c r="E23" t="s">
        <v>401</v>
      </c>
      <c r="F23">
        <v>0</v>
      </c>
      <c r="G23" t="s">
        <v>370</v>
      </c>
      <c r="H23" t="s">
        <v>371</v>
      </c>
      <c r="I23" t="s">
        <v>360</v>
      </c>
      <c r="J23">
        <v>1628182836.0999999</v>
      </c>
      <c r="K23">
        <f t="shared" si="0"/>
        <v>6.7233828154662128E-3</v>
      </c>
      <c r="L23">
        <f t="shared" si="1"/>
        <v>6.7233828154662127</v>
      </c>
      <c r="M23">
        <f t="shared" si="2"/>
        <v>-0.80026163274028872</v>
      </c>
      <c r="N23">
        <f t="shared" si="3"/>
        <v>50.674500000000002</v>
      </c>
      <c r="O23">
        <f t="shared" si="4"/>
        <v>52.011330927199175</v>
      </c>
      <c r="P23">
        <f t="shared" si="5"/>
        <v>5.1839630081315677</v>
      </c>
      <c r="Q23">
        <f t="shared" si="6"/>
        <v>5.050721232711</v>
      </c>
      <c r="R23">
        <f t="shared" si="7"/>
        <v>0.59718923464063067</v>
      </c>
      <c r="S23">
        <f t="shared" si="8"/>
        <v>2.9235313254527817</v>
      </c>
      <c r="T23">
        <f t="shared" si="9"/>
        <v>0.53678063390090913</v>
      </c>
      <c r="U23">
        <f t="shared" si="10"/>
        <v>0.34040471981733544</v>
      </c>
      <c r="V23">
        <f t="shared" si="11"/>
        <v>321.51601438796013</v>
      </c>
      <c r="W23">
        <f t="shared" si="12"/>
        <v>29.979409754713014</v>
      </c>
      <c r="X23">
        <f t="shared" si="13"/>
        <v>29.730399999999999</v>
      </c>
      <c r="Y23">
        <f t="shared" si="14"/>
        <v>4.1949176507514405</v>
      </c>
      <c r="Z23">
        <f t="shared" si="15"/>
        <v>70.897759874146232</v>
      </c>
      <c r="AA23">
        <f t="shared" si="16"/>
        <v>2.9915207396496797</v>
      </c>
      <c r="AB23">
        <f t="shared" si="17"/>
        <v>4.2194855591489224</v>
      </c>
      <c r="AC23">
        <f t="shared" si="18"/>
        <v>1.2033969111017608</v>
      </c>
      <c r="AD23">
        <f t="shared" si="19"/>
        <v>-296.50118216205999</v>
      </c>
      <c r="AE23">
        <f t="shared" si="20"/>
        <v>15.997762213007986</v>
      </c>
      <c r="AF23">
        <f t="shared" si="21"/>
        <v>1.2140853204629762</v>
      </c>
      <c r="AG23">
        <f t="shared" si="22"/>
        <v>42.226679759371095</v>
      </c>
      <c r="AH23">
        <v>0</v>
      </c>
      <c r="AI23">
        <v>0</v>
      </c>
      <c r="AJ23">
        <f t="shared" si="23"/>
        <v>1</v>
      </c>
      <c r="AK23">
        <f t="shared" si="24"/>
        <v>0</v>
      </c>
      <c r="AL23">
        <f t="shared" si="25"/>
        <v>52201.310244972556</v>
      </c>
      <c r="AM23" t="s">
        <v>361</v>
      </c>
      <c r="AN23">
        <v>10238.9</v>
      </c>
      <c r="AO23">
        <v>302.21199999999999</v>
      </c>
      <c r="AP23">
        <v>4052.3</v>
      </c>
      <c r="AQ23">
        <f t="shared" si="26"/>
        <v>0.92542210596451402</v>
      </c>
      <c r="AR23">
        <v>-0.32343011824092399</v>
      </c>
      <c r="AS23" t="s">
        <v>402</v>
      </c>
      <c r="AT23">
        <v>10233.299999999999</v>
      </c>
      <c r="AU23">
        <v>838.29711538461504</v>
      </c>
      <c r="AV23">
        <v>1013.87</v>
      </c>
      <c r="AW23">
        <f t="shared" si="27"/>
        <v>0.17317100280645936</v>
      </c>
      <c r="AX23">
        <v>0.5</v>
      </c>
      <c r="AY23">
        <f t="shared" si="28"/>
        <v>1681.2302996828807</v>
      </c>
      <c r="AZ23">
        <f t="shared" si="29"/>
        <v>-0.80026163274028872</v>
      </c>
      <c r="BA23">
        <f t="shared" si="30"/>
        <v>145.57016847234433</v>
      </c>
      <c r="BB23">
        <f t="shared" si="31"/>
        <v>-2.8362058106453725E-4</v>
      </c>
      <c r="BC23">
        <f t="shared" si="32"/>
        <v>2.9968635032104709</v>
      </c>
      <c r="BD23">
        <f t="shared" si="33"/>
        <v>247.00617663462231</v>
      </c>
      <c r="BE23" t="s">
        <v>403</v>
      </c>
      <c r="BF23">
        <v>643.83000000000004</v>
      </c>
      <c r="BG23">
        <f t="shared" si="34"/>
        <v>643.83000000000004</v>
      </c>
      <c r="BH23">
        <f t="shared" si="35"/>
        <v>0.36497775848974712</v>
      </c>
      <c r="BI23">
        <f t="shared" si="36"/>
        <v>0.47447001571555775</v>
      </c>
      <c r="BJ23">
        <f t="shared" si="37"/>
        <v>0.89143516005715173</v>
      </c>
      <c r="BK23">
        <f t="shared" si="38"/>
        <v>0.24670963386259265</v>
      </c>
      <c r="BL23">
        <f t="shared" si="39"/>
        <v>0.81022898662644716</v>
      </c>
      <c r="BM23">
        <f t="shared" si="40"/>
        <v>0.36440305544650797</v>
      </c>
      <c r="BN23">
        <f t="shared" si="41"/>
        <v>0.63559694455349203</v>
      </c>
      <c r="BO23">
        <f t="shared" si="42"/>
        <v>2000.04</v>
      </c>
      <c r="BP23">
        <f t="shared" si="43"/>
        <v>1681.2302996828807</v>
      </c>
      <c r="BQ23">
        <f t="shared" si="44"/>
        <v>0.84059833787468285</v>
      </c>
      <c r="BR23">
        <f t="shared" si="45"/>
        <v>0.16075479209813812</v>
      </c>
      <c r="BS23">
        <v>6</v>
      </c>
      <c r="BT23">
        <v>0.5</v>
      </c>
      <c r="BU23" t="s">
        <v>362</v>
      </c>
      <c r="BV23">
        <v>2</v>
      </c>
      <c r="BW23">
        <v>1628182836.0999999</v>
      </c>
      <c r="BX23">
        <v>50.674500000000002</v>
      </c>
      <c r="BY23">
        <v>50.123109213182197</v>
      </c>
      <c r="BZ23">
        <v>30.0142911748089</v>
      </c>
      <c r="CA23">
        <v>22.189499999999999</v>
      </c>
      <c r="CB23">
        <v>49.719299999999997</v>
      </c>
      <c r="CC23">
        <v>29.762</v>
      </c>
      <c r="CD23">
        <v>500.07100000000003</v>
      </c>
      <c r="CE23">
        <v>99.569699999999997</v>
      </c>
      <c r="CF23">
        <v>0.100178</v>
      </c>
      <c r="CG23">
        <v>29.831900000000001</v>
      </c>
      <c r="CH23">
        <v>29.730399999999999</v>
      </c>
      <c r="CI23">
        <v>999.9</v>
      </c>
      <c r="CJ23">
        <v>0</v>
      </c>
      <c r="CK23">
        <v>0</v>
      </c>
      <c r="CL23">
        <v>10008.799999999999</v>
      </c>
      <c r="CM23">
        <v>0</v>
      </c>
      <c r="CN23">
        <v>1792.6</v>
      </c>
      <c r="CO23">
        <v>0.69276400000000005</v>
      </c>
      <c r="CP23">
        <v>52.2318</v>
      </c>
      <c r="CQ23">
        <v>51.116</v>
      </c>
      <c r="CR23">
        <v>7.6247800000000003</v>
      </c>
      <c r="CS23">
        <v>49.9818</v>
      </c>
      <c r="CT23">
        <v>22.189499999999999</v>
      </c>
      <c r="CU23">
        <v>2.9685999999999999</v>
      </c>
      <c r="CV23">
        <v>2.2094</v>
      </c>
      <c r="CW23">
        <v>23.852799999999998</v>
      </c>
      <c r="CX23">
        <v>19.0307</v>
      </c>
      <c r="CY23">
        <v>2000.04</v>
      </c>
      <c r="CZ23">
        <v>0.98000600000000004</v>
      </c>
      <c r="DA23">
        <v>1.99943E-2</v>
      </c>
      <c r="DB23">
        <v>0</v>
      </c>
      <c r="DC23">
        <v>839.19799999999998</v>
      </c>
      <c r="DD23">
        <v>5.0005300000000004</v>
      </c>
      <c r="DE23">
        <v>18696.7</v>
      </c>
      <c r="DF23">
        <v>17833.900000000001</v>
      </c>
      <c r="DG23">
        <v>47.625</v>
      </c>
      <c r="DH23">
        <v>48.75</v>
      </c>
      <c r="DI23">
        <v>48</v>
      </c>
      <c r="DJ23">
        <v>48.311999999999998</v>
      </c>
      <c r="DK23">
        <v>48.936999999999998</v>
      </c>
      <c r="DL23">
        <v>1955.15</v>
      </c>
      <c r="DM23">
        <v>39.89</v>
      </c>
      <c r="DN23">
        <v>0</v>
      </c>
      <c r="DO23">
        <v>103.799999952316</v>
      </c>
      <c r="DP23">
        <v>0</v>
      </c>
      <c r="DQ23">
        <v>838.29711538461504</v>
      </c>
      <c r="DR23">
        <v>4.9407521120988198</v>
      </c>
      <c r="DS23">
        <v>1718.7863219041999</v>
      </c>
      <c r="DT23">
        <v>18579.8807692308</v>
      </c>
      <c r="DU23">
        <v>15</v>
      </c>
      <c r="DV23">
        <v>1628182796.0999999</v>
      </c>
      <c r="DW23" t="s">
        <v>404</v>
      </c>
      <c r="DX23">
        <v>1628182795.0999999</v>
      </c>
      <c r="DY23">
        <v>1628182796.0999999</v>
      </c>
      <c r="DZ23">
        <v>44</v>
      </c>
      <c r="EA23">
        <v>0.11600000000000001</v>
      </c>
      <c r="EB23">
        <v>-1E-3</v>
      </c>
      <c r="EC23">
        <v>0.95599999999999996</v>
      </c>
      <c r="ED23">
        <v>3.3000000000000002E-2</v>
      </c>
      <c r="EE23">
        <v>50</v>
      </c>
      <c r="EF23">
        <v>22</v>
      </c>
      <c r="EG23">
        <v>0.22</v>
      </c>
      <c r="EH23">
        <v>0.01</v>
      </c>
      <c r="EI23">
        <v>-0.85153765997623199</v>
      </c>
      <c r="EJ23">
        <v>-0.30980468631802899</v>
      </c>
      <c r="EK23">
        <v>4.9555215825233798E-2</v>
      </c>
      <c r="EL23">
        <v>1</v>
      </c>
      <c r="EM23">
        <v>0.56296139142790902</v>
      </c>
      <c r="EN23">
        <v>9.3137824688402496E-2</v>
      </c>
      <c r="EO23">
        <v>1.8127059060190801E-2</v>
      </c>
      <c r="EP23">
        <v>1</v>
      </c>
      <c r="EQ23">
        <v>2</v>
      </c>
      <c r="ER23">
        <v>2</v>
      </c>
      <c r="ES23" t="s">
        <v>363</v>
      </c>
      <c r="ET23">
        <v>2.98977</v>
      </c>
      <c r="EU23">
        <v>2.75122</v>
      </c>
      <c r="EV23">
        <v>1.3369499999999999E-2</v>
      </c>
      <c r="EW23">
        <v>1.34615E-2</v>
      </c>
      <c r="EX23">
        <v>0.124723</v>
      </c>
      <c r="EY23">
        <v>0.10176300000000001</v>
      </c>
      <c r="EZ23">
        <v>23717.8</v>
      </c>
      <c r="FA23">
        <v>24561.4</v>
      </c>
      <c r="FB23">
        <v>23888.400000000001</v>
      </c>
      <c r="FC23">
        <v>25216.5</v>
      </c>
      <c r="FD23">
        <v>30122.799999999999</v>
      </c>
      <c r="FE23">
        <v>31886.9</v>
      </c>
      <c r="FF23">
        <v>38060.199999999997</v>
      </c>
      <c r="FG23">
        <v>39366.199999999997</v>
      </c>
      <c r="FH23">
        <v>2.0665200000000001</v>
      </c>
      <c r="FI23">
        <v>1.9503699999999999</v>
      </c>
      <c r="FJ23">
        <v>4.8436199999999999E-2</v>
      </c>
      <c r="FK23">
        <v>0</v>
      </c>
      <c r="FL23">
        <v>28.941299999999998</v>
      </c>
      <c r="FM23">
        <v>999.9</v>
      </c>
      <c r="FN23">
        <v>37.436999999999998</v>
      </c>
      <c r="FO23">
        <v>40.314</v>
      </c>
      <c r="FP23">
        <v>28.345800000000001</v>
      </c>
      <c r="FQ23">
        <v>61.792700000000004</v>
      </c>
      <c r="FR23">
        <v>24.399000000000001</v>
      </c>
      <c r="FS23">
        <v>1</v>
      </c>
      <c r="FT23">
        <v>0.42058699999999999</v>
      </c>
      <c r="FU23">
        <v>2.15673</v>
      </c>
      <c r="FV23">
        <v>20.376899999999999</v>
      </c>
      <c r="FW23">
        <v>5.2533799999999999</v>
      </c>
      <c r="FX23">
        <v>12.0099</v>
      </c>
      <c r="FY23">
        <v>4.9797000000000002</v>
      </c>
      <c r="FZ23">
        <v>3.2930000000000001</v>
      </c>
      <c r="GA23">
        <v>9999</v>
      </c>
      <c r="GB23">
        <v>999.9</v>
      </c>
      <c r="GC23">
        <v>9999</v>
      </c>
      <c r="GD23">
        <v>9999</v>
      </c>
      <c r="GE23">
        <v>1.87557</v>
      </c>
      <c r="GF23">
        <v>1.87653</v>
      </c>
      <c r="GG23">
        <v>1.88263</v>
      </c>
      <c r="GH23">
        <v>1.8858299999999999</v>
      </c>
      <c r="GI23">
        <v>1.8766400000000001</v>
      </c>
      <c r="GJ23">
        <v>1.8830899999999999</v>
      </c>
      <c r="GK23">
        <v>1.88205</v>
      </c>
      <c r="GL23">
        <v>1.8855299999999999</v>
      </c>
      <c r="GM23">
        <v>5</v>
      </c>
      <c r="GN23">
        <v>0</v>
      </c>
      <c r="GO23">
        <v>0</v>
      </c>
      <c r="GP23">
        <v>0</v>
      </c>
      <c r="GQ23" t="s">
        <v>364</v>
      </c>
      <c r="GR23" t="s">
        <v>365</v>
      </c>
      <c r="GS23" t="s">
        <v>366</v>
      </c>
      <c r="GT23" t="s">
        <v>366</v>
      </c>
      <c r="GU23" t="s">
        <v>366</v>
      </c>
      <c r="GV23" t="s">
        <v>366</v>
      </c>
      <c r="GW23">
        <v>0</v>
      </c>
      <c r="GX23">
        <v>100</v>
      </c>
      <c r="GY23">
        <v>100</v>
      </c>
      <c r="GZ23">
        <v>0.95499999999999996</v>
      </c>
      <c r="HA23">
        <v>5.2299999999999999E-2</v>
      </c>
      <c r="HB23">
        <v>1.0294942074643201</v>
      </c>
      <c r="HC23">
        <v>-1.54219930941761E-3</v>
      </c>
      <c r="HD23">
        <v>9.932230794391771E-7</v>
      </c>
      <c r="HE23">
        <v>-3.2951819426937901E-10</v>
      </c>
      <c r="HF23">
        <v>4.03360391672343E-3</v>
      </c>
      <c r="HG23">
        <v>4.2504407064171803E-3</v>
      </c>
      <c r="HH23">
        <v>-2.6431546208761702E-4</v>
      </c>
      <c r="HI23">
        <v>5.9134466500258604E-6</v>
      </c>
      <c r="HJ23">
        <v>1</v>
      </c>
      <c r="HK23">
        <v>2080</v>
      </c>
      <c r="HL23">
        <v>1</v>
      </c>
      <c r="HM23">
        <v>27</v>
      </c>
      <c r="HN23">
        <v>0.7</v>
      </c>
      <c r="HO23">
        <v>0.7</v>
      </c>
      <c r="HP23">
        <v>18</v>
      </c>
      <c r="HQ23">
        <v>515.55600000000004</v>
      </c>
      <c r="HR23">
        <v>498.93299999999999</v>
      </c>
      <c r="HS23">
        <v>26.999300000000002</v>
      </c>
      <c r="HT23">
        <v>32.6999</v>
      </c>
      <c r="HU23">
        <v>29.999400000000001</v>
      </c>
      <c r="HV23">
        <v>32.610199999999999</v>
      </c>
      <c r="HW23">
        <v>32.597099999999998</v>
      </c>
      <c r="HX23">
        <v>5.21082</v>
      </c>
      <c r="HY23">
        <v>26.505700000000001</v>
      </c>
      <c r="HZ23">
        <v>40.142299999999999</v>
      </c>
      <c r="IA23">
        <v>27</v>
      </c>
      <c r="IB23">
        <v>50</v>
      </c>
      <c r="IC23">
        <v>22.0745</v>
      </c>
      <c r="ID23">
        <v>99.101500000000001</v>
      </c>
      <c r="IE23">
        <v>100.18899999999999</v>
      </c>
    </row>
    <row r="24" spans="1:239" x14ac:dyDescent="0.3">
      <c r="A24">
        <v>8</v>
      </c>
      <c r="B24">
        <v>1628182952.0999999</v>
      </c>
      <c r="C24">
        <v>7972.5</v>
      </c>
      <c r="D24" t="s">
        <v>405</v>
      </c>
      <c r="E24" t="s">
        <v>406</v>
      </c>
      <c r="F24">
        <v>0</v>
      </c>
      <c r="G24" t="s">
        <v>370</v>
      </c>
      <c r="H24" t="s">
        <v>371</v>
      </c>
      <c r="I24" t="s">
        <v>360</v>
      </c>
      <c r="J24">
        <v>1628182952.0999999</v>
      </c>
      <c r="K24">
        <f t="shared" si="0"/>
        <v>7.1864338967010518E-3</v>
      </c>
      <c r="L24">
        <f t="shared" si="1"/>
        <v>7.1864338967010521</v>
      </c>
      <c r="M24">
        <f t="shared" si="2"/>
        <v>-3.6706314058707874</v>
      </c>
      <c r="N24">
        <f t="shared" si="3"/>
        <v>24.231400000000001</v>
      </c>
      <c r="O24">
        <f t="shared" si="4"/>
        <v>34.08279782715524</v>
      </c>
      <c r="P24">
        <f t="shared" si="5"/>
        <v>3.3968039683559295</v>
      </c>
      <c r="Q24">
        <f t="shared" si="6"/>
        <v>2.4149811906943999</v>
      </c>
      <c r="R24">
        <f t="shared" si="7"/>
        <v>0.61830029369568418</v>
      </c>
      <c r="S24">
        <f t="shared" si="8"/>
        <v>2.921441377688204</v>
      </c>
      <c r="T24">
        <f t="shared" si="9"/>
        <v>0.55375063187010631</v>
      </c>
      <c r="U24">
        <f t="shared" si="10"/>
        <v>0.35133043073017783</v>
      </c>
      <c r="V24">
        <f t="shared" si="11"/>
        <v>321.49047838791114</v>
      </c>
      <c r="W24">
        <f t="shared" si="12"/>
        <v>30.060355495618559</v>
      </c>
      <c r="X24">
        <f t="shared" si="13"/>
        <v>29.899699999999999</v>
      </c>
      <c r="Y24">
        <f t="shared" si="14"/>
        <v>4.2359662149187454</v>
      </c>
      <c r="Z24">
        <f t="shared" si="15"/>
        <v>70.032918149901207</v>
      </c>
      <c r="AA24">
        <f t="shared" si="16"/>
        <v>2.989446257468547</v>
      </c>
      <c r="AB24">
        <f t="shared" si="17"/>
        <v>4.2686301477111366</v>
      </c>
      <c r="AC24">
        <f t="shared" si="18"/>
        <v>1.2465199574501984</v>
      </c>
      <c r="AD24">
        <f t="shared" si="19"/>
        <v>-316.92173484451638</v>
      </c>
      <c r="AE24">
        <f t="shared" si="20"/>
        <v>21.057849947960133</v>
      </c>
      <c r="AF24">
        <f t="shared" si="21"/>
        <v>1.6021830171238529</v>
      </c>
      <c r="AG24">
        <f t="shared" si="22"/>
        <v>27.22877650847877</v>
      </c>
      <c r="AH24">
        <v>0</v>
      </c>
      <c r="AI24">
        <v>0</v>
      </c>
      <c r="AJ24">
        <f t="shared" si="23"/>
        <v>1</v>
      </c>
      <c r="AK24">
        <f t="shared" si="24"/>
        <v>0</v>
      </c>
      <c r="AL24">
        <f t="shared" si="25"/>
        <v>52106.816200101239</v>
      </c>
      <c r="AM24" t="s">
        <v>361</v>
      </c>
      <c r="AN24">
        <v>10238.9</v>
      </c>
      <c r="AO24">
        <v>302.21199999999999</v>
      </c>
      <c r="AP24">
        <v>4052.3</v>
      </c>
      <c r="AQ24">
        <f t="shared" si="26"/>
        <v>0.92542210596451402</v>
      </c>
      <c r="AR24">
        <v>-0.32343011824092399</v>
      </c>
      <c r="AS24" t="s">
        <v>407</v>
      </c>
      <c r="AT24">
        <v>10234.1</v>
      </c>
      <c r="AU24">
        <v>850.28596000000005</v>
      </c>
      <c r="AV24">
        <v>992.43499999999995</v>
      </c>
      <c r="AW24">
        <f t="shared" si="27"/>
        <v>0.14323259457798232</v>
      </c>
      <c r="AX24">
        <v>0.5</v>
      </c>
      <c r="AY24">
        <f t="shared" si="28"/>
        <v>1681.0958996828554</v>
      </c>
      <c r="AZ24">
        <f t="shared" si="29"/>
        <v>-3.6706314058707874</v>
      </c>
      <c r="BA24">
        <f t="shared" si="30"/>
        <v>120.39386372299143</v>
      </c>
      <c r="BB24">
        <f t="shared" si="31"/>
        <v>-1.9910828931658953E-3</v>
      </c>
      <c r="BC24">
        <f t="shared" si="32"/>
        <v>3.0831893272607278</v>
      </c>
      <c r="BD24">
        <f t="shared" si="33"/>
        <v>245.71324511152596</v>
      </c>
      <c r="BE24" t="s">
        <v>408</v>
      </c>
      <c r="BF24">
        <v>657.77</v>
      </c>
      <c r="BG24">
        <f t="shared" si="34"/>
        <v>657.77</v>
      </c>
      <c r="BH24">
        <f t="shared" si="35"/>
        <v>0.33721603933758881</v>
      </c>
      <c r="BI24">
        <f t="shared" si="36"/>
        <v>0.42475024278009327</v>
      </c>
      <c r="BJ24">
        <f t="shared" si="37"/>
        <v>0.90141050454702121</v>
      </c>
      <c r="BK24">
        <f t="shared" si="38"/>
        <v>0.2059465419147144</v>
      </c>
      <c r="BL24">
        <f t="shared" si="39"/>
        <v>0.81594485249412818</v>
      </c>
      <c r="BM24">
        <f t="shared" si="40"/>
        <v>0.32858118366844713</v>
      </c>
      <c r="BN24">
        <f t="shared" si="41"/>
        <v>0.67141881633155287</v>
      </c>
      <c r="BO24">
        <f t="shared" si="42"/>
        <v>1999.88</v>
      </c>
      <c r="BP24">
        <f t="shared" si="43"/>
        <v>1681.0958996828554</v>
      </c>
      <c r="BQ24">
        <f t="shared" si="44"/>
        <v>0.84059838574457235</v>
      </c>
      <c r="BR24">
        <f t="shared" si="45"/>
        <v>0.1607548844870248</v>
      </c>
      <c r="BS24">
        <v>6</v>
      </c>
      <c r="BT24">
        <v>0.5</v>
      </c>
      <c r="BU24" t="s">
        <v>362</v>
      </c>
      <c r="BV24">
        <v>2</v>
      </c>
      <c r="BW24">
        <v>1628182952.0999999</v>
      </c>
      <c r="BX24">
        <v>24.231400000000001</v>
      </c>
      <c r="BY24">
        <v>20.036504845707501</v>
      </c>
      <c r="BZ24">
        <v>29.995458483216801</v>
      </c>
      <c r="CA24">
        <v>21.632200000000001</v>
      </c>
      <c r="CB24">
        <v>23.377600000000001</v>
      </c>
      <c r="CC24">
        <v>30.116199999999999</v>
      </c>
      <c r="CD24">
        <v>500.10700000000003</v>
      </c>
      <c r="CE24">
        <v>99.563400000000001</v>
      </c>
      <c r="CF24">
        <v>9.9895999999999999E-2</v>
      </c>
      <c r="CG24">
        <v>30.0334</v>
      </c>
      <c r="CH24">
        <v>29.899699999999999</v>
      </c>
      <c r="CI24">
        <v>999.9</v>
      </c>
      <c r="CJ24">
        <v>0</v>
      </c>
      <c r="CK24">
        <v>0</v>
      </c>
      <c r="CL24">
        <v>9997.5</v>
      </c>
      <c r="CM24">
        <v>0</v>
      </c>
      <c r="CN24">
        <v>2095.06</v>
      </c>
      <c r="CO24">
        <v>4.2211999999999996</v>
      </c>
      <c r="CP24">
        <v>24.984999999999999</v>
      </c>
      <c r="CQ24">
        <v>20.4526</v>
      </c>
      <c r="CR24">
        <v>8.5298800000000004</v>
      </c>
      <c r="CS24">
        <v>20.010200000000001</v>
      </c>
      <c r="CT24">
        <v>21.632200000000001</v>
      </c>
      <c r="CU24">
        <v>3.0030399999999999</v>
      </c>
      <c r="CV24">
        <v>2.1537700000000002</v>
      </c>
      <c r="CW24">
        <v>24.044799999999999</v>
      </c>
      <c r="CX24">
        <v>18.622599999999998</v>
      </c>
      <c r="CY24">
        <v>1999.88</v>
      </c>
      <c r="CZ24">
        <v>0.98000299999999996</v>
      </c>
      <c r="DA24">
        <v>1.99972E-2</v>
      </c>
      <c r="DB24">
        <v>0</v>
      </c>
      <c r="DC24">
        <v>850.90499999999997</v>
      </c>
      <c r="DD24">
        <v>5.0005300000000004</v>
      </c>
      <c r="DE24">
        <v>19164.8</v>
      </c>
      <c r="DF24">
        <v>17832.400000000001</v>
      </c>
      <c r="DG24">
        <v>47.686999999999998</v>
      </c>
      <c r="DH24">
        <v>49.125</v>
      </c>
      <c r="DI24">
        <v>48.061999999999998</v>
      </c>
      <c r="DJ24">
        <v>48.5</v>
      </c>
      <c r="DK24">
        <v>48.936999999999998</v>
      </c>
      <c r="DL24">
        <v>1954.99</v>
      </c>
      <c r="DM24">
        <v>39.89</v>
      </c>
      <c r="DN24">
        <v>0</v>
      </c>
      <c r="DO24">
        <v>115.700000047684</v>
      </c>
      <c r="DP24">
        <v>0</v>
      </c>
      <c r="DQ24">
        <v>850.28596000000005</v>
      </c>
      <c r="DR24">
        <v>6.2296153505899801</v>
      </c>
      <c r="DS24">
        <v>137.05384562735401</v>
      </c>
      <c r="DT24">
        <v>19158.752</v>
      </c>
      <c r="DU24">
        <v>15</v>
      </c>
      <c r="DV24">
        <v>1628182910.0999999</v>
      </c>
      <c r="DW24" t="s">
        <v>409</v>
      </c>
      <c r="DX24">
        <v>1628182902.5999999</v>
      </c>
      <c r="DY24">
        <v>1628182910.0999999</v>
      </c>
      <c r="DZ24">
        <v>45</v>
      </c>
      <c r="EA24">
        <v>-0.14000000000000001</v>
      </c>
      <c r="EB24">
        <v>2E-3</v>
      </c>
      <c r="EC24">
        <v>0.86</v>
      </c>
      <c r="ED24">
        <v>3.4000000000000002E-2</v>
      </c>
      <c r="EE24">
        <v>20</v>
      </c>
      <c r="EF24">
        <v>22</v>
      </c>
      <c r="EG24">
        <v>0.32</v>
      </c>
      <c r="EH24">
        <v>0.01</v>
      </c>
      <c r="EI24">
        <v>-3.6772828277941598</v>
      </c>
      <c r="EJ24">
        <v>-0.242963644410361</v>
      </c>
      <c r="EK24">
        <v>5.1808721711031999E-2</v>
      </c>
      <c r="EL24">
        <v>1</v>
      </c>
      <c r="EM24">
        <v>0.62907243211518105</v>
      </c>
      <c r="EN24">
        <v>9.1303035973120006E-2</v>
      </c>
      <c r="EO24">
        <v>1.6577060681469601E-2</v>
      </c>
      <c r="EP24">
        <v>1</v>
      </c>
      <c r="EQ24">
        <v>2</v>
      </c>
      <c r="ER24">
        <v>2</v>
      </c>
      <c r="ES24" t="s">
        <v>363</v>
      </c>
      <c r="ET24">
        <v>2.9899300000000002</v>
      </c>
      <c r="EU24">
        <v>2.7508400000000002</v>
      </c>
      <c r="EV24">
        <v>6.3136499999999996E-3</v>
      </c>
      <c r="EW24">
        <v>5.4119700000000003E-3</v>
      </c>
      <c r="EX24">
        <v>0.125754</v>
      </c>
      <c r="EY24">
        <v>9.9957099999999993E-2</v>
      </c>
      <c r="EZ24">
        <v>23891.1</v>
      </c>
      <c r="FA24">
        <v>24762.1</v>
      </c>
      <c r="FB24">
        <v>23892.3</v>
      </c>
      <c r="FC24">
        <v>25216.9</v>
      </c>
      <c r="FD24">
        <v>30093.200000000001</v>
      </c>
      <c r="FE24">
        <v>31950.400000000001</v>
      </c>
      <c r="FF24">
        <v>38067.599999999999</v>
      </c>
      <c r="FG24">
        <v>39365.199999999997</v>
      </c>
      <c r="FH24">
        <v>2.0681699999999998</v>
      </c>
      <c r="FI24">
        <v>1.9502299999999999</v>
      </c>
      <c r="FJ24">
        <v>2.9310599999999999E-2</v>
      </c>
      <c r="FK24">
        <v>0</v>
      </c>
      <c r="FL24">
        <v>29.4224</v>
      </c>
      <c r="FM24">
        <v>999.9</v>
      </c>
      <c r="FN24">
        <v>37.162999999999997</v>
      </c>
      <c r="FO24">
        <v>40.244</v>
      </c>
      <c r="FP24">
        <v>28.035799999999998</v>
      </c>
      <c r="FQ24">
        <v>61.682699999999997</v>
      </c>
      <c r="FR24">
        <v>24.214700000000001</v>
      </c>
      <c r="FS24">
        <v>1</v>
      </c>
      <c r="FT24">
        <v>0.41734199999999999</v>
      </c>
      <c r="FU24">
        <v>2.4273600000000002</v>
      </c>
      <c r="FV24">
        <v>20.3721</v>
      </c>
      <c r="FW24">
        <v>5.24979</v>
      </c>
      <c r="FX24">
        <v>12.0099</v>
      </c>
      <c r="FY24">
        <v>4.9782000000000002</v>
      </c>
      <c r="FZ24">
        <v>3.2922500000000001</v>
      </c>
      <c r="GA24">
        <v>9999</v>
      </c>
      <c r="GB24">
        <v>999.9</v>
      </c>
      <c r="GC24">
        <v>9999</v>
      </c>
      <c r="GD24">
        <v>9999</v>
      </c>
      <c r="GE24">
        <v>1.87561</v>
      </c>
      <c r="GF24">
        <v>1.87653</v>
      </c>
      <c r="GG24">
        <v>1.88263</v>
      </c>
      <c r="GH24">
        <v>1.8858299999999999</v>
      </c>
      <c r="GI24">
        <v>1.8766700000000001</v>
      </c>
      <c r="GJ24">
        <v>1.8831</v>
      </c>
      <c r="GK24">
        <v>1.88209</v>
      </c>
      <c r="GL24">
        <v>1.8855599999999999</v>
      </c>
      <c r="GM24">
        <v>5</v>
      </c>
      <c r="GN24">
        <v>0</v>
      </c>
      <c r="GO24">
        <v>0</v>
      </c>
      <c r="GP24">
        <v>0</v>
      </c>
      <c r="GQ24" t="s">
        <v>364</v>
      </c>
      <c r="GR24" t="s">
        <v>365</v>
      </c>
      <c r="GS24" t="s">
        <v>366</v>
      </c>
      <c r="GT24" t="s">
        <v>366</v>
      </c>
      <c r="GU24" t="s">
        <v>366</v>
      </c>
      <c r="GV24" t="s">
        <v>366</v>
      </c>
      <c r="GW24">
        <v>0</v>
      </c>
      <c r="GX24">
        <v>100</v>
      </c>
      <c r="GY24">
        <v>100</v>
      </c>
      <c r="GZ24">
        <v>0.85399999999999998</v>
      </c>
      <c r="HA24">
        <v>4.5900000000000003E-2</v>
      </c>
      <c r="HB24">
        <v>0.88929591424132304</v>
      </c>
      <c r="HC24">
        <v>-1.54219930941761E-3</v>
      </c>
      <c r="HD24">
        <v>9.932230794391771E-7</v>
      </c>
      <c r="HE24">
        <v>-3.2951819426937901E-10</v>
      </c>
      <c r="HF24">
        <v>4.5917076457399099E-2</v>
      </c>
      <c r="HG24">
        <v>0</v>
      </c>
      <c r="HH24">
        <v>0</v>
      </c>
      <c r="HI24">
        <v>0</v>
      </c>
      <c r="HJ24">
        <v>1</v>
      </c>
      <c r="HK24">
        <v>2080</v>
      </c>
      <c r="HL24">
        <v>1</v>
      </c>
      <c r="HM24">
        <v>27</v>
      </c>
      <c r="HN24">
        <v>0.8</v>
      </c>
      <c r="HO24">
        <v>0.7</v>
      </c>
      <c r="HP24">
        <v>18</v>
      </c>
      <c r="HQ24">
        <v>515.98299999999995</v>
      </c>
      <c r="HR24">
        <v>498.197</v>
      </c>
      <c r="HS24">
        <v>27.002199999999998</v>
      </c>
      <c r="HT24">
        <v>32.656100000000002</v>
      </c>
      <c r="HU24">
        <v>30.0002</v>
      </c>
      <c r="HV24">
        <v>32.533099999999997</v>
      </c>
      <c r="HW24">
        <v>32.525599999999997</v>
      </c>
      <c r="HX24">
        <v>3.8673099999999998</v>
      </c>
      <c r="HY24">
        <v>29.103300000000001</v>
      </c>
      <c r="HZ24">
        <v>39.102200000000003</v>
      </c>
      <c r="IA24">
        <v>27</v>
      </c>
      <c r="IB24">
        <v>20</v>
      </c>
      <c r="IC24">
        <v>21.4786</v>
      </c>
      <c r="ID24">
        <v>99.119600000000005</v>
      </c>
      <c r="IE24">
        <v>100.18899999999999</v>
      </c>
    </row>
    <row r="25" spans="1:239" x14ac:dyDescent="0.3">
      <c r="A25">
        <v>9</v>
      </c>
      <c r="B25">
        <v>1628183067.0999999</v>
      </c>
      <c r="C25">
        <v>8087.5</v>
      </c>
      <c r="D25" t="s">
        <v>410</v>
      </c>
      <c r="E25" t="s">
        <v>411</v>
      </c>
      <c r="F25">
        <v>0</v>
      </c>
      <c r="G25" t="s">
        <v>370</v>
      </c>
      <c r="H25" t="s">
        <v>371</v>
      </c>
      <c r="I25" t="s">
        <v>360</v>
      </c>
      <c r="J25">
        <v>1628183067.0999999</v>
      </c>
      <c r="K25">
        <f t="shared" si="0"/>
        <v>7.6794013042585591E-3</v>
      </c>
      <c r="L25">
        <f t="shared" si="1"/>
        <v>7.6794013042585592</v>
      </c>
      <c r="M25">
        <f t="shared" si="2"/>
        <v>29.065521486920932</v>
      </c>
      <c r="N25">
        <f t="shared" si="3"/>
        <v>364.04399999999998</v>
      </c>
      <c r="O25">
        <f t="shared" si="4"/>
        <v>283.44393534235581</v>
      </c>
      <c r="P25">
        <f t="shared" si="5"/>
        <v>28.248513237671258</v>
      </c>
      <c r="Q25">
        <f t="shared" si="6"/>
        <v>36.281255200163997</v>
      </c>
      <c r="R25">
        <f t="shared" si="7"/>
        <v>0.6968794144716246</v>
      </c>
      <c r="S25">
        <f t="shared" si="8"/>
        <v>2.9187803009640825</v>
      </c>
      <c r="T25">
        <f t="shared" si="9"/>
        <v>0.61596049119852603</v>
      </c>
      <c r="U25">
        <f t="shared" si="10"/>
        <v>0.39145975215428641</v>
      </c>
      <c r="V25">
        <f t="shared" si="11"/>
        <v>321.55272238803053</v>
      </c>
      <c r="W25">
        <f t="shared" si="12"/>
        <v>29.915671282743599</v>
      </c>
      <c r="X25">
        <f t="shared" si="13"/>
        <v>29.835599999999999</v>
      </c>
      <c r="Y25">
        <f t="shared" si="14"/>
        <v>4.2203835020984473</v>
      </c>
      <c r="Z25">
        <f t="shared" si="15"/>
        <v>70.887342874799813</v>
      </c>
      <c r="AA25">
        <f t="shared" si="16"/>
        <v>3.0230178517643962</v>
      </c>
      <c r="AB25">
        <f t="shared" si="17"/>
        <v>4.2645382506487879</v>
      </c>
      <c r="AC25">
        <f t="shared" si="18"/>
        <v>1.1973656503340511</v>
      </c>
      <c r="AD25">
        <f t="shared" si="19"/>
        <v>-338.66159751780248</v>
      </c>
      <c r="AE25">
        <f t="shared" si="20"/>
        <v>28.497404057347858</v>
      </c>
      <c r="AF25">
        <f t="shared" si="21"/>
        <v>2.1693290704648609</v>
      </c>
      <c r="AG25">
        <f t="shared" si="22"/>
        <v>13.557857998040781</v>
      </c>
      <c r="AH25">
        <v>0</v>
      </c>
      <c r="AI25">
        <v>0</v>
      </c>
      <c r="AJ25">
        <f t="shared" si="23"/>
        <v>1</v>
      </c>
      <c r="AK25">
        <f t="shared" si="24"/>
        <v>0</v>
      </c>
      <c r="AL25">
        <f t="shared" si="25"/>
        <v>52033.737592353522</v>
      </c>
      <c r="AM25" t="s">
        <v>361</v>
      </c>
      <c r="AN25">
        <v>10238.9</v>
      </c>
      <c r="AO25">
        <v>302.21199999999999</v>
      </c>
      <c r="AP25">
        <v>4052.3</v>
      </c>
      <c r="AQ25">
        <f t="shared" si="26"/>
        <v>0.92542210596451402</v>
      </c>
      <c r="AR25">
        <v>-0.32343011824092399</v>
      </c>
      <c r="AS25" t="s">
        <v>412</v>
      </c>
      <c r="AT25">
        <v>10234</v>
      </c>
      <c r="AU25">
        <v>843.68579999999997</v>
      </c>
      <c r="AV25">
        <v>1178.47</v>
      </c>
      <c r="AW25">
        <f t="shared" si="27"/>
        <v>0.2840837696335079</v>
      </c>
      <c r="AX25">
        <v>0.5</v>
      </c>
      <c r="AY25">
        <f t="shared" si="28"/>
        <v>1681.4234996829173</v>
      </c>
      <c r="AZ25">
        <f t="shared" si="29"/>
        <v>29.065521486920932</v>
      </c>
      <c r="BA25">
        <f t="shared" si="30"/>
        <v>238.83256307014426</v>
      </c>
      <c r="BB25">
        <f t="shared" si="31"/>
        <v>1.7478613573977064E-2</v>
      </c>
      <c r="BC25">
        <f t="shared" si="32"/>
        <v>2.4386110804687431</v>
      </c>
      <c r="BD25">
        <f t="shared" si="33"/>
        <v>255.70739625247458</v>
      </c>
      <c r="BE25" t="s">
        <v>413</v>
      </c>
      <c r="BF25">
        <v>603.64</v>
      </c>
      <c r="BG25">
        <f t="shared" si="34"/>
        <v>603.64</v>
      </c>
      <c r="BH25">
        <f t="shared" si="35"/>
        <v>0.48777652379780567</v>
      </c>
      <c r="BI25">
        <f t="shared" si="36"/>
        <v>0.58240558078040472</v>
      </c>
      <c r="BJ25">
        <f t="shared" si="37"/>
        <v>0.83331786838946131</v>
      </c>
      <c r="BK25">
        <f t="shared" si="38"/>
        <v>0.3820612194125475</v>
      </c>
      <c r="BL25">
        <f t="shared" si="39"/>
        <v>0.76633668329916516</v>
      </c>
      <c r="BM25">
        <f t="shared" si="40"/>
        <v>0.41669932667147358</v>
      </c>
      <c r="BN25">
        <f t="shared" si="41"/>
        <v>0.58330067332852642</v>
      </c>
      <c r="BO25">
        <f t="shared" si="42"/>
        <v>2000.27</v>
      </c>
      <c r="BP25">
        <f t="shared" si="43"/>
        <v>1681.4234996829173</v>
      </c>
      <c r="BQ25">
        <f t="shared" si="44"/>
        <v>0.84059826907513346</v>
      </c>
      <c r="BR25">
        <f t="shared" si="45"/>
        <v>0.16075465931500774</v>
      </c>
      <c r="BS25">
        <v>6</v>
      </c>
      <c r="BT25">
        <v>0.5</v>
      </c>
      <c r="BU25" t="s">
        <v>362</v>
      </c>
      <c r="BV25">
        <v>2</v>
      </c>
      <c r="BW25">
        <v>1628183067.0999999</v>
      </c>
      <c r="BX25">
        <v>364.04399999999998</v>
      </c>
      <c r="BY25">
        <v>402.27708788169099</v>
      </c>
      <c r="BZ25">
        <v>30.332784925884901</v>
      </c>
      <c r="CA25">
        <v>21.397099999999998</v>
      </c>
      <c r="CB25">
        <v>363.279</v>
      </c>
      <c r="CC25">
        <v>30.101099999999999</v>
      </c>
      <c r="CD25">
        <v>500.00400000000002</v>
      </c>
      <c r="CE25">
        <v>99.561599999999999</v>
      </c>
      <c r="CF25">
        <v>0.100131</v>
      </c>
      <c r="CG25">
        <v>30.0167</v>
      </c>
      <c r="CH25">
        <v>29.835599999999999</v>
      </c>
      <c r="CI25">
        <v>999.9</v>
      </c>
      <c r="CJ25">
        <v>0</v>
      </c>
      <c r="CK25">
        <v>0</v>
      </c>
      <c r="CL25">
        <v>9982.5</v>
      </c>
      <c r="CM25">
        <v>0</v>
      </c>
      <c r="CN25">
        <v>592.03899999999999</v>
      </c>
      <c r="CO25">
        <v>-36.009599999999999</v>
      </c>
      <c r="CP25">
        <v>375.36</v>
      </c>
      <c r="CQ25">
        <v>408.8</v>
      </c>
      <c r="CR25">
        <v>8.7520000000000007</v>
      </c>
      <c r="CS25">
        <v>400.053</v>
      </c>
      <c r="CT25">
        <v>21.397099999999998</v>
      </c>
      <c r="CU25">
        <v>3.00169</v>
      </c>
      <c r="CV25">
        <v>2.1303299999999998</v>
      </c>
      <c r="CW25">
        <v>24.037299999999998</v>
      </c>
      <c r="CX25">
        <v>18.447800000000001</v>
      </c>
      <c r="CY25">
        <v>2000.27</v>
      </c>
      <c r="CZ25">
        <v>0.98000900000000002</v>
      </c>
      <c r="DA25">
        <v>1.99913E-2</v>
      </c>
      <c r="DB25">
        <v>0</v>
      </c>
      <c r="DC25">
        <v>844.03499999999997</v>
      </c>
      <c r="DD25">
        <v>5.0005300000000004</v>
      </c>
      <c r="DE25">
        <v>18034.7</v>
      </c>
      <c r="DF25">
        <v>17835.900000000001</v>
      </c>
      <c r="DG25">
        <v>47.811999999999998</v>
      </c>
      <c r="DH25">
        <v>49.436999999999998</v>
      </c>
      <c r="DI25">
        <v>48.186999999999998</v>
      </c>
      <c r="DJ25">
        <v>48.811999999999998</v>
      </c>
      <c r="DK25">
        <v>49.125</v>
      </c>
      <c r="DL25">
        <v>1955.38</v>
      </c>
      <c r="DM25">
        <v>39.89</v>
      </c>
      <c r="DN25">
        <v>0</v>
      </c>
      <c r="DO25">
        <v>114.299999952316</v>
      </c>
      <c r="DP25">
        <v>0</v>
      </c>
      <c r="DQ25">
        <v>843.68579999999997</v>
      </c>
      <c r="DR25">
        <v>0.44315384520951601</v>
      </c>
      <c r="DS25">
        <v>-513.64615290221695</v>
      </c>
      <c r="DT25">
        <v>18072.768</v>
      </c>
      <c r="DU25">
        <v>15</v>
      </c>
      <c r="DV25">
        <v>1628183027.0999999</v>
      </c>
      <c r="DW25" t="s">
        <v>414</v>
      </c>
      <c r="DX25">
        <v>1628183015.0999999</v>
      </c>
      <c r="DY25">
        <v>1628183027.0999999</v>
      </c>
      <c r="DZ25">
        <v>46</v>
      </c>
      <c r="EA25">
        <v>0.32100000000000001</v>
      </c>
      <c r="EB25">
        <v>2E-3</v>
      </c>
      <c r="EC25">
        <v>0.73099999999999998</v>
      </c>
      <c r="ED25">
        <v>3.5999999999999997E-2</v>
      </c>
      <c r="EE25">
        <v>400</v>
      </c>
      <c r="EF25">
        <v>21</v>
      </c>
      <c r="EG25">
        <v>0.04</v>
      </c>
      <c r="EH25">
        <v>0.01</v>
      </c>
      <c r="EI25">
        <v>27.300671355007001</v>
      </c>
      <c r="EJ25">
        <v>-0.70550090022045497</v>
      </c>
      <c r="EK25">
        <v>0.169141869322053</v>
      </c>
      <c r="EL25">
        <v>1</v>
      </c>
      <c r="EM25">
        <v>0.66766281853016496</v>
      </c>
      <c r="EN25">
        <v>8.0988425456303803E-2</v>
      </c>
      <c r="EO25">
        <v>1.9699415677597101E-2</v>
      </c>
      <c r="EP25">
        <v>1</v>
      </c>
      <c r="EQ25">
        <v>2</v>
      </c>
      <c r="ER25">
        <v>2</v>
      </c>
      <c r="ES25" t="s">
        <v>363</v>
      </c>
      <c r="ET25">
        <v>2.9895499999999999</v>
      </c>
      <c r="EU25">
        <v>2.75095</v>
      </c>
      <c r="EV25">
        <v>8.2852200000000001E-2</v>
      </c>
      <c r="EW25">
        <v>8.9325199999999993E-2</v>
      </c>
      <c r="EX25">
        <v>0.125693</v>
      </c>
      <c r="EY25">
        <v>9.9172099999999999E-2</v>
      </c>
      <c r="EZ25">
        <v>22047</v>
      </c>
      <c r="FA25">
        <v>22667.3</v>
      </c>
      <c r="FB25">
        <v>23886.3</v>
      </c>
      <c r="FC25">
        <v>25209.200000000001</v>
      </c>
      <c r="FD25">
        <v>30088.1</v>
      </c>
      <c r="FE25">
        <v>31969.200000000001</v>
      </c>
      <c r="FF25">
        <v>38058.9</v>
      </c>
      <c r="FG25">
        <v>39354.5</v>
      </c>
      <c r="FH25">
        <v>2.0670999999999999</v>
      </c>
      <c r="FI25">
        <v>1.94895</v>
      </c>
      <c r="FJ25">
        <v>1.0479199999999999E-2</v>
      </c>
      <c r="FK25">
        <v>0</v>
      </c>
      <c r="FL25">
        <v>29.664999999999999</v>
      </c>
      <c r="FM25">
        <v>999.9</v>
      </c>
      <c r="FN25">
        <v>36.893999999999998</v>
      </c>
      <c r="FO25">
        <v>40.274000000000001</v>
      </c>
      <c r="FP25">
        <v>27.877800000000001</v>
      </c>
      <c r="FQ25">
        <v>61.492699999999999</v>
      </c>
      <c r="FR25">
        <v>24.427099999999999</v>
      </c>
      <c r="FS25">
        <v>1</v>
      </c>
      <c r="FT25">
        <v>0.42853200000000002</v>
      </c>
      <c r="FU25">
        <v>2.5403699999999998</v>
      </c>
      <c r="FV25">
        <v>20.369399999999999</v>
      </c>
      <c r="FW25">
        <v>5.2482899999999999</v>
      </c>
      <c r="FX25">
        <v>12.0099</v>
      </c>
      <c r="FY25">
        <v>4.9786999999999999</v>
      </c>
      <c r="FZ25">
        <v>3.2922500000000001</v>
      </c>
      <c r="GA25">
        <v>9999</v>
      </c>
      <c r="GB25">
        <v>999.9</v>
      </c>
      <c r="GC25">
        <v>9999</v>
      </c>
      <c r="GD25">
        <v>9999</v>
      </c>
      <c r="GE25">
        <v>1.87561</v>
      </c>
      <c r="GF25">
        <v>1.87653</v>
      </c>
      <c r="GG25">
        <v>1.8826499999999999</v>
      </c>
      <c r="GH25">
        <v>1.88584</v>
      </c>
      <c r="GI25">
        <v>1.8766799999999999</v>
      </c>
      <c r="GJ25">
        <v>1.8831100000000001</v>
      </c>
      <c r="GK25">
        <v>1.8821399999999999</v>
      </c>
      <c r="GL25">
        <v>1.8856200000000001</v>
      </c>
      <c r="GM25">
        <v>5</v>
      </c>
      <c r="GN25">
        <v>0</v>
      </c>
      <c r="GO25">
        <v>0</v>
      </c>
      <c r="GP25">
        <v>0</v>
      </c>
      <c r="GQ25" t="s">
        <v>364</v>
      </c>
      <c r="GR25" t="s">
        <v>365</v>
      </c>
      <c r="GS25" t="s">
        <v>366</v>
      </c>
      <c r="GT25" t="s">
        <v>366</v>
      </c>
      <c r="GU25" t="s">
        <v>366</v>
      </c>
      <c r="GV25" t="s">
        <v>366</v>
      </c>
      <c r="GW25">
        <v>0</v>
      </c>
      <c r="GX25">
        <v>100</v>
      </c>
      <c r="GY25">
        <v>100</v>
      </c>
      <c r="GZ25">
        <v>0.76500000000000001</v>
      </c>
      <c r="HA25">
        <v>4.8000000000000001E-2</v>
      </c>
      <c r="HB25">
        <v>1.2100754842757599</v>
      </c>
      <c r="HC25">
        <v>-1.54219930941761E-3</v>
      </c>
      <c r="HD25">
        <v>9.932230794391771E-7</v>
      </c>
      <c r="HE25">
        <v>-3.2951819426937901E-10</v>
      </c>
      <c r="HF25">
        <v>4.8005578629396903E-2</v>
      </c>
      <c r="HG25">
        <v>0</v>
      </c>
      <c r="HH25">
        <v>0</v>
      </c>
      <c r="HI25">
        <v>0</v>
      </c>
      <c r="HJ25">
        <v>1</v>
      </c>
      <c r="HK25">
        <v>2080</v>
      </c>
      <c r="HL25">
        <v>1</v>
      </c>
      <c r="HM25">
        <v>27</v>
      </c>
      <c r="HN25">
        <v>0.9</v>
      </c>
      <c r="HO25">
        <v>0.7</v>
      </c>
      <c r="HP25">
        <v>18</v>
      </c>
      <c r="HQ25">
        <v>515.726</v>
      </c>
      <c r="HR25">
        <v>497.661</v>
      </c>
      <c r="HS25">
        <v>26.997299999999999</v>
      </c>
      <c r="HT25">
        <v>32.761899999999997</v>
      </c>
      <c r="HU25">
        <v>30.000599999999999</v>
      </c>
      <c r="HV25">
        <v>32.586100000000002</v>
      </c>
      <c r="HW25">
        <v>32.574599999999997</v>
      </c>
      <c r="HX25">
        <v>20.8276</v>
      </c>
      <c r="HY25">
        <v>29.0428</v>
      </c>
      <c r="HZ25">
        <v>38.119300000000003</v>
      </c>
      <c r="IA25">
        <v>27</v>
      </c>
      <c r="IB25">
        <v>400</v>
      </c>
      <c r="IC25">
        <v>21.432300000000001</v>
      </c>
      <c r="ID25">
        <v>99.096100000000007</v>
      </c>
      <c r="IE25">
        <v>100.16</v>
      </c>
    </row>
    <row r="26" spans="1:239" x14ac:dyDescent="0.3">
      <c r="A26">
        <v>10</v>
      </c>
      <c r="B26">
        <v>1628183188</v>
      </c>
      <c r="C26">
        <v>8208.4000000953693</v>
      </c>
      <c r="D26" t="s">
        <v>415</v>
      </c>
      <c r="E26" t="s">
        <v>416</v>
      </c>
      <c r="F26">
        <v>0</v>
      </c>
      <c r="G26" t="s">
        <v>370</v>
      </c>
      <c r="H26" t="s">
        <v>371</v>
      </c>
      <c r="I26" t="s">
        <v>360</v>
      </c>
      <c r="J26">
        <v>1628183188</v>
      </c>
      <c r="K26">
        <f t="shared" si="0"/>
        <v>6.1033175256698926E-3</v>
      </c>
      <c r="L26">
        <f t="shared" si="1"/>
        <v>6.1033175256698931</v>
      </c>
      <c r="M26">
        <f t="shared" si="2"/>
        <v>29.612753218835582</v>
      </c>
      <c r="N26">
        <f t="shared" si="3"/>
        <v>364.19</v>
      </c>
      <c r="O26">
        <f t="shared" si="4"/>
        <v>254.69364920039311</v>
      </c>
      <c r="P26">
        <f t="shared" si="5"/>
        <v>25.382584986741534</v>
      </c>
      <c r="Q26">
        <f t="shared" si="6"/>
        <v>36.294912163467998</v>
      </c>
      <c r="R26">
        <f t="shared" si="7"/>
        <v>0.49734363754361338</v>
      </c>
      <c r="S26">
        <f t="shared" si="8"/>
        <v>2.9226829407344868</v>
      </c>
      <c r="T26">
        <f t="shared" si="9"/>
        <v>0.45466329883237738</v>
      </c>
      <c r="U26">
        <f t="shared" si="10"/>
        <v>0.2876933769943163</v>
      </c>
      <c r="V26">
        <f t="shared" si="11"/>
        <v>321.50643838794178</v>
      </c>
      <c r="W26">
        <f t="shared" si="12"/>
        <v>30.268758689090976</v>
      </c>
      <c r="X26">
        <f t="shared" si="13"/>
        <v>29.865100000000002</v>
      </c>
      <c r="Y26">
        <f t="shared" si="14"/>
        <v>4.2275487365646987</v>
      </c>
      <c r="Z26">
        <f t="shared" si="15"/>
        <v>69.114598003699584</v>
      </c>
      <c r="AA26">
        <f t="shared" si="16"/>
        <v>2.9378341031106863</v>
      </c>
      <c r="AB26">
        <f t="shared" si="17"/>
        <v>4.2506708972732925</v>
      </c>
      <c r="AC26">
        <f t="shared" si="18"/>
        <v>1.2897146334540124</v>
      </c>
      <c r="AD26">
        <f t="shared" si="19"/>
        <v>-269.15630288204227</v>
      </c>
      <c r="AE26">
        <f t="shared" si="20"/>
        <v>14.953173088313148</v>
      </c>
      <c r="AF26">
        <f t="shared" si="21"/>
        <v>1.1366183816339068</v>
      </c>
      <c r="AG26">
        <f t="shared" si="22"/>
        <v>68.439926975846589</v>
      </c>
      <c r="AH26">
        <v>0</v>
      </c>
      <c r="AI26">
        <v>0</v>
      </c>
      <c r="AJ26">
        <f t="shared" si="23"/>
        <v>1</v>
      </c>
      <c r="AK26">
        <f t="shared" si="24"/>
        <v>0</v>
      </c>
      <c r="AL26">
        <f t="shared" si="25"/>
        <v>52154.792137111574</v>
      </c>
      <c r="AM26" t="s">
        <v>361</v>
      </c>
      <c r="AN26">
        <v>10238.9</v>
      </c>
      <c r="AO26">
        <v>302.21199999999999</v>
      </c>
      <c r="AP26">
        <v>4052.3</v>
      </c>
      <c r="AQ26">
        <f t="shared" si="26"/>
        <v>0.92542210596451402</v>
      </c>
      <c r="AR26">
        <v>-0.32343011824092399</v>
      </c>
      <c r="AS26" t="s">
        <v>417</v>
      </c>
      <c r="AT26">
        <v>10234.1</v>
      </c>
      <c r="AU26">
        <v>854.38269230769197</v>
      </c>
      <c r="AV26">
        <v>1248.1400000000001</v>
      </c>
      <c r="AW26">
        <f t="shared" si="27"/>
        <v>0.3154752733606071</v>
      </c>
      <c r="AX26">
        <v>0.5</v>
      </c>
      <c r="AY26">
        <f t="shared" si="28"/>
        <v>1681.1798996828713</v>
      </c>
      <c r="AZ26">
        <f t="shared" si="29"/>
        <v>29.612753218835582</v>
      </c>
      <c r="BA26">
        <f t="shared" si="30"/>
        <v>265.1853442104059</v>
      </c>
      <c r="BB26">
        <f t="shared" si="31"/>
        <v>1.7806650759221845E-2</v>
      </c>
      <c r="BC26">
        <f t="shared" si="32"/>
        <v>2.2466710465172173</v>
      </c>
      <c r="BD26">
        <f t="shared" si="33"/>
        <v>258.8424337692482</v>
      </c>
      <c r="BE26" t="s">
        <v>418</v>
      </c>
      <c r="BF26">
        <v>610.53</v>
      </c>
      <c r="BG26">
        <f t="shared" si="34"/>
        <v>610.53</v>
      </c>
      <c r="BH26">
        <f t="shared" si="35"/>
        <v>0.51084814203534867</v>
      </c>
      <c r="BI26">
        <f t="shared" si="36"/>
        <v>0.61755196388436195</v>
      </c>
      <c r="BJ26">
        <f t="shared" si="37"/>
        <v>0.81474357670617137</v>
      </c>
      <c r="BK26">
        <f t="shared" si="38"/>
        <v>0.41626562242824833</v>
      </c>
      <c r="BL26">
        <f t="shared" si="39"/>
        <v>0.74775845260164553</v>
      </c>
      <c r="BM26">
        <f t="shared" si="40"/>
        <v>0.44129405230804569</v>
      </c>
      <c r="BN26">
        <f t="shared" si="41"/>
        <v>0.55870594769195425</v>
      </c>
      <c r="BO26">
        <f t="shared" si="42"/>
        <v>1999.98</v>
      </c>
      <c r="BP26">
        <f t="shared" si="43"/>
        <v>1681.1798996828713</v>
      </c>
      <c r="BQ26">
        <f t="shared" si="44"/>
        <v>0.84059835582499387</v>
      </c>
      <c r="BR26">
        <f t="shared" si="45"/>
        <v>0.16075482674223832</v>
      </c>
      <c r="BS26">
        <v>6</v>
      </c>
      <c r="BT26">
        <v>0.5</v>
      </c>
      <c r="BU26" t="s">
        <v>362</v>
      </c>
      <c r="BV26">
        <v>2</v>
      </c>
      <c r="BW26">
        <v>1628183188</v>
      </c>
      <c r="BX26">
        <v>364.19</v>
      </c>
      <c r="BY26">
        <v>402.38941576328699</v>
      </c>
      <c r="BZ26">
        <v>29.478781962415098</v>
      </c>
      <c r="CA26">
        <v>22.371300000000002</v>
      </c>
      <c r="CB26">
        <v>363.32400000000001</v>
      </c>
      <c r="CC26">
        <v>29.57</v>
      </c>
      <c r="CD26">
        <v>500.04199999999997</v>
      </c>
      <c r="CE26">
        <v>99.559299999999993</v>
      </c>
      <c r="CF26">
        <v>9.9977200000000002E-2</v>
      </c>
      <c r="CG26">
        <v>29.96</v>
      </c>
      <c r="CH26">
        <v>29.865100000000002</v>
      </c>
      <c r="CI26">
        <v>999.9</v>
      </c>
      <c r="CJ26">
        <v>0</v>
      </c>
      <c r="CK26">
        <v>0</v>
      </c>
      <c r="CL26">
        <v>10005</v>
      </c>
      <c r="CM26">
        <v>0</v>
      </c>
      <c r="CN26">
        <v>776.90300000000002</v>
      </c>
      <c r="CO26">
        <v>-35.815600000000003</v>
      </c>
      <c r="CP26">
        <v>375.30900000000003</v>
      </c>
      <c r="CQ26">
        <v>409.15899999999999</v>
      </c>
      <c r="CR26">
        <v>7.2546600000000003</v>
      </c>
      <c r="CS26">
        <v>400.00599999999997</v>
      </c>
      <c r="CT26">
        <v>22.371300000000002</v>
      </c>
      <c r="CU26">
        <v>2.9495399999999998</v>
      </c>
      <c r="CV26">
        <v>2.2272699999999999</v>
      </c>
      <c r="CW26">
        <v>23.745799999999999</v>
      </c>
      <c r="CX26">
        <v>19.159800000000001</v>
      </c>
      <c r="CY26">
        <v>1999.98</v>
      </c>
      <c r="CZ26">
        <v>0.98000600000000004</v>
      </c>
      <c r="DA26">
        <v>1.99943E-2</v>
      </c>
      <c r="DB26">
        <v>0</v>
      </c>
      <c r="DC26">
        <v>855.46699999999998</v>
      </c>
      <c r="DD26">
        <v>5.0005300000000004</v>
      </c>
      <c r="DE26">
        <v>18338.900000000001</v>
      </c>
      <c r="DF26">
        <v>17833.3</v>
      </c>
      <c r="DG26">
        <v>47.75</v>
      </c>
      <c r="DH26">
        <v>49.186999999999998</v>
      </c>
      <c r="DI26">
        <v>48.125</v>
      </c>
      <c r="DJ26">
        <v>48.686999999999998</v>
      </c>
      <c r="DK26">
        <v>49.061999999999998</v>
      </c>
      <c r="DL26">
        <v>1955.09</v>
      </c>
      <c r="DM26">
        <v>39.89</v>
      </c>
      <c r="DN26">
        <v>0</v>
      </c>
      <c r="DO26">
        <v>120.59999990463299</v>
      </c>
      <c r="DP26">
        <v>0</v>
      </c>
      <c r="DQ26">
        <v>854.38269230769197</v>
      </c>
      <c r="DR26">
        <v>11.108717963442199</v>
      </c>
      <c r="DS26">
        <v>-4697.2649608538104</v>
      </c>
      <c r="DT26">
        <v>18804.2846153846</v>
      </c>
      <c r="DU26">
        <v>15</v>
      </c>
      <c r="DV26">
        <v>1628183146.0999999</v>
      </c>
      <c r="DW26" t="s">
        <v>419</v>
      </c>
      <c r="DX26">
        <v>1628183138.0999999</v>
      </c>
      <c r="DY26">
        <v>1628183146.0999999</v>
      </c>
      <c r="DZ26">
        <v>47</v>
      </c>
      <c r="EA26">
        <v>0.10199999999999999</v>
      </c>
      <c r="EB26">
        <v>0</v>
      </c>
      <c r="EC26">
        <v>0.83299999999999996</v>
      </c>
      <c r="ED26">
        <v>3.5999999999999997E-2</v>
      </c>
      <c r="EE26">
        <v>400</v>
      </c>
      <c r="EF26">
        <v>21</v>
      </c>
      <c r="EG26">
        <v>0.04</v>
      </c>
      <c r="EH26">
        <v>0.01</v>
      </c>
      <c r="EI26">
        <v>27.729453581962598</v>
      </c>
      <c r="EJ26">
        <v>-0.92646213968389002</v>
      </c>
      <c r="EK26">
        <v>0.147569914037955</v>
      </c>
      <c r="EL26">
        <v>1</v>
      </c>
      <c r="EM26">
        <v>0.52605140021479402</v>
      </c>
      <c r="EN26">
        <v>-1.0864395783145899E-2</v>
      </c>
      <c r="EO26">
        <v>5.4509574714515204E-3</v>
      </c>
      <c r="EP26">
        <v>1</v>
      </c>
      <c r="EQ26">
        <v>2</v>
      </c>
      <c r="ER26">
        <v>2</v>
      </c>
      <c r="ES26" t="s">
        <v>363</v>
      </c>
      <c r="ET26">
        <v>2.98963</v>
      </c>
      <c r="EU26">
        <v>2.7509899999999998</v>
      </c>
      <c r="EV26">
        <v>8.2857299999999995E-2</v>
      </c>
      <c r="EW26">
        <v>8.9327299999999998E-2</v>
      </c>
      <c r="EX26">
        <v>0.124168</v>
      </c>
      <c r="EY26">
        <v>0.102351</v>
      </c>
      <c r="EZ26">
        <v>22046.6</v>
      </c>
      <c r="FA26">
        <v>22667.599999999999</v>
      </c>
      <c r="FB26">
        <v>23886</v>
      </c>
      <c r="FC26">
        <v>25209.599999999999</v>
      </c>
      <c r="FD26">
        <v>30139.7</v>
      </c>
      <c r="FE26">
        <v>31857.5</v>
      </c>
      <c r="FF26">
        <v>38057.800000000003</v>
      </c>
      <c r="FG26">
        <v>39356</v>
      </c>
      <c r="FH26">
        <v>2.0659000000000001</v>
      </c>
      <c r="FI26">
        <v>1.9505999999999999</v>
      </c>
      <c r="FJ26">
        <v>3.3784700000000001E-2</v>
      </c>
      <c r="FK26">
        <v>0</v>
      </c>
      <c r="FL26">
        <v>29.314900000000002</v>
      </c>
      <c r="FM26">
        <v>999.9</v>
      </c>
      <c r="FN26">
        <v>36.442</v>
      </c>
      <c r="FO26">
        <v>40.314</v>
      </c>
      <c r="FP26">
        <v>27.596399999999999</v>
      </c>
      <c r="FQ26">
        <v>61.6327</v>
      </c>
      <c r="FR26">
        <v>24.6234</v>
      </c>
      <c r="FS26">
        <v>1</v>
      </c>
      <c r="FT26">
        <v>0.42812499999999998</v>
      </c>
      <c r="FU26">
        <v>2.3888600000000002</v>
      </c>
      <c r="FV26">
        <v>20.372699999999998</v>
      </c>
      <c r="FW26">
        <v>5.2530799999999997</v>
      </c>
      <c r="FX26">
        <v>12.0099</v>
      </c>
      <c r="FY26">
        <v>4.9794999999999998</v>
      </c>
      <c r="FZ26">
        <v>3.2930000000000001</v>
      </c>
      <c r="GA26">
        <v>9999</v>
      </c>
      <c r="GB26">
        <v>999.9</v>
      </c>
      <c r="GC26">
        <v>9999</v>
      </c>
      <c r="GD26">
        <v>9999</v>
      </c>
      <c r="GE26">
        <v>1.87561</v>
      </c>
      <c r="GF26">
        <v>1.87653</v>
      </c>
      <c r="GG26">
        <v>1.8826400000000001</v>
      </c>
      <c r="GH26">
        <v>1.8858299999999999</v>
      </c>
      <c r="GI26">
        <v>1.8766700000000001</v>
      </c>
      <c r="GJ26">
        <v>1.8831</v>
      </c>
      <c r="GK26">
        <v>1.8821099999999999</v>
      </c>
      <c r="GL26">
        <v>1.88557</v>
      </c>
      <c r="GM26">
        <v>5</v>
      </c>
      <c r="GN26">
        <v>0</v>
      </c>
      <c r="GO26">
        <v>0</v>
      </c>
      <c r="GP26">
        <v>0</v>
      </c>
      <c r="GQ26" t="s">
        <v>364</v>
      </c>
      <c r="GR26" t="s">
        <v>365</v>
      </c>
      <c r="GS26" t="s">
        <v>366</v>
      </c>
      <c r="GT26" t="s">
        <v>366</v>
      </c>
      <c r="GU26" t="s">
        <v>366</v>
      </c>
      <c r="GV26" t="s">
        <v>366</v>
      </c>
      <c r="GW26">
        <v>0</v>
      </c>
      <c r="GX26">
        <v>100</v>
      </c>
      <c r="GY26">
        <v>100</v>
      </c>
      <c r="GZ26">
        <v>0.86599999999999999</v>
      </c>
      <c r="HA26">
        <v>5.5899999999999998E-2</v>
      </c>
      <c r="HB26">
        <v>1.31158235208725</v>
      </c>
      <c r="HC26">
        <v>-1.54219930941761E-3</v>
      </c>
      <c r="HD26">
        <v>9.932230794391771E-7</v>
      </c>
      <c r="HE26">
        <v>-3.2951819426937901E-10</v>
      </c>
      <c r="HF26">
        <v>8.4267982703722499E-3</v>
      </c>
      <c r="HG26">
        <v>4.2504407064171803E-3</v>
      </c>
      <c r="HH26">
        <v>-2.6431546208761702E-4</v>
      </c>
      <c r="HI26">
        <v>5.9134466500258604E-6</v>
      </c>
      <c r="HJ26">
        <v>1</v>
      </c>
      <c r="HK26">
        <v>2080</v>
      </c>
      <c r="HL26">
        <v>1</v>
      </c>
      <c r="HM26">
        <v>27</v>
      </c>
      <c r="HN26">
        <v>0.8</v>
      </c>
      <c r="HO26">
        <v>0.7</v>
      </c>
      <c r="HP26">
        <v>18</v>
      </c>
      <c r="HQ26">
        <v>514.86500000000001</v>
      </c>
      <c r="HR26">
        <v>498.755</v>
      </c>
      <c r="HS26">
        <v>27.001100000000001</v>
      </c>
      <c r="HT26">
        <v>32.755600000000001</v>
      </c>
      <c r="HU26">
        <v>30</v>
      </c>
      <c r="HV26">
        <v>32.573500000000003</v>
      </c>
      <c r="HW26">
        <v>32.557299999999998</v>
      </c>
      <c r="HX26">
        <v>20.8476</v>
      </c>
      <c r="HY26">
        <v>22.583200000000001</v>
      </c>
      <c r="HZ26">
        <v>37.785400000000003</v>
      </c>
      <c r="IA26">
        <v>27</v>
      </c>
      <c r="IB26">
        <v>400</v>
      </c>
      <c r="IC26">
        <v>22.447399999999998</v>
      </c>
      <c r="ID26">
        <v>99.093800000000002</v>
      </c>
      <c r="IE26">
        <v>100.163</v>
      </c>
    </row>
    <row r="27" spans="1:239" x14ac:dyDescent="0.3">
      <c r="A27">
        <v>11</v>
      </c>
      <c r="B27">
        <v>1628183286.5</v>
      </c>
      <c r="C27">
        <v>8306.9000000953693</v>
      </c>
      <c r="D27" t="s">
        <v>420</v>
      </c>
      <c r="E27" t="s">
        <v>421</v>
      </c>
      <c r="F27">
        <v>0</v>
      </c>
      <c r="G27" t="s">
        <v>370</v>
      </c>
      <c r="H27" t="s">
        <v>371</v>
      </c>
      <c r="I27" t="s">
        <v>360</v>
      </c>
      <c r="J27">
        <v>1628183286.5</v>
      </c>
      <c r="K27">
        <f t="shared" si="0"/>
        <v>5.0291506634461873E-3</v>
      </c>
      <c r="L27">
        <f t="shared" si="1"/>
        <v>5.0291506634461873</v>
      </c>
      <c r="M27">
        <f t="shared" si="2"/>
        <v>40.817486856699922</v>
      </c>
      <c r="N27">
        <f t="shared" si="3"/>
        <v>551.49400000000003</v>
      </c>
      <c r="O27">
        <f t="shared" si="4"/>
        <v>367.1457298782617</v>
      </c>
      <c r="P27">
        <f t="shared" si="5"/>
        <v>36.58904402705214</v>
      </c>
      <c r="Q27">
        <f t="shared" si="6"/>
        <v>54.960841443930001</v>
      </c>
      <c r="R27">
        <f t="shared" si="7"/>
        <v>0.39852138383696167</v>
      </c>
      <c r="S27">
        <f t="shared" si="8"/>
        <v>2.9167396976409043</v>
      </c>
      <c r="T27">
        <f t="shared" si="9"/>
        <v>0.3705547379710859</v>
      </c>
      <c r="U27">
        <f t="shared" si="10"/>
        <v>0.23394564880762059</v>
      </c>
      <c r="V27">
        <f t="shared" si="11"/>
        <v>321.50963038794794</v>
      </c>
      <c r="W27">
        <f t="shared" si="12"/>
        <v>30.437827734872791</v>
      </c>
      <c r="X27">
        <f t="shared" si="13"/>
        <v>29.805700000000002</v>
      </c>
      <c r="Y27">
        <f t="shared" si="14"/>
        <v>4.2131319151631308</v>
      </c>
      <c r="Z27">
        <f t="shared" si="15"/>
        <v>68.87407320431025</v>
      </c>
      <c r="AA27">
        <f t="shared" si="16"/>
        <v>2.9089071371433031</v>
      </c>
      <c r="AB27">
        <f t="shared" si="17"/>
        <v>4.2235154707842355</v>
      </c>
      <c r="AC27">
        <f t="shared" si="18"/>
        <v>1.3042247780198277</v>
      </c>
      <c r="AD27">
        <f t="shared" si="19"/>
        <v>-221.78554425797685</v>
      </c>
      <c r="AE27">
        <f t="shared" si="20"/>
        <v>6.730183180790422</v>
      </c>
      <c r="AF27">
        <f t="shared" si="21"/>
        <v>0.51218238145643991</v>
      </c>
      <c r="AG27">
        <f t="shared" si="22"/>
        <v>106.96645169221796</v>
      </c>
      <c r="AH27">
        <v>0</v>
      </c>
      <c r="AI27">
        <v>0</v>
      </c>
      <c r="AJ27">
        <f t="shared" si="23"/>
        <v>1</v>
      </c>
      <c r="AK27">
        <f t="shared" si="24"/>
        <v>0</v>
      </c>
      <c r="AL27">
        <f t="shared" si="25"/>
        <v>52004.342823507795</v>
      </c>
      <c r="AM27" t="s">
        <v>361</v>
      </c>
      <c r="AN27">
        <v>10238.9</v>
      </c>
      <c r="AO27">
        <v>302.21199999999999</v>
      </c>
      <c r="AP27">
        <v>4052.3</v>
      </c>
      <c r="AQ27">
        <f t="shared" si="26"/>
        <v>0.92542210596451402</v>
      </c>
      <c r="AR27">
        <v>-0.32343011824092399</v>
      </c>
      <c r="AS27" t="s">
        <v>422</v>
      </c>
      <c r="AT27">
        <v>10235.5</v>
      </c>
      <c r="AU27">
        <v>918.11953846153801</v>
      </c>
      <c r="AV27">
        <v>1365.03</v>
      </c>
      <c r="AW27">
        <f t="shared" si="27"/>
        <v>0.32739973593141691</v>
      </c>
      <c r="AX27">
        <v>0.5</v>
      </c>
      <c r="AY27">
        <f t="shared" si="28"/>
        <v>1681.1966996828744</v>
      </c>
      <c r="AZ27">
        <f t="shared" si="29"/>
        <v>40.817486856699922</v>
      </c>
      <c r="BA27">
        <f t="shared" si="30"/>
        <v>275.21167776247137</v>
      </c>
      <c r="BB27">
        <f t="shared" si="31"/>
        <v>2.4471209694083559E-2</v>
      </c>
      <c r="BC27">
        <f t="shared" si="32"/>
        <v>1.9686527036035841</v>
      </c>
      <c r="BD27">
        <f t="shared" si="33"/>
        <v>263.5222042105662</v>
      </c>
      <c r="BE27" t="s">
        <v>423</v>
      </c>
      <c r="BF27">
        <v>635.54999999999995</v>
      </c>
      <c r="BG27">
        <f t="shared" si="34"/>
        <v>635.54999999999995</v>
      </c>
      <c r="BH27">
        <f t="shared" si="35"/>
        <v>0.53440583723434654</v>
      </c>
      <c r="BI27">
        <f t="shared" si="36"/>
        <v>0.61264251458362384</v>
      </c>
      <c r="BJ27">
        <f t="shared" si="37"/>
        <v>0.78649886588132012</v>
      </c>
      <c r="BK27">
        <f t="shared" si="38"/>
        <v>0.42049575895257885</v>
      </c>
      <c r="BL27">
        <f t="shared" si="39"/>
        <v>0.71658851738945872</v>
      </c>
      <c r="BM27">
        <f t="shared" si="40"/>
        <v>0.42408960253265909</v>
      </c>
      <c r="BN27">
        <f t="shared" si="41"/>
        <v>0.57591039746734096</v>
      </c>
      <c r="BO27">
        <f t="shared" si="42"/>
        <v>2000</v>
      </c>
      <c r="BP27">
        <f t="shared" si="43"/>
        <v>1681.1966996828744</v>
      </c>
      <c r="BQ27">
        <f t="shared" si="44"/>
        <v>0.84059834984143722</v>
      </c>
      <c r="BR27">
        <f t="shared" si="45"/>
        <v>0.16075481519397397</v>
      </c>
      <c r="BS27">
        <v>6</v>
      </c>
      <c r="BT27">
        <v>0.5</v>
      </c>
      <c r="BU27" t="s">
        <v>362</v>
      </c>
      <c r="BV27">
        <v>2</v>
      </c>
      <c r="BW27">
        <v>1628183286.5</v>
      </c>
      <c r="BX27">
        <v>551.49400000000003</v>
      </c>
      <c r="BY27">
        <v>603.79916012473404</v>
      </c>
      <c r="BZ27">
        <v>29.188869575956701</v>
      </c>
      <c r="CA27">
        <v>23.330500000000001</v>
      </c>
      <c r="CB27">
        <v>550.38099999999997</v>
      </c>
      <c r="CC27">
        <v>29.424900000000001</v>
      </c>
      <c r="CD27">
        <v>500.03899999999999</v>
      </c>
      <c r="CE27">
        <v>99.5578</v>
      </c>
      <c r="CF27">
        <v>0.100295</v>
      </c>
      <c r="CG27">
        <v>29.848500000000001</v>
      </c>
      <c r="CH27">
        <v>29.805700000000002</v>
      </c>
      <c r="CI27">
        <v>999.9</v>
      </c>
      <c r="CJ27">
        <v>0</v>
      </c>
      <c r="CK27">
        <v>0</v>
      </c>
      <c r="CL27">
        <v>9971.25</v>
      </c>
      <c r="CM27">
        <v>0</v>
      </c>
      <c r="CN27">
        <v>1933.93</v>
      </c>
      <c r="CO27">
        <v>-48.910299999999999</v>
      </c>
      <c r="CP27">
        <v>567.82899999999995</v>
      </c>
      <c r="CQ27">
        <v>614.33299999999997</v>
      </c>
      <c r="CR27">
        <v>6.1496700000000004</v>
      </c>
      <c r="CS27">
        <v>600</v>
      </c>
      <c r="CT27">
        <v>23.330500000000001</v>
      </c>
      <c r="CU27">
        <v>2.9349799999999999</v>
      </c>
      <c r="CV27">
        <v>2.32274</v>
      </c>
      <c r="CW27">
        <v>23.663599999999999</v>
      </c>
      <c r="CX27">
        <v>19.835000000000001</v>
      </c>
      <c r="CY27">
        <v>2000</v>
      </c>
      <c r="CZ27">
        <v>0.98000299999999996</v>
      </c>
      <c r="DA27">
        <v>1.99972E-2</v>
      </c>
      <c r="DB27">
        <v>0</v>
      </c>
      <c r="DC27">
        <v>917.69</v>
      </c>
      <c r="DD27">
        <v>5.0005300000000004</v>
      </c>
      <c r="DE27">
        <v>20612.8</v>
      </c>
      <c r="DF27">
        <v>17833.5</v>
      </c>
      <c r="DG27">
        <v>47.625</v>
      </c>
      <c r="DH27">
        <v>48.875</v>
      </c>
      <c r="DI27">
        <v>48</v>
      </c>
      <c r="DJ27">
        <v>48.5</v>
      </c>
      <c r="DK27">
        <v>48.936999999999998</v>
      </c>
      <c r="DL27">
        <v>1955.11</v>
      </c>
      <c r="DM27">
        <v>39.89</v>
      </c>
      <c r="DN27">
        <v>0</v>
      </c>
      <c r="DO27">
        <v>97.799999952316298</v>
      </c>
      <c r="DP27">
        <v>0</v>
      </c>
      <c r="DQ27">
        <v>918.11953846153801</v>
      </c>
      <c r="DR27">
        <v>-2.6369914486931298</v>
      </c>
      <c r="DS27">
        <v>1156.5914512004199</v>
      </c>
      <c r="DT27">
        <v>20378.95</v>
      </c>
      <c r="DU27">
        <v>15</v>
      </c>
      <c r="DV27">
        <v>1628183318.5</v>
      </c>
      <c r="DW27" t="s">
        <v>424</v>
      </c>
      <c r="DX27">
        <v>1628183318.5</v>
      </c>
      <c r="DY27">
        <v>1628183310.5</v>
      </c>
      <c r="DZ27">
        <v>48</v>
      </c>
      <c r="EA27">
        <v>0.439</v>
      </c>
      <c r="EB27">
        <v>-2E-3</v>
      </c>
      <c r="EC27">
        <v>1.113</v>
      </c>
      <c r="ED27">
        <v>3.6999999999999998E-2</v>
      </c>
      <c r="EE27">
        <v>600</v>
      </c>
      <c r="EF27">
        <v>23</v>
      </c>
      <c r="EG27">
        <v>0.06</v>
      </c>
      <c r="EH27">
        <v>0.01</v>
      </c>
      <c r="EI27">
        <v>38.0978010633794</v>
      </c>
      <c r="EJ27">
        <v>-0.99508461438187401</v>
      </c>
      <c r="EK27">
        <v>0.15382751146934401</v>
      </c>
      <c r="EL27">
        <v>1</v>
      </c>
      <c r="EM27">
        <v>0.443987606711642</v>
      </c>
      <c r="EN27">
        <v>-6.3781085894120099E-2</v>
      </c>
      <c r="EO27">
        <v>9.55339592581359E-3</v>
      </c>
      <c r="EP27">
        <v>1</v>
      </c>
      <c r="EQ27">
        <v>2</v>
      </c>
      <c r="ER27">
        <v>2</v>
      </c>
      <c r="ES27" t="s">
        <v>363</v>
      </c>
      <c r="ET27">
        <v>2.9896799999999999</v>
      </c>
      <c r="EU27">
        <v>2.75102</v>
      </c>
      <c r="EV27">
        <v>0.113132</v>
      </c>
      <c r="EW27">
        <v>0.120245</v>
      </c>
      <c r="EX27">
        <v>0.123763</v>
      </c>
      <c r="EY27">
        <v>0.105438</v>
      </c>
      <c r="EZ27">
        <v>21320.9</v>
      </c>
      <c r="FA27">
        <v>21902.799999999999</v>
      </c>
      <c r="FB27">
        <v>23888</v>
      </c>
      <c r="FC27">
        <v>25215</v>
      </c>
      <c r="FD27">
        <v>30155.3</v>
      </c>
      <c r="FE27">
        <v>31755.599999999999</v>
      </c>
      <c r="FF27">
        <v>38059.9</v>
      </c>
      <c r="FG27">
        <v>39365.4</v>
      </c>
      <c r="FH27">
        <v>2.06603</v>
      </c>
      <c r="FI27">
        <v>1.9541999999999999</v>
      </c>
      <c r="FJ27">
        <v>4.9725199999999997E-2</v>
      </c>
      <c r="FK27">
        <v>0</v>
      </c>
      <c r="FL27">
        <v>28.995699999999999</v>
      </c>
      <c r="FM27">
        <v>999.9</v>
      </c>
      <c r="FN27">
        <v>36.247</v>
      </c>
      <c r="FO27">
        <v>40.314</v>
      </c>
      <c r="FP27">
        <v>27.445399999999999</v>
      </c>
      <c r="FQ27">
        <v>61.582700000000003</v>
      </c>
      <c r="FR27">
        <v>24.290900000000001</v>
      </c>
      <c r="FS27">
        <v>1</v>
      </c>
      <c r="FT27">
        <v>0.42233700000000002</v>
      </c>
      <c r="FU27">
        <v>2.20234</v>
      </c>
      <c r="FV27">
        <v>20.375499999999999</v>
      </c>
      <c r="FW27">
        <v>5.2529300000000001</v>
      </c>
      <c r="FX27">
        <v>12.0099</v>
      </c>
      <c r="FY27">
        <v>4.9797000000000002</v>
      </c>
      <c r="FZ27">
        <v>3.2930000000000001</v>
      </c>
      <c r="GA27">
        <v>9999</v>
      </c>
      <c r="GB27">
        <v>999.9</v>
      </c>
      <c r="GC27">
        <v>9999</v>
      </c>
      <c r="GD27">
        <v>9999</v>
      </c>
      <c r="GE27">
        <v>1.87558</v>
      </c>
      <c r="GF27">
        <v>1.87653</v>
      </c>
      <c r="GG27">
        <v>1.88263</v>
      </c>
      <c r="GH27">
        <v>1.8858299999999999</v>
      </c>
      <c r="GI27">
        <v>1.8766700000000001</v>
      </c>
      <c r="GJ27">
        <v>1.8831</v>
      </c>
      <c r="GK27">
        <v>1.8820399999999999</v>
      </c>
      <c r="GL27">
        <v>1.8855500000000001</v>
      </c>
      <c r="GM27">
        <v>5</v>
      </c>
      <c r="GN27">
        <v>0</v>
      </c>
      <c r="GO27">
        <v>0</v>
      </c>
      <c r="GP27">
        <v>0</v>
      </c>
      <c r="GQ27" t="s">
        <v>364</v>
      </c>
      <c r="GR27" t="s">
        <v>365</v>
      </c>
      <c r="GS27" t="s">
        <v>366</v>
      </c>
      <c r="GT27" t="s">
        <v>366</v>
      </c>
      <c r="GU27" t="s">
        <v>366</v>
      </c>
      <c r="GV27" t="s">
        <v>366</v>
      </c>
      <c r="GW27">
        <v>0</v>
      </c>
      <c r="GX27">
        <v>100</v>
      </c>
      <c r="GY27">
        <v>100</v>
      </c>
      <c r="GZ27">
        <v>1.113</v>
      </c>
      <c r="HA27">
        <v>3.6999999999999998E-2</v>
      </c>
      <c r="HB27">
        <v>1.31158235208725</v>
      </c>
      <c r="HC27">
        <v>-1.54219930941761E-3</v>
      </c>
      <c r="HD27">
        <v>9.932230794391771E-7</v>
      </c>
      <c r="HE27">
        <v>-3.2951819426937901E-10</v>
      </c>
      <c r="HF27">
        <v>8.4267982703722499E-3</v>
      </c>
      <c r="HG27">
        <v>4.2504407064171803E-3</v>
      </c>
      <c r="HH27">
        <v>-2.6431546208761702E-4</v>
      </c>
      <c r="HI27">
        <v>5.9134466500258604E-6</v>
      </c>
      <c r="HJ27">
        <v>1</v>
      </c>
      <c r="HK27">
        <v>2080</v>
      </c>
      <c r="HL27">
        <v>1</v>
      </c>
      <c r="HM27">
        <v>27</v>
      </c>
      <c r="HN27">
        <v>2.5</v>
      </c>
      <c r="HO27">
        <v>2.2999999999999998</v>
      </c>
      <c r="HP27">
        <v>18</v>
      </c>
      <c r="HQ27">
        <v>514.50199999999995</v>
      </c>
      <c r="HR27">
        <v>500.99</v>
      </c>
      <c r="HS27">
        <v>26.999300000000002</v>
      </c>
      <c r="HT27">
        <v>32.684899999999999</v>
      </c>
      <c r="HU27">
        <v>29.999500000000001</v>
      </c>
      <c r="HV27">
        <v>32.518000000000001</v>
      </c>
      <c r="HW27">
        <v>32.501300000000001</v>
      </c>
      <c r="HX27">
        <v>28.955300000000001</v>
      </c>
      <c r="HY27">
        <v>16.070499999999999</v>
      </c>
      <c r="HZ27">
        <v>38.542900000000003</v>
      </c>
      <c r="IA27">
        <v>27</v>
      </c>
      <c r="IB27">
        <v>600</v>
      </c>
      <c r="IC27">
        <v>23.4556</v>
      </c>
      <c r="ID27">
        <v>99.100499999999997</v>
      </c>
      <c r="IE27">
        <v>100.18600000000001</v>
      </c>
    </row>
    <row r="28" spans="1:239" x14ac:dyDescent="0.3">
      <c r="A28">
        <v>12</v>
      </c>
      <c r="B28">
        <v>1628183499.5</v>
      </c>
      <c r="C28">
        <v>8519.9000000953693</v>
      </c>
      <c r="D28" t="s">
        <v>425</v>
      </c>
      <c r="E28" t="s">
        <v>426</v>
      </c>
      <c r="F28">
        <v>0</v>
      </c>
      <c r="G28" t="s">
        <v>370</v>
      </c>
      <c r="H28" t="s">
        <v>371</v>
      </c>
      <c r="I28" t="s">
        <v>360</v>
      </c>
      <c r="J28">
        <v>1628183499.5</v>
      </c>
      <c r="K28">
        <f t="shared" si="0"/>
        <v>2.9575717315486038E-3</v>
      </c>
      <c r="L28">
        <f t="shared" si="1"/>
        <v>2.9575717315486036</v>
      </c>
      <c r="M28">
        <f t="shared" si="2"/>
        <v>31.202799799061026</v>
      </c>
      <c r="N28">
        <f t="shared" si="3"/>
        <v>752.28899999999999</v>
      </c>
      <c r="O28">
        <f t="shared" si="4"/>
        <v>505.56224812431276</v>
      </c>
      <c r="P28">
        <f t="shared" si="5"/>
        <v>50.381089556235246</v>
      </c>
      <c r="Q28">
        <f t="shared" si="6"/>
        <v>74.968294451944786</v>
      </c>
      <c r="R28">
        <f t="shared" si="7"/>
        <v>0.22214391884307177</v>
      </c>
      <c r="S28">
        <f t="shared" si="8"/>
        <v>2.9212707195240126</v>
      </c>
      <c r="T28">
        <f t="shared" si="9"/>
        <v>0.21316778026335148</v>
      </c>
      <c r="U28">
        <f t="shared" si="10"/>
        <v>0.1340061107872586</v>
      </c>
      <c r="V28">
        <f t="shared" si="11"/>
        <v>321.50643838794178</v>
      </c>
      <c r="W28">
        <f t="shared" si="12"/>
        <v>30.943086755127265</v>
      </c>
      <c r="X28">
        <f t="shared" si="13"/>
        <v>30.111000000000001</v>
      </c>
      <c r="Y28">
        <f t="shared" si="14"/>
        <v>4.2876889154196096</v>
      </c>
      <c r="Z28">
        <f t="shared" si="15"/>
        <v>70.10550505756548</v>
      </c>
      <c r="AA28">
        <f t="shared" si="16"/>
        <v>2.9553028181045966</v>
      </c>
      <c r="AB28">
        <f t="shared" si="17"/>
        <v>4.2155074921404809</v>
      </c>
      <c r="AC28">
        <f t="shared" si="18"/>
        <v>1.332386097315013</v>
      </c>
      <c r="AD28">
        <f t="shared" si="19"/>
        <v>-130.42891336129344</v>
      </c>
      <c r="AE28">
        <f t="shared" si="20"/>
        <v>-46.538752147654257</v>
      </c>
      <c r="AF28">
        <f t="shared" si="21"/>
        <v>-3.5409850454070213</v>
      </c>
      <c r="AG28">
        <f t="shared" si="22"/>
        <v>140.99778783358707</v>
      </c>
      <c r="AH28">
        <v>0</v>
      </c>
      <c r="AI28">
        <v>0</v>
      </c>
      <c r="AJ28">
        <f t="shared" si="23"/>
        <v>1</v>
      </c>
      <c r="AK28">
        <f t="shared" si="24"/>
        <v>0</v>
      </c>
      <c r="AL28">
        <f t="shared" si="25"/>
        <v>52139.23104852868</v>
      </c>
      <c r="AM28" t="s">
        <v>361</v>
      </c>
      <c r="AN28">
        <v>10238.9</v>
      </c>
      <c r="AO28">
        <v>302.21199999999999</v>
      </c>
      <c r="AP28">
        <v>4052.3</v>
      </c>
      <c r="AQ28">
        <f t="shared" si="26"/>
        <v>0.92542210596451402</v>
      </c>
      <c r="AR28">
        <v>-0.32343011824092399</v>
      </c>
      <c r="AS28" t="s">
        <v>427</v>
      </c>
      <c r="AT28">
        <v>10234.4</v>
      </c>
      <c r="AU28">
        <v>918.41995999999995</v>
      </c>
      <c r="AV28">
        <v>1391.44</v>
      </c>
      <c r="AW28">
        <f t="shared" si="27"/>
        <v>0.33995000862415925</v>
      </c>
      <c r="AX28">
        <v>0.5</v>
      </c>
      <c r="AY28">
        <f t="shared" si="28"/>
        <v>1681.1798996828713</v>
      </c>
      <c r="AZ28">
        <f t="shared" si="29"/>
        <v>31.202799799061026</v>
      </c>
      <c r="BA28">
        <f t="shared" si="30"/>
        <v>285.75856069797766</v>
      </c>
      <c r="BB28">
        <f t="shared" si="31"/>
        <v>1.8752442807131401E-2</v>
      </c>
      <c r="BC28">
        <f t="shared" si="32"/>
        <v>1.912306675099178</v>
      </c>
      <c r="BD28">
        <f t="shared" si="33"/>
        <v>264.49135290175468</v>
      </c>
      <c r="BE28" t="s">
        <v>428</v>
      </c>
      <c r="BF28">
        <v>642.23</v>
      </c>
      <c r="BG28">
        <f t="shared" si="34"/>
        <v>642.23</v>
      </c>
      <c r="BH28">
        <f t="shared" si="35"/>
        <v>0.53844218938653476</v>
      </c>
      <c r="BI28">
        <f t="shared" si="36"/>
        <v>0.63135841753313504</v>
      </c>
      <c r="BJ28">
        <f t="shared" si="37"/>
        <v>0.78029483265739408</v>
      </c>
      <c r="BK28">
        <f t="shared" si="38"/>
        <v>0.43427091481306035</v>
      </c>
      <c r="BL28">
        <f t="shared" si="39"/>
        <v>0.70954601598682487</v>
      </c>
      <c r="BM28">
        <f t="shared" si="40"/>
        <v>0.4414944515059378</v>
      </c>
      <c r="BN28">
        <f t="shared" si="41"/>
        <v>0.5585055484940622</v>
      </c>
      <c r="BO28">
        <f t="shared" si="42"/>
        <v>1999.98</v>
      </c>
      <c r="BP28">
        <f t="shared" si="43"/>
        <v>1681.1798996828713</v>
      </c>
      <c r="BQ28">
        <f t="shared" si="44"/>
        <v>0.84059835582499387</v>
      </c>
      <c r="BR28">
        <f t="shared" si="45"/>
        <v>0.16075482674223832</v>
      </c>
      <c r="BS28">
        <v>6</v>
      </c>
      <c r="BT28">
        <v>0.5</v>
      </c>
      <c r="BU28" t="s">
        <v>362</v>
      </c>
      <c r="BV28">
        <v>2</v>
      </c>
      <c r="BW28">
        <v>1628183499.5</v>
      </c>
      <c r="BX28">
        <v>752.28899999999999</v>
      </c>
      <c r="BY28">
        <v>792.39211198485498</v>
      </c>
      <c r="BZ28">
        <v>29.655760718342101</v>
      </c>
      <c r="CA28">
        <v>26.212800000000001</v>
      </c>
      <c r="CB28">
        <v>751.04100000000005</v>
      </c>
      <c r="CC28">
        <v>29.486799999999999</v>
      </c>
      <c r="CD28">
        <v>500.12700000000001</v>
      </c>
      <c r="CE28">
        <v>99.553700000000006</v>
      </c>
      <c r="CF28">
        <v>9.9883200000000005E-2</v>
      </c>
      <c r="CG28">
        <v>29.8155</v>
      </c>
      <c r="CH28">
        <v>30.111000000000001</v>
      </c>
      <c r="CI28">
        <v>999.9</v>
      </c>
      <c r="CJ28">
        <v>0</v>
      </c>
      <c r="CK28">
        <v>0</v>
      </c>
      <c r="CL28">
        <v>9997.5</v>
      </c>
      <c r="CM28">
        <v>0</v>
      </c>
      <c r="CN28">
        <v>423.65499999999997</v>
      </c>
      <c r="CO28">
        <v>-47.669400000000003</v>
      </c>
      <c r="CP28">
        <v>775.18899999999996</v>
      </c>
      <c r="CQ28">
        <v>821.49199999999996</v>
      </c>
      <c r="CR28">
        <v>3.3283399999999999</v>
      </c>
      <c r="CS28">
        <v>799.95799999999997</v>
      </c>
      <c r="CT28">
        <v>26.212800000000001</v>
      </c>
      <c r="CU28">
        <v>2.9409299999999998</v>
      </c>
      <c r="CV28">
        <v>2.6095899999999999</v>
      </c>
      <c r="CW28">
        <v>23.697199999999999</v>
      </c>
      <c r="CX28">
        <v>21.726600000000001</v>
      </c>
      <c r="CY28">
        <v>1999.98</v>
      </c>
      <c r="CZ28">
        <v>0.98000600000000004</v>
      </c>
      <c r="DA28">
        <v>1.99943E-2</v>
      </c>
      <c r="DB28">
        <v>0</v>
      </c>
      <c r="DC28">
        <v>918.78599999999994</v>
      </c>
      <c r="DD28">
        <v>5.0005300000000004</v>
      </c>
      <c r="DE28">
        <v>19493.599999999999</v>
      </c>
      <c r="DF28">
        <v>17833.3</v>
      </c>
      <c r="DG28">
        <v>47.5</v>
      </c>
      <c r="DH28">
        <v>48.625</v>
      </c>
      <c r="DI28">
        <v>47.875</v>
      </c>
      <c r="DJ28">
        <v>48.311999999999998</v>
      </c>
      <c r="DK28">
        <v>48.811999999999998</v>
      </c>
      <c r="DL28">
        <v>1955.09</v>
      </c>
      <c r="DM28">
        <v>39.89</v>
      </c>
      <c r="DN28">
        <v>0</v>
      </c>
      <c r="DO28">
        <v>212.59999990463299</v>
      </c>
      <c r="DP28">
        <v>0</v>
      </c>
      <c r="DQ28">
        <v>918.41995999999995</v>
      </c>
      <c r="DR28">
        <v>0.54300001164773803</v>
      </c>
      <c r="DS28">
        <v>1.56923080582859</v>
      </c>
      <c r="DT28">
        <v>19494.16</v>
      </c>
      <c r="DU28">
        <v>15</v>
      </c>
      <c r="DV28">
        <v>1628183384.5</v>
      </c>
      <c r="DW28" t="s">
        <v>429</v>
      </c>
      <c r="DX28">
        <v>1628183381.5</v>
      </c>
      <c r="DY28">
        <v>1628183384.5</v>
      </c>
      <c r="DZ28">
        <v>49</v>
      </c>
      <c r="EA28">
        <v>0.23400000000000001</v>
      </c>
      <c r="EB28">
        <v>1E-3</v>
      </c>
      <c r="EC28">
        <v>1.2190000000000001</v>
      </c>
      <c r="ED28">
        <v>3.9E-2</v>
      </c>
      <c r="EE28">
        <v>800</v>
      </c>
      <c r="EF28">
        <v>24</v>
      </c>
      <c r="EG28">
        <v>0.03</v>
      </c>
      <c r="EH28">
        <v>0.02</v>
      </c>
      <c r="EI28">
        <v>38.282164174739599</v>
      </c>
      <c r="EJ28">
        <v>-2.5712046912492901</v>
      </c>
      <c r="EK28">
        <v>0.38386989358540302</v>
      </c>
      <c r="EL28">
        <v>0</v>
      </c>
      <c r="EM28">
        <v>0.220952537408306</v>
      </c>
      <c r="EN28">
        <v>-3.4404830190238801E-2</v>
      </c>
      <c r="EO28">
        <v>5.2961953637457298E-3</v>
      </c>
      <c r="EP28">
        <v>1</v>
      </c>
      <c r="EQ28">
        <v>1</v>
      </c>
      <c r="ER28">
        <v>2</v>
      </c>
      <c r="ES28" t="s">
        <v>367</v>
      </c>
      <c r="ET28">
        <v>2.9900199999999999</v>
      </c>
      <c r="EU28">
        <v>2.7508400000000002</v>
      </c>
      <c r="EV28">
        <v>0.14038</v>
      </c>
      <c r="EW28">
        <v>0.146369</v>
      </c>
      <c r="EX28">
        <v>0.12396</v>
      </c>
      <c r="EY28">
        <v>0.114399</v>
      </c>
      <c r="EZ28">
        <v>20667.8</v>
      </c>
      <c r="FA28">
        <v>21255.599999999999</v>
      </c>
      <c r="FB28">
        <v>23890.3</v>
      </c>
      <c r="FC28">
        <v>25219.200000000001</v>
      </c>
      <c r="FD28">
        <v>30151</v>
      </c>
      <c r="FE28">
        <v>31443.1</v>
      </c>
      <c r="FF28">
        <v>38063</v>
      </c>
      <c r="FG28">
        <v>39372.5</v>
      </c>
      <c r="FH28">
        <v>2.0643699999999998</v>
      </c>
      <c r="FI28">
        <v>1.9616499999999999</v>
      </c>
      <c r="FJ28">
        <v>7.3913499999999993E-2</v>
      </c>
      <c r="FK28">
        <v>0</v>
      </c>
      <c r="FL28">
        <v>28.9072</v>
      </c>
      <c r="FM28">
        <v>999.9</v>
      </c>
      <c r="FN28">
        <v>38.920999999999999</v>
      </c>
      <c r="FO28">
        <v>40.213999999999999</v>
      </c>
      <c r="FP28">
        <v>29.317299999999999</v>
      </c>
      <c r="FQ28">
        <v>61.222700000000003</v>
      </c>
      <c r="FR28">
        <v>23.842099999999999</v>
      </c>
      <c r="FS28">
        <v>1</v>
      </c>
      <c r="FT28">
        <v>0.41671000000000002</v>
      </c>
      <c r="FU28">
        <v>2.0983000000000001</v>
      </c>
      <c r="FV28">
        <v>20.377300000000002</v>
      </c>
      <c r="FW28">
        <v>5.2482899999999999</v>
      </c>
      <c r="FX28">
        <v>12.0099</v>
      </c>
      <c r="FY28">
        <v>4.9786000000000001</v>
      </c>
      <c r="FZ28">
        <v>3.29223</v>
      </c>
      <c r="GA28">
        <v>9999</v>
      </c>
      <c r="GB28">
        <v>999.9</v>
      </c>
      <c r="GC28">
        <v>9999</v>
      </c>
      <c r="GD28">
        <v>9999</v>
      </c>
      <c r="GE28">
        <v>1.87548</v>
      </c>
      <c r="GF28">
        <v>1.8765099999999999</v>
      </c>
      <c r="GG28">
        <v>1.88263</v>
      </c>
      <c r="GH28">
        <v>1.8858200000000001</v>
      </c>
      <c r="GI28">
        <v>1.8765799999999999</v>
      </c>
      <c r="GJ28">
        <v>1.8830899999999999</v>
      </c>
      <c r="GK28">
        <v>1.88202</v>
      </c>
      <c r="GL28">
        <v>1.8855299999999999</v>
      </c>
      <c r="GM28">
        <v>5</v>
      </c>
      <c r="GN28">
        <v>0</v>
      </c>
      <c r="GO28">
        <v>0</v>
      </c>
      <c r="GP28">
        <v>0</v>
      </c>
      <c r="GQ28" t="s">
        <v>364</v>
      </c>
      <c r="GR28" t="s">
        <v>365</v>
      </c>
      <c r="GS28" t="s">
        <v>366</v>
      </c>
      <c r="GT28" t="s">
        <v>366</v>
      </c>
      <c r="GU28" t="s">
        <v>366</v>
      </c>
      <c r="GV28" t="s">
        <v>366</v>
      </c>
      <c r="GW28">
        <v>0</v>
      </c>
      <c r="GX28">
        <v>100</v>
      </c>
      <c r="GY28">
        <v>100</v>
      </c>
      <c r="GZ28">
        <v>1.248</v>
      </c>
      <c r="HA28">
        <v>5.4399999999999997E-2</v>
      </c>
      <c r="HB28">
        <v>1.98526123740503</v>
      </c>
      <c r="HC28">
        <v>-1.54219930941761E-3</v>
      </c>
      <c r="HD28">
        <v>9.932230794391771E-7</v>
      </c>
      <c r="HE28">
        <v>-3.2951819426937901E-10</v>
      </c>
      <c r="HF28">
        <v>7.2395208682112704E-3</v>
      </c>
      <c r="HG28">
        <v>4.2504407064171803E-3</v>
      </c>
      <c r="HH28">
        <v>-2.6431546208761702E-4</v>
      </c>
      <c r="HI28">
        <v>5.9134466500258604E-6</v>
      </c>
      <c r="HJ28">
        <v>1</v>
      </c>
      <c r="HK28">
        <v>2080</v>
      </c>
      <c r="HL28">
        <v>1</v>
      </c>
      <c r="HM28">
        <v>27</v>
      </c>
      <c r="HN28">
        <v>2</v>
      </c>
      <c r="HO28">
        <v>1.9</v>
      </c>
      <c r="HP28">
        <v>18</v>
      </c>
      <c r="HQ28">
        <v>512.79600000000005</v>
      </c>
      <c r="HR28">
        <v>505.93200000000002</v>
      </c>
      <c r="HS28">
        <v>26.997900000000001</v>
      </c>
      <c r="HT28">
        <v>32.583599999999997</v>
      </c>
      <c r="HU28">
        <v>29.999500000000001</v>
      </c>
      <c r="HV28">
        <v>32.434800000000003</v>
      </c>
      <c r="HW28">
        <v>32.418900000000001</v>
      </c>
      <c r="HX28">
        <v>36.677799999999998</v>
      </c>
      <c r="HY28">
        <v>16.380600000000001</v>
      </c>
      <c r="HZ28">
        <v>49.896599999999999</v>
      </c>
      <c r="IA28">
        <v>27</v>
      </c>
      <c r="IB28">
        <v>800</v>
      </c>
      <c r="IC28">
        <v>26.1496</v>
      </c>
      <c r="ID28">
        <v>99.109200000000001</v>
      </c>
      <c r="IE28">
        <v>100.203</v>
      </c>
    </row>
    <row r="29" spans="1:239" x14ac:dyDescent="0.3">
      <c r="A29">
        <v>13</v>
      </c>
      <c r="B29">
        <v>1628183672.5</v>
      </c>
      <c r="C29">
        <v>8692.9000000953693</v>
      </c>
      <c r="D29" t="s">
        <v>430</v>
      </c>
      <c r="E29" t="s">
        <v>431</v>
      </c>
      <c r="F29">
        <v>0</v>
      </c>
      <c r="G29" t="s">
        <v>370</v>
      </c>
      <c r="H29" t="s">
        <v>371</v>
      </c>
      <c r="I29" t="s">
        <v>360</v>
      </c>
      <c r="J29">
        <v>1628183672.5</v>
      </c>
      <c r="K29">
        <f t="shared" si="0"/>
        <v>2.1257562269938269E-3</v>
      </c>
      <c r="L29">
        <f t="shared" si="1"/>
        <v>2.1257562269938268</v>
      </c>
      <c r="M29">
        <f t="shared" si="2"/>
        <v>31.1315037393795</v>
      </c>
      <c r="N29">
        <f t="shared" si="3"/>
        <v>953.09900000000005</v>
      </c>
      <c r="O29">
        <f t="shared" si="4"/>
        <v>608.11796875871801</v>
      </c>
      <c r="P29">
        <f t="shared" si="5"/>
        <v>60.606050499147763</v>
      </c>
      <c r="Q29">
        <f t="shared" si="6"/>
        <v>94.987435156033015</v>
      </c>
      <c r="R29">
        <f t="shared" si="7"/>
        <v>0.15595107108719822</v>
      </c>
      <c r="S29">
        <f t="shared" si="8"/>
        <v>2.910204030926602</v>
      </c>
      <c r="T29">
        <f t="shared" si="9"/>
        <v>0.15145267287551298</v>
      </c>
      <c r="U29">
        <f t="shared" si="10"/>
        <v>9.505127562494578E-2</v>
      </c>
      <c r="V29">
        <f t="shared" si="11"/>
        <v>321.50484238793877</v>
      </c>
      <c r="W29">
        <f t="shared" si="12"/>
        <v>31.083776626877121</v>
      </c>
      <c r="X29">
        <f t="shared" si="13"/>
        <v>30.142099999999999</v>
      </c>
      <c r="Y29">
        <f t="shared" si="14"/>
        <v>4.2953479482829087</v>
      </c>
      <c r="Z29">
        <f t="shared" si="15"/>
        <v>70.241761127561944</v>
      </c>
      <c r="AA29">
        <f t="shared" si="16"/>
        <v>2.9473472618635257</v>
      </c>
      <c r="AB29">
        <f t="shared" si="17"/>
        <v>4.1960042210659001</v>
      </c>
      <c r="AC29">
        <f t="shared" si="18"/>
        <v>1.348000686419383</v>
      </c>
      <c r="AD29">
        <f t="shared" si="19"/>
        <v>-93.745849610427769</v>
      </c>
      <c r="AE29">
        <f t="shared" si="20"/>
        <v>-63.887611308076181</v>
      </c>
      <c r="AF29">
        <f t="shared" si="21"/>
        <v>-4.8782946550728248</v>
      </c>
      <c r="AG29">
        <f t="shared" si="22"/>
        <v>158.99308681436202</v>
      </c>
      <c r="AH29">
        <v>0</v>
      </c>
      <c r="AI29">
        <v>0</v>
      </c>
      <c r="AJ29">
        <f t="shared" si="23"/>
        <v>1</v>
      </c>
      <c r="AK29">
        <f t="shared" si="24"/>
        <v>0</v>
      </c>
      <c r="AL29">
        <f t="shared" si="25"/>
        <v>51837.57759101627</v>
      </c>
      <c r="AM29" t="s">
        <v>361</v>
      </c>
      <c r="AN29">
        <v>10238.9</v>
      </c>
      <c r="AO29">
        <v>302.21199999999999</v>
      </c>
      <c r="AP29">
        <v>4052.3</v>
      </c>
      <c r="AQ29">
        <f t="shared" si="26"/>
        <v>0.92542210596451402</v>
      </c>
      <c r="AR29">
        <v>-0.32343011824092399</v>
      </c>
      <c r="AS29" t="s">
        <v>432</v>
      </c>
      <c r="AT29">
        <v>10235.700000000001</v>
      </c>
      <c r="AU29">
        <v>924.37819999999999</v>
      </c>
      <c r="AV29">
        <v>1413.1</v>
      </c>
      <c r="AW29">
        <f t="shared" si="27"/>
        <v>0.3458508244285613</v>
      </c>
      <c r="AX29">
        <v>0.5</v>
      </c>
      <c r="AY29">
        <f t="shared" si="28"/>
        <v>1681.1714996828698</v>
      </c>
      <c r="AZ29">
        <f t="shared" si="29"/>
        <v>31.1315037393795</v>
      </c>
      <c r="BA29">
        <f t="shared" si="30"/>
        <v>290.71727458556063</v>
      </c>
      <c r="BB29">
        <f t="shared" si="31"/>
        <v>1.8710127945634321E-2</v>
      </c>
      <c r="BC29">
        <f t="shared" si="32"/>
        <v>1.8676668317882672</v>
      </c>
      <c r="BD29">
        <f t="shared" si="33"/>
        <v>265.26423143184149</v>
      </c>
      <c r="BE29" t="s">
        <v>433</v>
      </c>
      <c r="BF29">
        <v>644.49</v>
      </c>
      <c r="BG29">
        <f t="shared" si="34"/>
        <v>644.49</v>
      </c>
      <c r="BH29">
        <f t="shared" si="35"/>
        <v>0.54391762791026821</v>
      </c>
      <c r="BI29">
        <f t="shared" si="36"/>
        <v>0.63585147213801541</v>
      </c>
      <c r="BJ29">
        <f t="shared" si="37"/>
        <v>0.77445632238886553</v>
      </c>
      <c r="BK29">
        <f t="shared" si="38"/>
        <v>0.43993795954227605</v>
      </c>
      <c r="BL29">
        <f t="shared" si="39"/>
        <v>0.70377015152711087</v>
      </c>
      <c r="BM29">
        <f t="shared" si="40"/>
        <v>0.44332494565344527</v>
      </c>
      <c r="BN29">
        <f t="shared" si="41"/>
        <v>0.55667505434655473</v>
      </c>
      <c r="BO29">
        <f t="shared" si="42"/>
        <v>1999.97</v>
      </c>
      <c r="BP29">
        <f t="shared" si="43"/>
        <v>1681.1714996828698</v>
      </c>
      <c r="BQ29">
        <f t="shared" si="44"/>
        <v>0.8405983588168171</v>
      </c>
      <c r="BR29">
        <f t="shared" si="45"/>
        <v>0.16075483251645711</v>
      </c>
      <c r="BS29">
        <v>6</v>
      </c>
      <c r="BT29">
        <v>0.5</v>
      </c>
      <c r="BU29" t="s">
        <v>362</v>
      </c>
      <c r="BV29">
        <v>2</v>
      </c>
      <c r="BW29">
        <v>1628183672.5</v>
      </c>
      <c r="BX29">
        <v>953.09900000000005</v>
      </c>
      <c r="BY29">
        <v>992.87780891558498</v>
      </c>
      <c r="BZ29">
        <v>29.5735296286337</v>
      </c>
      <c r="CA29">
        <v>27.098700000000001</v>
      </c>
      <c r="CB29">
        <v>951.77099999999996</v>
      </c>
      <c r="CC29">
        <v>29.339200000000002</v>
      </c>
      <c r="CD29">
        <v>500.12900000000002</v>
      </c>
      <c r="CE29">
        <v>99.560900000000004</v>
      </c>
      <c r="CF29">
        <v>0.100767</v>
      </c>
      <c r="CG29">
        <v>29.7349</v>
      </c>
      <c r="CH29">
        <v>30.142099999999999</v>
      </c>
      <c r="CI29">
        <v>999.9</v>
      </c>
      <c r="CJ29">
        <v>0</v>
      </c>
      <c r="CK29">
        <v>0</v>
      </c>
      <c r="CL29">
        <v>9933.75</v>
      </c>
      <c r="CM29">
        <v>0</v>
      </c>
      <c r="CN29">
        <v>1915.91</v>
      </c>
      <c r="CO29">
        <v>-47.072800000000001</v>
      </c>
      <c r="CP29">
        <v>981.76099999999997</v>
      </c>
      <c r="CQ29">
        <v>1027.83</v>
      </c>
      <c r="CR29">
        <v>2.2942900000000002</v>
      </c>
      <c r="CS29">
        <v>999.97699999999998</v>
      </c>
      <c r="CT29">
        <v>27.098700000000001</v>
      </c>
      <c r="CU29">
        <v>2.92639</v>
      </c>
      <c r="CV29">
        <v>2.6979700000000002</v>
      </c>
      <c r="CW29">
        <v>23.614899999999999</v>
      </c>
      <c r="CX29">
        <v>22.2727</v>
      </c>
      <c r="CY29">
        <v>1999.97</v>
      </c>
      <c r="CZ29">
        <v>0.98000299999999996</v>
      </c>
      <c r="DA29">
        <v>1.99972E-2</v>
      </c>
      <c r="DB29">
        <v>0</v>
      </c>
      <c r="DC29">
        <v>925.01</v>
      </c>
      <c r="DD29">
        <v>5.0005300000000004</v>
      </c>
      <c r="DE29">
        <v>20594</v>
      </c>
      <c r="DF29">
        <v>17833.2</v>
      </c>
      <c r="DG29">
        <v>47.125</v>
      </c>
      <c r="DH29">
        <v>48</v>
      </c>
      <c r="DI29">
        <v>47.436999999999998</v>
      </c>
      <c r="DJ29">
        <v>47.686999999999998</v>
      </c>
      <c r="DK29">
        <v>48.375</v>
      </c>
      <c r="DL29">
        <v>1955.08</v>
      </c>
      <c r="DM29">
        <v>39.89</v>
      </c>
      <c r="DN29">
        <v>0</v>
      </c>
      <c r="DO29">
        <v>172.799999952316</v>
      </c>
      <c r="DP29">
        <v>0</v>
      </c>
      <c r="DQ29">
        <v>924.37819999999999</v>
      </c>
      <c r="DR29">
        <v>1.9003076757170001</v>
      </c>
      <c r="DS29">
        <v>258.89230766937902</v>
      </c>
      <c r="DT29">
        <v>20541.684000000001</v>
      </c>
      <c r="DU29">
        <v>15</v>
      </c>
      <c r="DV29">
        <v>1628183713</v>
      </c>
      <c r="DW29" t="s">
        <v>434</v>
      </c>
      <c r="DX29">
        <v>1628183713</v>
      </c>
      <c r="DY29">
        <v>1628183692.5</v>
      </c>
      <c r="DZ29">
        <v>50</v>
      </c>
      <c r="EA29">
        <v>0.22</v>
      </c>
      <c r="EB29">
        <v>0</v>
      </c>
      <c r="EC29">
        <v>1.3280000000000001</v>
      </c>
      <c r="ED29">
        <v>4.4999999999999998E-2</v>
      </c>
      <c r="EE29">
        <v>999</v>
      </c>
      <c r="EF29">
        <v>27</v>
      </c>
      <c r="EG29">
        <v>0.09</v>
      </c>
      <c r="EH29">
        <v>0.05</v>
      </c>
      <c r="EI29">
        <v>37.5683855457563</v>
      </c>
      <c r="EJ29">
        <v>-0.97762324922632904</v>
      </c>
      <c r="EK29">
        <v>0.150814208772166</v>
      </c>
      <c r="EL29">
        <v>1</v>
      </c>
      <c r="EM29">
        <v>0.14531740837373999</v>
      </c>
      <c r="EN29">
        <v>-1.2044360843328401E-2</v>
      </c>
      <c r="EO29">
        <v>2.02396149010428E-3</v>
      </c>
      <c r="EP29">
        <v>1</v>
      </c>
      <c r="EQ29">
        <v>2</v>
      </c>
      <c r="ER29">
        <v>2</v>
      </c>
      <c r="ES29" t="s">
        <v>363</v>
      </c>
      <c r="ET29">
        <v>2.9904199999999999</v>
      </c>
      <c r="EU29">
        <v>2.7511700000000001</v>
      </c>
      <c r="EV29">
        <v>0.16417300000000001</v>
      </c>
      <c r="EW29">
        <v>0.16936999999999999</v>
      </c>
      <c r="EX29">
        <v>0.12362099999999999</v>
      </c>
      <c r="EY29">
        <v>0.11715100000000001</v>
      </c>
      <c r="EZ29">
        <v>20111.5</v>
      </c>
      <c r="FA29">
        <v>20701.7</v>
      </c>
      <c r="FB29">
        <v>23908.5</v>
      </c>
      <c r="FC29">
        <v>25241.599999999999</v>
      </c>
      <c r="FD29">
        <v>30184.5</v>
      </c>
      <c r="FE29">
        <v>31372.7</v>
      </c>
      <c r="FF29">
        <v>38090.5</v>
      </c>
      <c r="FG29">
        <v>39406.5</v>
      </c>
      <c r="FH29">
        <v>2.0668700000000002</v>
      </c>
      <c r="FI29">
        <v>1.97065</v>
      </c>
      <c r="FJ29">
        <v>0.104129</v>
      </c>
      <c r="FK29">
        <v>0</v>
      </c>
      <c r="FL29">
        <v>28.445499999999999</v>
      </c>
      <c r="FM29">
        <v>999.9</v>
      </c>
      <c r="FN29">
        <v>41.716999999999999</v>
      </c>
      <c r="FO29">
        <v>39.991999999999997</v>
      </c>
      <c r="FP29">
        <v>31.050899999999999</v>
      </c>
      <c r="FQ29">
        <v>61.682699999999997</v>
      </c>
      <c r="FR29">
        <v>23.870200000000001</v>
      </c>
      <c r="FS29">
        <v>1</v>
      </c>
      <c r="FT29">
        <v>0.38420700000000002</v>
      </c>
      <c r="FU29">
        <v>1.82179</v>
      </c>
      <c r="FV29">
        <v>20.381900000000002</v>
      </c>
      <c r="FW29">
        <v>5.2527799999999996</v>
      </c>
      <c r="FX29">
        <v>12.0101</v>
      </c>
      <c r="FY29">
        <v>4.9797500000000001</v>
      </c>
      <c r="FZ29">
        <v>3.2930000000000001</v>
      </c>
      <c r="GA29">
        <v>9999</v>
      </c>
      <c r="GB29">
        <v>999.9</v>
      </c>
      <c r="GC29">
        <v>9999</v>
      </c>
      <c r="GD29">
        <v>9999</v>
      </c>
      <c r="GE29">
        <v>1.8754599999999999</v>
      </c>
      <c r="GF29">
        <v>1.8763799999999999</v>
      </c>
      <c r="GG29">
        <v>1.8826099999999999</v>
      </c>
      <c r="GH29">
        <v>1.8857299999999999</v>
      </c>
      <c r="GI29">
        <v>1.87653</v>
      </c>
      <c r="GJ29">
        <v>1.8830499999999999</v>
      </c>
      <c r="GK29">
        <v>1.8819999999999999</v>
      </c>
      <c r="GL29">
        <v>1.8855200000000001</v>
      </c>
      <c r="GM29">
        <v>5</v>
      </c>
      <c r="GN29">
        <v>0</v>
      </c>
      <c r="GO29">
        <v>0</v>
      </c>
      <c r="GP29">
        <v>0</v>
      </c>
      <c r="GQ29" t="s">
        <v>364</v>
      </c>
      <c r="GR29" t="s">
        <v>365</v>
      </c>
      <c r="GS29" t="s">
        <v>366</v>
      </c>
      <c r="GT29" t="s">
        <v>366</v>
      </c>
      <c r="GU29" t="s">
        <v>366</v>
      </c>
      <c r="GV29" t="s">
        <v>366</v>
      </c>
      <c r="GW29">
        <v>0</v>
      </c>
      <c r="GX29">
        <v>100</v>
      </c>
      <c r="GY29">
        <v>100</v>
      </c>
      <c r="GZ29">
        <v>1.3280000000000001</v>
      </c>
      <c r="HA29">
        <v>4.4999999999999998E-2</v>
      </c>
      <c r="HB29">
        <v>1.98526123740503</v>
      </c>
      <c r="HC29">
        <v>-1.54219930941761E-3</v>
      </c>
      <c r="HD29">
        <v>9.932230794391771E-7</v>
      </c>
      <c r="HE29">
        <v>-3.2951819426937901E-10</v>
      </c>
      <c r="HF29">
        <v>7.2395208682112704E-3</v>
      </c>
      <c r="HG29">
        <v>4.2504407064171803E-3</v>
      </c>
      <c r="HH29">
        <v>-2.6431546208761702E-4</v>
      </c>
      <c r="HI29">
        <v>5.9134466500258604E-6</v>
      </c>
      <c r="HJ29">
        <v>1</v>
      </c>
      <c r="HK29">
        <v>2080</v>
      </c>
      <c r="HL29">
        <v>1</v>
      </c>
      <c r="HM29">
        <v>27</v>
      </c>
      <c r="HN29">
        <v>4.8</v>
      </c>
      <c r="HO29">
        <v>4.8</v>
      </c>
      <c r="HP29">
        <v>18</v>
      </c>
      <c r="HQ29">
        <v>512.07399999999996</v>
      </c>
      <c r="HR29">
        <v>510.26299999999998</v>
      </c>
      <c r="HS29">
        <v>27.001000000000001</v>
      </c>
      <c r="HT29">
        <v>32.238599999999998</v>
      </c>
      <c r="HU29">
        <v>29.998999999999999</v>
      </c>
      <c r="HV29">
        <v>32.147500000000001</v>
      </c>
      <c r="HW29">
        <v>32.131900000000002</v>
      </c>
      <c r="HX29">
        <v>44.074100000000001</v>
      </c>
      <c r="HY29">
        <v>21.7499</v>
      </c>
      <c r="HZ29">
        <v>60.411900000000003</v>
      </c>
      <c r="IA29">
        <v>27</v>
      </c>
      <c r="IB29">
        <v>1000</v>
      </c>
      <c r="IC29">
        <v>26.978899999999999</v>
      </c>
      <c r="ID29">
        <v>99.182199999999995</v>
      </c>
      <c r="IE29">
        <v>100.291</v>
      </c>
    </row>
    <row r="30" spans="1:239" x14ac:dyDescent="0.3">
      <c r="A30">
        <v>14</v>
      </c>
      <c r="B30">
        <v>1628183822</v>
      </c>
      <c r="C30">
        <v>8842.4000000953693</v>
      </c>
      <c r="D30" t="s">
        <v>435</v>
      </c>
      <c r="E30" t="s">
        <v>436</v>
      </c>
      <c r="F30">
        <v>0</v>
      </c>
      <c r="G30" t="s">
        <v>370</v>
      </c>
      <c r="H30" t="s">
        <v>371</v>
      </c>
      <c r="I30" t="s">
        <v>360</v>
      </c>
      <c r="J30">
        <v>1628183822</v>
      </c>
      <c r="K30">
        <f t="shared" si="0"/>
        <v>1.6755225640833287E-3</v>
      </c>
      <c r="L30">
        <f t="shared" si="1"/>
        <v>1.6755225640833287</v>
      </c>
      <c r="M30">
        <f t="shared" si="2"/>
        <v>36.496139991910788</v>
      </c>
      <c r="N30">
        <f t="shared" si="3"/>
        <v>1147.3399999999999</v>
      </c>
      <c r="O30">
        <f t="shared" si="4"/>
        <v>617.75045618431477</v>
      </c>
      <c r="P30">
        <f t="shared" si="5"/>
        <v>61.56400353008523</v>
      </c>
      <c r="Q30">
        <f t="shared" si="6"/>
        <v>114.34203423579999</v>
      </c>
      <c r="R30">
        <f t="shared" si="7"/>
        <v>0.11691237438844358</v>
      </c>
      <c r="S30">
        <f t="shared" si="8"/>
        <v>2.9192694015264822</v>
      </c>
      <c r="T30">
        <f t="shared" si="9"/>
        <v>0.11437213945657677</v>
      </c>
      <c r="U30">
        <f t="shared" si="10"/>
        <v>7.1706220182888997E-2</v>
      </c>
      <c r="V30">
        <f t="shared" si="11"/>
        <v>321.49526638792042</v>
      </c>
      <c r="W30">
        <f t="shared" si="12"/>
        <v>31.293579620653954</v>
      </c>
      <c r="X30">
        <f t="shared" si="13"/>
        <v>30.3249</v>
      </c>
      <c r="Y30">
        <f t="shared" si="14"/>
        <v>4.3406077609780267</v>
      </c>
      <c r="Z30">
        <f t="shared" si="15"/>
        <v>69.534321493396362</v>
      </c>
      <c r="AA30">
        <f t="shared" si="16"/>
        <v>2.9339231606193992</v>
      </c>
      <c r="AB30">
        <f t="shared" si="17"/>
        <v>4.2193884942100608</v>
      </c>
      <c r="AC30">
        <f t="shared" si="18"/>
        <v>1.4066846003586275</v>
      </c>
      <c r="AD30">
        <f t="shared" si="19"/>
        <v>-73.890545076074801</v>
      </c>
      <c r="AE30">
        <f t="shared" si="20"/>
        <v>-77.653093884512415</v>
      </c>
      <c r="AF30">
        <f t="shared" si="21"/>
        <v>-5.9191613962134273</v>
      </c>
      <c r="AG30">
        <f t="shared" si="22"/>
        <v>164.03246603111978</v>
      </c>
      <c r="AH30">
        <v>0</v>
      </c>
      <c r="AI30">
        <v>0</v>
      </c>
      <c r="AJ30">
        <f t="shared" si="23"/>
        <v>1</v>
      </c>
      <c r="AK30">
        <f t="shared" si="24"/>
        <v>0</v>
      </c>
      <c r="AL30">
        <f t="shared" si="25"/>
        <v>52079.447127635991</v>
      </c>
      <c r="AM30" t="s">
        <v>361</v>
      </c>
      <c r="AN30">
        <v>10238.9</v>
      </c>
      <c r="AO30">
        <v>302.21199999999999</v>
      </c>
      <c r="AP30">
        <v>4052.3</v>
      </c>
      <c r="AQ30">
        <f t="shared" si="26"/>
        <v>0.92542210596451402</v>
      </c>
      <c r="AR30">
        <v>-0.32343011824092399</v>
      </c>
      <c r="AS30" t="s">
        <v>437</v>
      </c>
      <c r="AT30">
        <v>10236</v>
      </c>
      <c r="AU30">
        <v>937.35796000000005</v>
      </c>
      <c r="AV30">
        <v>1432.95</v>
      </c>
      <c r="AW30">
        <f t="shared" si="27"/>
        <v>0.34585438431208348</v>
      </c>
      <c r="AX30">
        <v>0.5</v>
      </c>
      <c r="AY30">
        <f t="shared" si="28"/>
        <v>1681.1210996828602</v>
      </c>
      <c r="AZ30">
        <f t="shared" si="29"/>
        <v>36.496139991910788</v>
      </c>
      <c r="BA30">
        <f t="shared" si="30"/>
        <v>290.71155144243414</v>
      </c>
      <c r="BB30">
        <f t="shared" si="31"/>
        <v>2.1901795246694389E-2</v>
      </c>
      <c r="BC30">
        <f t="shared" si="32"/>
        <v>1.8279423566767858</v>
      </c>
      <c r="BD30">
        <f t="shared" si="33"/>
        <v>265.95581515233823</v>
      </c>
      <c r="BE30" t="s">
        <v>438</v>
      </c>
      <c r="BF30">
        <v>643.44000000000005</v>
      </c>
      <c r="BG30">
        <f t="shared" si="34"/>
        <v>643.44000000000005</v>
      </c>
      <c r="BH30">
        <f t="shared" si="35"/>
        <v>0.55096828221501104</v>
      </c>
      <c r="BI30">
        <f t="shared" si="36"/>
        <v>0.62772104216539371</v>
      </c>
      <c r="BJ30">
        <f t="shared" si="37"/>
        <v>0.76839471260186698</v>
      </c>
      <c r="BK30">
        <f t="shared" si="38"/>
        <v>0.43829078000385585</v>
      </c>
      <c r="BL30">
        <f t="shared" si="39"/>
        <v>0.6984769424077516</v>
      </c>
      <c r="BM30">
        <f t="shared" si="40"/>
        <v>0.4308928334815666</v>
      </c>
      <c r="BN30">
        <f t="shared" si="41"/>
        <v>0.5691071665184334</v>
      </c>
      <c r="BO30">
        <f t="shared" si="42"/>
        <v>1999.91</v>
      </c>
      <c r="BP30">
        <f t="shared" si="43"/>
        <v>1681.1210996828602</v>
      </c>
      <c r="BQ30">
        <f t="shared" si="44"/>
        <v>0.84059837676838467</v>
      </c>
      <c r="BR30">
        <f t="shared" si="45"/>
        <v>0.16075486716298254</v>
      </c>
      <c r="BS30">
        <v>6</v>
      </c>
      <c r="BT30">
        <v>0.5</v>
      </c>
      <c r="BU30" t="s">
        <v>362</v>
      </c>
      <c r="BV30">
        <v>2</v>
      </c>
      <c r="BW30">
        <v>1628183822</v>
      </c>
      <c r="BX30">
        <v>1147.3399999999999</v>
      </c>
      <c r="BY30">
        <v>1193.43449698521</v>
      </c>
      <c r="BZ30">
        <v>29.439806818227101</v>
      </c>
      <c r="CA30">
        <v>27.488700000000001</v>
      </c>
      <c r="CB30">
        <v>1145.68</v>
      </c>
      <c r="CC30">
        <v>29.679200000000002</v>
      </c>
      <c r="CD30">
        <v>500.084</v>
      </c>
      <c r="CE30">
        <v>99.558300000000003</v>
      </c>
      <c r="CF30">
        <v>0.10007000000000001</v>
      </c>
      <c r="CG30">
        <v>29.831499999999998</v>
      </c>
      <c r="CH30">
        <v>30.3249</v>
      </c>
      <c r="CI30">
        <v>999.9</v>
      </c>
      <c r="CJ30">
        <v>0</v>
      </c>
      <c r="CK30">
        <v>0</v>
      </c>
      <c r="CL30">
        <v>9985.6200000000008</v>
      </c>
      <c r="CM30">
        <v>0</v>
      </c>
      <c r="CN30">
        <v>581.33799999999997</v>
      </c>
      <c r="CO30">
        <v>-52.574599999999997</v>
      </c>
      <c r="CP30">
        <v>1182.5</v>
      </c>
      <c r="CQ30">
        <v>1233.83</v>
      </c>
      <c r="CR30">
        <v>2.2466400000000002</v>
      </c>
      <c r="CS30">
        <v>1199.92</v>
      </c>
      <c r="CT30">
        <v>27.488700000000001</v>
      </c>
      <c r="CU30">
        <v>2.9603999999999999</v>
      </c>
      <c r="CV30">
        <v>2.7367300000000001</v>
      </c>
      <c r="CW30">
        <v>23.806799999999999</v>
      </c>
      <c r="CX30">
        <v>22.507300000000001</v>
      </c>
      <c r="CY30">
        <v>1999.91</v>
      </c>
      <c r="CZ30">
        <v>0.98000299999999996</v>
      </c>
      <c r="DA30">
        <v>1.99972E-2</v>
      </c>
      <c r="DB30">
        <v>0</v>
      </c>
      <c r="DC30">
        <v>935.06799999999998</v>
      </c>
      <c r="DD30">
        <v>5.0005300000000004</v>
      </c>
      <c r="DE30">
        <v>19906.900000000001</v>
      </c>
      <c r="DF30">
        <v>17832.7</v>
      </c>
      <c r="DG30">
        <v>47.125</v>
      </c>
      <c r="DH30">
        <v>48.25</v>
      </c>
      <c r="DI30">
        <v>47.436999999999998</v>
      </c>
      <c r="DJ30">
        <v>47.875</v>
      </c>
      <c r="DK30">
        <v>48.436999999999998</v>
      </c>
      <c r="DL30">
        <v>1955.02</v>
      </c>
      <c r="DM30">
        <v>39.89</v>
      </c>
      <c r="DN30">
        <v>0</v>
      </c>
      <c r="DO30">
        <v>148.89999985694899</v>
      </c>
      <c r="DP30">
        <v>0</v>
      </c>
      <c r="DQ30">
        <v>937.35796000000005</v>
      </c>
      <c r="DR30">
        <v>-19.409538491181301</v>
      </c>
      <c r="DS30">
        <v>-377.730769811296</v>
      </c>
      <c r="DT30">
        <v>19951.668000000001</v>
      </c>
      <c r="DU30">
        <v>15</v>
      </c>
      <c r="DV30">
        <v>1628183773</v>
      </c>
      <c r="DW30" t="s">
        <v>439</v>
      </c>
      <c r="DX30">
        <v>1628183773</v>
      </c>
      <c r="DY30">
        <v>1628183769</v>
      </c>
      <c r="DZ30">
        <v>51</v>
      </c>
      <c r="EA30">
        <v>0.41</v>
      </c>
      <c r="EB30">
        <v>1E-3</v>
      </c>
      <c r="EC30">
        <v>1.6279999999999999</v>
      </c>
      <c r="ED30">
        <v>4.8000000000000001E-2</v>
      </c>
      <c r="EE30">
        <v>1200</v>
      </c>
      <c r="EF30">
        <v>27</v>
      </c>
      <c r="EG30">
        <v>0.03</v>
      </c>
      <c r="EH30">
        <v>0.04</v>
      </c>
      <c r="EI30">
        <v>42.008217197759897</v>
      </c>
      <c r="EJ30">
        <v>-0.96456004107707105</v>
      </c>
      <c r="EK30">
        <v>0.16127740359277701</v>
      </c>
      <c r="EL30">
        <v>1</v>
      </c>
      <c r="EM30">
        <v>0.142218573340814</v>
      </c>
      <c r="EN30">
        <v>-2.0206333197769599E-2</v>
      </c>
      <c r="EO30">
        <v>3.2711415142324301E-3</v>
      </c>
      <c r="EP30">
        <v>1</v>
      </c>
      <c r="EQ30">
        <v>2</v>
      </c>
      <c r="ER30">
        <v>2</v>
      </c>
      <c r="ES30" t="s">
        <v>363</v>
      </c>
      <c r="ET30">
        <v>2.9904199999999999</v>
      </c>
      <c r="EU30">
        <v>2.7509299999999999</v>
      </c>
      <c r="EV30">
        <v>0.18471399999999999</v>
      </c>
      <c r="EW30">
        <v>0.189973</v>
      </c>
      <c r="EX30">
        <v>0.12463399999999999</v>
      </c>
      <c r="EY30">
        <v>0.118342</v>
      </c>
      <c r="EZ30">
        <v>19621.2</v>
      </c>
      <c r="FA30">
        <v>20191.2</v>
      </c>
      <c r="FB30">
        <v>23913.9</v>
      </c>
      <c r="FC30">
        <v>25246</v>
      </c>
      <c r="FD30">
        <v>30156.400000000001</v>
      </c>
      <c r="FE30">
        <v>31335.7</v>
      </c>
      <c r="FF30">
        <v>38098.9</v>
      </c>
      <c r="FG30">
        <v>39413.300000000003</v>
      </c>
      <c r="FH30">
        <v>2.06772</v>
      </c>
      <c r="FI30">
        <v>1.97397</v>
      </c>
      <c r="FJ30">
        <v>8.6441599999999993E-2</v>
      </c>
      <c r="FK30">
        <v>0</v>
      </c>
      <c r="FL30">
        <v>28.917300000000001</v>
      </c>
      <c r="FM30">
        <v>999.9</v>
      </c>
      <c r="FN30">
        <v>43.218000000000004</v>
      </c>
      <c r="FO30">
        <v>39.801000000000002</v>
      </c>
      <c r="FP30">
        <v>31.839700000000001</v>
      </c>
      <c r="FQ30">
        <v>61.7727</v>
      </c>
      <c r="FR30">
        <v>23.854199999999999</v>
      </c>
      <c r="FS30">
        <v>1</v>
      </c>
      <c r="FT30">
        <v>0.376494</v>
      </c>
      <c r="FU30">
        <v>1.9983299999999999</v>
      </c>
      <c r="FV30">
        <v>20.3796</v>
      </c>
      <c r="FW30">
        <v>5.2533799999999999</v>
      </c>
      <c r="FX30">
        <v>12.0099</v>
      </c>
      <c r="FY30">
        <v>4.9797000000000002</v>
      </c>
      <c r="FZ30">
        <v>3.2930000000000001</v>
      </c>
      <c r="GA30">
        <v>9999</v>
      </c>
      <c r="GB30">
        <v>999.9</v>
      </c>
      <c r="GC30">
        <v>9999</v>
      </c>
      <c r="GD30">
        <v>9999</v>
      </c>
      <c r="GE30">
        <v>1.8754599999999999</v>
      </c>
      <c r="GF30">
        <v>1.8763700000000001</v>
      </c>
      <c r="GG30">
        <v>1.8826099999999999</v>
      </c>
      <c r="GH30">
        <v>1.8857299999999999</v>
      </c>
      <c r="GI30">
        <v>1.87653</v>
      </c>
      <c r="GJ30">
        <v>1.88307</v>
      </c>
      <c r="GK30">
        <v>1.88202</v>
      </c>
      <c r="GL30">
        <v>1.8854900000000001</v>
      </c>
      <c r="GM30">
        <v>5</v>
      </c>
      <c r="GN30">
        <v>0</v>
      </c>
      <c r="GO30">
        <v>0</v>
      </c>
      <c r="GP30">
        <v>0</v>
      </c>
      <c r="GQ30" t="s">
        <v>364</v>
      </c>
      <c r="GR30" t="s">
        <v>365</v>
      </c>
      <c r="GS30" t="s">
        <v>366</v>
      </c>
      <c r="GT30" t="s">
        <v>366</v>
      </c>
      <c r="GU30" t="s">
        <v>366</v>
      </c>
      <c r="GV30" t="s">
        <v>366</v>
      </c>
      <c r="GW30">
        <v>0</v>
      </c>
      <c r="GX30">
        <v>100</v>
      </c>
      <c r="GY30">
        <v>100</v>
      </c>
      <c r="GZ30">
        <v>1.66</v>
      </c>
      <c r="HA30">
        <v>5.6099999999999997E-2</v>
      </c>
      <c r="HB30">
        <v>2.6169401036623401</v>
      </c>
      <c r="HC30">
        <v>-1.54219930941761E-3</v>
      </c>
      <c r="HD30">
        <v>9.932230794391771E-7</v>
      </c>
      <c r="HE30">
        <v>-3.2951819426937901E-10</v>
      </c>
      <c r="HF30">
        <v>8.25221494509824E-3</v>
      </c>
      <c r="HG30">
        <v>4.2504407064171803E-3</v>
      </c>
      <c r="HH30">
        <v>-2.6431546208761702E-4</v>
      </c>
      <c r="HI30">
        <v>5.9134466500258604E-6</v>
      </c>
      <c r="HJ30">
        <v>1</v>
      </c>
      <c r="HK30">
        <v>2080</v>
      </c>
      <c r="HL30">
        <v>1</v>
      </c>
      <c r="HM30">
        <v>27</v>
      </c>
      <c r="HN30">
        <v>0.8</v>
      </c>
      <c r="HO30">
        <v>0.9</v>
      </c>
      <c r="HP30">
        <v>18</v>
      </c>
      <c r="HQ30">
        <v>511.65199999999999</v>
      </c>
      <c r="HR30">
        <v>511.80399999999997</v>
      </c>
      <c r="HS30">
        <v>26.999500000000001</v>
      </c>
      <c r="HT30">
        <v>32.134</v>
      </c>
      <c r="HU30">
        <v>30.0001</v>
      </c>
      <c r="HV30">
        <v>32.028300000000002</v>
      </c>
      <c r="HW30">
        <v>32.019500000000001</v>
      </c>
      <c r="HX30">
        <v>51.206299999999999</v>
      </c>
      <c r="HY30">
        <v>22.830400000000001</v>
      </c>
      <c r="HZ30">
        <v>63.815800000000003</v>
      </c>
      <c r="IA30">
        <v>27</v>
      </c>
      <c r="IB30">
        <v>1200</v>
      </c>
      <c r="IC30">
        <v>27.400099999999998</v>
      </c>
      <c r="ID30">
        <v>99.204400000000007</v>
      </c>
      <c r="IE30">
        <v>100.30800000000001</v>
      </c>
    </row>
    <row r="31" spans="1:239" x14ac:dyDescent="0.3">
      <c r="A31">
        <v>15</v>
      </c>
      <c r="B31">
        <v>1628183949.5</v>
      </c>
      <c r="C31">
        <v>8969.9000000953693</v>
      </c>
      <c r="D31" t="s">
        <v>440</v>
      </c>
      <c r="E31" t="s">
        <v>441</v>
      </c>
      <c r="F31">
        <v>0</v>
      </c>
      <c r="G31" t="s">
        <v>370</v>
      </c>
      <c r="H31" t="s">
        <v>371</v>
      </c>
      <c r="I31" t="s">
        <v>360</v>
      </c>
      <c r="J31">
        <v>1628183949.5</v>
      </c>
      <c r="K31">
        <f t="shared" si="0"/>
        <v>1.7905958855729276E-3</v>
      </c>
      <c r="L31">
        <f t="shared" si="1"/>
        <v>1.7905958855729276</v>
      </c>
      <c r="M31">
        <f t="shared" si="2"/>
        <v>37.264417344994548</v>
      </c>
      <c r="N31">
        <f t="shared" si="3"/>
        <v>1445.26</v>
      </c>
      <c r="O31">
        <f t="shared" si="4"/>
        <v>930.02531500200564</v>
      </c>
      <c r="P31">
        <f t="shared" si="5"/>
        <v>92.682724718158667</v>
      </c>
      <c r="Q31">
        <f t="shared" si="6"/>
        <v>144.02902003358599</v>
      </c>
      <c r="R31">
        <f t="shared" si="7"/>
        <v>0.1247990855773779</v>
      </c>
      <c r="S31">
        <f t="shared" si="8"/>
        <v>2.9294209159171039</v>
      </c>
      <c r="T31">
        <f t="shared" si="9"/>
        <v>0.12191890057147135</v>
      </c>
      <c r="U31">
        <f t="shared" si="10"/>
        <v>7.6452549775836751E-2</v>
      </c>
      <c r="V31">
        <f t="shared" si="11"/>
        <v>321.52936138783116</v>
      </c>
      <c r="W31">
        <f t="shared" si="12"/>
        <v>31.300759862440032</v>
      </c>
      <c r="X31">
        <f t="shared" si="13"/>
        <v>30.4025</v>
      </c>
      <c r="Y31">
        <f t="shared" si="14"/>
        <v>4.3599461862475879</v>
      </c>
      <c r="Z31">
        <f t="shared" si="15"/>
        <v>69.748264399994667</v>
      </c>
      <c r="AA31">
        <f t="shared" si="16"/>
        <v>2.9499984329907543</v>
      </c>
      <c r="AB31">
        <f t="shared" si="17"/>
        <v>4.2294936775387058</v>
      </c>
      <c r="AC31">
        <f t="shared" si="18"/>
        <v>1.4099477532568336</v>
      </c>
      <c r="AD31">
        <f t="shared" si="19"/>
        <v>-78.965278553766112</v>
      </c>
      <c r="AE31">
        <f t="shared" si="20"/>
        <v>-83.608639857777632</v>
      </c>
      <c r="AF31">
        <f t="shared" si="21"/>
        <v>-6.3547899868639419</v>
      </c>
      <c r="AG31">
        <f t="shared" si="22"/>
        <v>152.60065298942351</v>
      </c>
      <c r="AH31">
        <v>0</v>
      </c>
      <c r="AI31">
        <v>0</v>
      </c>
      <c r="AJ31">
        <f t="shared" si="23"/>
        <v>1</v>
      </c>
      <c r="AK31">
        <f t="shared" si="24"/>
        <v>0</v>
      </c>
      <c r="AL31">
        <f t="shared" si="25"/>
        <v>52362.250325308087</v>
      </c>
      <c r="AM31" t="s">
        <v>361</v>
      </c>
      <c r="AN31">
        <v>10238.9</v>
      </c>
      <c r="AO31">
        <v>302.21199999999999</v>
      </c>
      <c r="AP31">
        <v>4052.3</v>
      </c>
      <c r="AQ31">
        <f t="shared" si="26"/>
        <v>0.92542210596451402</v>
      </c>
      <c r="AR31">
        <v>-0.32343011824092399</v>
      </c>
      <c r="AS31" t="s">
        <v>442</v>
      </c>
      <c r="AT31">
        <v>10236.4</v>
      </c>
      <c r="AU31">
        <v>901.45123999999998</v>
      </c>
      <c r="AV31">
        <v>1350.91</v>
      </c>
      <c r="AW31">
        <f t="shared" si="27"/>
        <v>0.33270814488011791</v>
      </c>
      <c r="AX31">
        <v>0.5</v>
      </c>
      <c r="AY31">
        <f t="shared" si="28"/>
        <v>1681.2977996828138</v>
      </c>
      <c r="AZ31">
        <f t="shared" si="29"/>
        <v>37.264417344994548</v>
      </c>
      <c r="BA31">
        <f t="shared" si="30"/>
        <v>279.69073596174655</v>
      </c>
      <c r="BB31">
        <f t="shared" si="31"/>
        <v>2.2356448375966842E-2</v>
      </c>
      <c r="BC31">
        <f t="shared" si="32"/>
        <v>1.9996816960419275</v>
      </c>
      <c r="BD31">
        <f t="shared" si="33"/>
        <v>262.99153356374529</v>
      </c>
      <c r="BE31" t="s">
        <v>443</v>
      </c>
      <c r="BF31">
        <v>627.69000000000005</v>
      </c>
      <c r="BG31">
        <f t="shared" si="34"/>
        <v>627.69000000000005</v>
      </c>
      <c r="BH31">
        <f t="shared" si="35"/>
        <v>0.53535764780777395</v>
      </c>
      <c r="BI31">
        <f t="shared" si="36"/>
        <v>0.62146893061585695</v>
      </c>
      <c r="BJ31">
        <f t="shared" si="37"/>
        <v>0.78881682877758352</v>
      </c>
      <c r="BK31">
        <f t="shared" si="38"/>
        <v>0.42858741029352593</v>
      </c>
      <c r="BL31">
        <f t="shared" si="39"/>
        <v>0.72035376236504323</v>
      </c>
      <c r="BM31">
        <f t="shared" si="40"/>
        <v>0.43273536687160952</v>
      </c>
      <c r="BN31">
        <f t="shared" si="41"/>
        <v>0.56726463312839048</v>
      </c>
      <c r="BO31">
        <f t="shared" si="42"/>
        <v>2000.12</v>
      </c>
      <c r="BP31">
        <f t="shared" si="43"/>
        <v>1681.2977996828138</v>
      </c>
      <c r="BQ31">
        <f t="shared" si="44"/>
        <v>0.84059846393357096</v>
      </c>
      <c r="BR31">
        <f t="shared" si="45"/>
        <v>0.16075503539179209</v>
      </c>
      <c r="BS31">
        <v>6</v>
      </c>
      <c r="BT31">
        <v>0.5</v>
      </c>
      <c r="BU31" t="s">
        <v>362</v>
      </c>
      <c r="BV31">
        <v>2</v>
      </c>
      <c r="BW31">
        <v>1628183949.5</v>
      </c>
      <c r="BX31">
        <v>1445.26</v>
      </c>
      <c r="BY31">
        <v>1493.0705132541</v>
      </c>
      <c r="BZ31">
        <v>29.601775630147401</v>
      </c>
      <c r="CA31">
        <v>27.517199999999999</v>
      </c>
      <c r="CB31">
        <v>1443.14</v>
      </c>
      <c r="CC31">
        <v>29.5139</v>
      </c>
      <c r="CD31">
        <v>500.12799999999999</v>
      </c>
      <c r="CE31">
        <v>99.556600000000003</v>
      </c>
      <c r="CF31">
        <v>9.9531099999999997E-2</v>
      </c>
      <c r="CG31">
        <v>29.873100000000001</v>
      </c>
      <c r="CH31">
        <v>30.4025</v>
      </c>
      <c r="CI31">
        <v>999.9</v>
      </c>
      <c r="CJ31">
        <v>0</v>
      </c>
      <c r="CK31">
        <v>0</v>
      </c>
      <c r="CL31">
        <v>10043.799999999999</v>
      </c>
      <c r="CM31">
        <v>0</v>
      </c>
      <c r="CN31">
        <v>2179.04</v>
      </c>
      <c r="CO31">
        <v>-54.676000000000002</v>
      </c>
      <c r="CP31">
        <v>1489.29</v>
      </c>
      <c r="CQ31">
        <v>1542.38</v>
      </c>
      <c r="CR31">
        <v>2.0497800000000002</v>
      </c>
      <c r="CS31">
        <v>1499.94</v>
      </c>
      <c r="CT31">
        <v>27.517199999999999</v>
      </c>
      <c r="CU31">
        <v>2.9435899999999999</v>
      </c>
      <c r="CV31">
        <v>2.7395200000000002</v>
      </c>
      <c r="CW31">
        <v>23.712199999999999</v>
      </c>
      <c r="CX31">
        <v>22.524100000000001</v>
      </c>
      <c r="CY31">
        <v>2000.12</v>
      </c>
      <c r="CZ31">
        <v>0.98000299999999996</v>
      </c>
      <c r="DA31">
        <v>1.99972E-2</v>
      </c>
      <c r="DB31">
        <v>0</v>
      </c>
      <c r="DC31">
        <v>899.45399999999995</v>
      </c>
      <c r="DD31">
        <v>5.0005300000000004</v>
      </c>
      <c r="DE31">
        <v>20211.2</v>
      </c>
      <c r="DF31">
        <v>17834.599999999999</v>
      </c>
      <c r="DG31">
        <v>46.936999999999998</v>
      </c>
      <c r="DH31">
        <v>48.125</v>
      </c>
      <c r="DI31">
        <v>47.311999999999998</v>
      </c>
      <c r="DJ31">
        <v>47.686999999999998</v>
      </c>
      <c r="DK31">
        <v>48.311999999999998</v>
      </c>
      <c r="DL31">
        <v>1955.22</v>
      </c>
      <c r="DM31">
        <v>39.9</v>
      </c>
      <c r="DN31">
        <v>0</v>
      </c>
      <c r="DO31">
        <v>127.200000047684</v>
      </c>
      <c r="DP31">
        <v>0</v>
      </c>
      <c r="DQ31">
        <v>901.45123999999998</v>
      </c>
      <c r="DR31">
        <v>-17.6183845943936</v>
      </c>
      <c r="DS31">
        <v>-537.46153808962697</v>
      </c>
      <c r="DT31">
        <v>20246.844000000001</v>
      </c>
      <c r="DU31">
        <v>15</v>
      </c>
      <c r="DV31">
        <v>1628183900.5</v>
      </c>
      <c r="DW31" t="s">
        <v>444</v>
      </c>
      <c r="DX31">
        <v>1628183900.5</v>
      </c>
      <c r="DY31">
        <v>1628183899.5</v>
      </c>
      <c r="DZ31">
        <v>52</v>
      </c>
      <c r="EA31">
        <v>0.65200000000000002</v>
      </c>
      <c r="EB31">
        <v>-2E-3</v>
      </c>
      <c r="EC31">
        <v>2.0790000000000002</v>
      </c>
      <c r="ED31">
        <v>4.4999999999999998E-2</v>
      </c>
      <c r="EE31">
        <v>1500</v>
      </c>
      <c r="EF31">
        <v>27</v>
      </c>
      <c r="EG31">
        <v>0.06</v>
      </c>
      <c r="EH31">
        <v>0.05</v>
      </c>
      <c r="EI31">
        <v>43.2087521539503</v>
      </c>
      <c r="EJ31">
        <v>-0.97275473828911396</v>
      </c>
      <c r="EK31">
        <v>0.17658885717242301</v>
      </c>
      <c r="EL31">
        <v>1</v>
      </c>
      <c r="EM31">
        <v>0.126494442082385</v>
      </c>
      <c r="EN31">
        <v>-4.1540755851958797E-3</v>
      </c>
      <c r="EO31">
        <v>2.0403934579193502E-3</v>
      </c>
      <c r="EP31">
        <v>1</v>
      </c>
      <c r="EQ31">
        <v>2</v>
      </c>
      <c r="ER31">
        <v>2</v>
      </c>
      <c r="ES31" t="s">
        <v>363</v>
      </c>
      <c r="ET31">
        <v>2.9906700000000002</v>
      </c>
      <c r="EU31">
        <v>2.7508900000000001</v>
      </c>
      <c r="EV31">
        <v>0.21278900000000001</v>
      </c>
      <c r="EW31">
        <v>0.21759000000000001</v>
      </c>
      <c r="EX31">
        <v>0.12418999999999999</v>
      </c>
      <c r="EY31">
        <v>0.11845899999999999</v>
      </c>
      <c r="EZ31">
        <v>18948.8</v>
      </c>
      <c r="FA31">
        <v>19506.099999999999</v>
      </c>
      <c r="FB31">
        <v>23919.3</v>
      </c>
      <c r="FC31">
        <v>25251.599999999999</v>
      </c>
      <c r="FD31">
        <v>30179.4</v>
      </c>
      <c r="FE31">
        <v>31337.8</v>
      </c>
      <c r="FF31">
        <v>38108.699999999997</v>
      </c>
      <c r="FG31">
        <v>39421.1</v>
      </c>
      <c r="FH31">
        <v>2.0695700000000001</v>
      </c>
      <c r="FI31">
        <v>1.9773000000000001</v>
      </c>
      <c r="FJ31">
        <v>9.7047499999999995E-2</v>
      </c>
      <c r="FK31">
        <v>0</v>
      </c>
      <c r="FL31">
        <v>28.822199999999999</v>
      </c>
      <c r="FM31">
        <v>999.9</v>
      </c>
      <c r="FN31">
        <v>44.103000000000002</v>
      </c>
      <c r="FO31">
        <v>39.65</v>
      </c>
      <c r="FP31">
        <v>32.230600000000003</v>
      </c>
      <c r="FQ31">
        <v>61.222700000000003</v>
      </c>
      <c r="FR31">
        <v>23.822099999999999</v>
      </c>
      <c r="FS31">
        <v>1</v>
      </c>
      <c r="FT31">
        <v>0.36758400000000002</v>
      </c>
      <c r="FU31">
        <v>1.9510799999999999</v>
      </c>
      <c r="FV31">
        <v>20.3797</v>
      </c>
      <c r="FW31">
        <v>5.2499399999999996</v>
      </c>
      <c r="FX31">
        <v>12.0099</v>
      </c>
      <c r="FY31">
        <v>4.9787499999999998</v>
      </c>
      <c r="FZ31">
        <v>3.2922500000000001</v>
      </c>
      <c r="GA31">
        <v>9999</v>
      </c>
      <c r="GB31">
        <v>999.9</v>
      </c>
      <c r="GC31">
        <v>9999</v>
      </c>
      <c r="GD31">
        <v>9999</v>
      </c>
      <c r="GE31">
        <v>1.8754599999999999</v>
      </c>
      <c r="GF31">
        <v>1.8763700000000001</v>
      </c>
      <c r="GG31">
        <v>1.8825700000000001</v>
      </c>
      <c r="GH31">
        <v>1.8856900000000001</v>
      </c>
      <c r="GI31">
        <v>1.87653</v>
      </c>
      <c r="GJ31">
        <v>1.88306</v>
      </c>
      <c r="GK31">
        <v>1.88201</v>
      </c>
      <c r="GL31">
        <v>1.88547</v>
      </c>
      <c r="GM31">
        <v>5</v>
      </c>
      <c r="GN31">
        <v>0</v>
      </c>
      <c r="GO31">
        <v>0</v>
      </c>
      <c r="GP31">
        <v>0</v>
      </c>
      <c r="GQ31" t="s">
        <v>364</v>
      </c>
      <c r="GR31" t="s">
        <v>365</v>
      </c>
      <c r="GS31" t="s">
        <v>366</v>
      </c>
      <c r="GT31" t="s">
        <v>366</v>
      </c>
      <c r="GU31" t="s">
        <v>366</v>
      </c>
      <c r="GV31" t="s">
        <v>366</v>
      </c>
      <c r="GW31">
        <v>0</v>
      </c>
      <c r="GX31">
        <v>100</v>
      </c>
      <c r="GY31">
        <v>100</v>
      </c>
      <c r="GZ31">
        <v>2.12</v>
      </c>
      <c r="HA31">
        <v>5.3100000000000001E-2</v>
      </c>
      <c r="HB31">
        <v>3.26862563321265</v>
      </c>
      <c r="HC31">
        <v>-1.54219930941761E-3</v>
      </c>
      <c r="HD31">
        <v>9.932230794391771E-7</v>
      </c>
      <c r="HE31">
        <v>-3.2951819426937901E-10</v>
      </c>
      <c r="HF31">
        <v>5.8199147459666797E-3</v>
      </c>
      <c r="HG31">
        <v>4.2504407064171803E-3</v>
      </c>
      <c r="HH31">
        <v>-2.6431546208761702E-4</v>
      </c>
      <c r="HI31">
        <v>5.9134466500258604E-6</v>
      </c>
      <c r="HJ31">
        <v>1</v>
      </c>
      <c r="HK31">
        <v>2080</v>
      </c>
      <c r="HL31">
        <v>1</v>
      </c>
      <c r="HM31">
        <v>27</v>
      </c>
      <c r="HN31">
        <v>0.8</v>
      </c>
      <c r="HO31">
        <v>0.8</v>
      </c>
      <c r="HP31">
        <v>18</v>
      </c>
      <c r="HQ31">
        <v>511.80700000000002</v>
      </c>
      <c r="HR31">
        <v>513.21500000000003</v>
      </c>
      <c r="HS31">
        <v>27.002700000000001</v>
      </c>
      <c r="HT31">
        <v>32.017600000000002</v>
      </c>
      <c r="HU31">
        <v>29.9998</v>
      </c>
      <c r="HV31">
        <v>31.902699999999999</v>
      </c>
      <c r="HW31">
        <v>31.892600000000002</v>
      </c>
      <c r="HX31">
        <v>61.4131</v>
      </c>
      <c r="HY31">
        <v>24.023199999999999</v>
      </c>
      <c r="HZ31">
        <v>65.901499999999999</v>
      </c>
      <c r="IA31">
        <v>27</v>
      </c>
      <c r="IB31">
        <v>1500</v>
      </c>
      <c r="IC31">
        <v>27.5002</v>
      </c>
      <c r="ID31">
        <v>99.228700000000003</v>
      </c>
      <c r="IE31">
        <v>100.32899999999999</v>
      </c>
    </row>
    <row r="32" spans="1:239" x14ac:dyDescent="0.3">
      <c r="A32">
        <v>16</v>
      </c>
      <c r="B32">
        <v>1628184066.5</v>
      </c>
      <c r="C32">
        <v>9086.9000000953693</v>
      </c>
      <c r="D32" t="s">
        <v>445</v>
      </c>
      <c r="E32" t="s">
        <v>446</v>
      </c>
      <c r="F32">
        <v>0</v>
      </c>
      <c r="G32" t="s">
        <v>370</v>
      </c>
      <c r="H32" t="s">
        <v>371</v>
      </c>
      <c r="I32" t="s">
        <v>360</v>
      </c>
      <c r="J32">
        <v>1628184066.5</v>
      </c>
      <c r="K32">
        <f t="shared" si="0"/>
        <v>2.0425532350305674E-3</v>
      </c>
      <c r="L32">
        <f t="shared" si="1"/>
        <v>2.0425532350305673</v>
      </c>
      <c r="M32">
        <f t="shared" si="2"/>
        <v>39.496748308023143</v>
      </c>
      <c r="N32">
        <f t="shared" si="3"/>
        <v>1744.23</v>
      </c>
      <c r="O32">
        <f t="shared" si="4"/>
        <v>1260.298293231928</v>
      </c>
      <c r="P32">
        <f t="shared" si="5"/>
        <v>125.59470780861926</v>
      </c>
      <c r="Q32">
        <f t="shared" si="6"/>
        <v>173.82079970865601</v>
      </c>
      <c r="R32">
        <f t="shared" si="7"/>
        <v>0.14401894011566768</v>
      </c>
      <c r="S32">
        <f t="shared" si="8"/>
        <v>2.927192915447673</v>
      </c>
      <c r="T32">
        <f t="shared" si="9"/>
        <v>0.14019511258627998</v>
      </c>
      <c r="U32">
        <f t="shared" si="10"/>
        <v>8.7957044775666529E-2</v>
      </c>
      <c r="V32">
        <f t="shared" si="11"/>
        <v>321.50963038794794</v>
      </c>
      <c r="W32">
        <f t="shared" si="12"/>
        <v>31.340909688002913</v>
      </c>
      <c r="X32">
        <f t="shared" si="13"/>
        <v>30.538499999999999</v>
      </c>
      <c r="Y32">
        <f t="shared" si="14"/>
        <v>4.3940193880206477</v>
      </c>
      <c r="Z32">
        <f t="shared" si="15"/>
        <v>70.409296728132261</v>
      </c>
      <c r="AA32">
        <f t="shared" si="16"/>
        <v>2.9959469241173458</v>
      </c>
      <c r="AB32">
        <f t="shared" si="17"/>
        <v>4.255044523005874</v>
      </c>
      <c r="AC32">
        <f t="shared" si="18"/>
        <v>1.398072463903302</v>
      </c>
      <c r="AD32">
        <f t="shared" si="19"/>
        <v>-90.076597664848023</v>
      </c>
      <c r="AE32">
        <f t="shared" si="20"/>
        <v>-88.468748190938527</v>
      </c>
      <c r="AF32">
        <f t="shared" si="21"/>
        <v>-6.7373292905984856</v>
      </c>
      <c r="AG32">
        <f t="shared" si="22"/>
        <v>136.22695524156291</v>
      </c>
      <c r="AH32">
        <v>0</v>
      </c>
      <c r="AI32">
        <v>0</v>
      </c>
      <c r="AJ32">
        <f t="shared" si="23"/>
        <v>1</v>
      </c>
      <c r="AK32">
        <f t="shared" si="24"/>
        <v>0</v>
      </c>
      <c r="AL32">
        <f t="shared" si="25"/>
        <v>52280.425975911858</v>
      </c>
      <c r="AM32" t="s">
        <v>361</v>
      </c>
      <c r="AN32">
        <v>10238.9</v>
      </c>
      <c r="AO32">
        <v>302.21199999999999</v>
      </c>
      <c r="AP32">
        <v>4052.3</v>
      </c>
      <c r="AQ32">
        <f t="shared" si="26"/>
        <v>0.92542210596451402</v>
      </c>
      <c r="AR32">
        <v>-0.32343011824092399</v>
      </c>
      <c r="AS32" t="s">
        <v>447</v>
      </c>
      <c r="AT32">
        <v>10236.1</v>
      </c>
      <c r="AU32">
        <v>874.22583999999995</v>
      </c>
      <c r="AV32">
        <v>1256.42</v>
      </c>
      <c r="AW32">
        <f t="shared" si="27"/>
        <v>0.30419299278903555</v>
      </c>
      <c r="AX32">
        <v>0.5</v>
      </c>
      <c r="AY32">
        <f t="shared" si="28"/>
        <v>1681.1966996828744</v>
      </c>
      <c r="AZ32">
        <f t="shared" si="29"/>
        <v>39.496748308023143</v>
      </c>
      <c r="BA32">
        <f t="shared" si="30"/>
        <v>255.70412777179149</v>
      </c>
      <c r="BB32">
        <f t="shared" si="31"/>
        <v>2.3685615391569218E-2</v>
      </c>
      <c r="BC32">
        <f t="shared" si="32"/>
        <v>2.2252749876633611</v>
      </c>
      <c r="BD32">
        <f t="shared" si="33"/>
        <v>259.19667335569619</v>
      </c>
      <c r="BE32" t="s">
        <v>448</v>
      </c>
      <c r="BF32">
        <v>611.64</v>
      </c>
      <c r="BG32">
        <f t="shared" si="34"/>
        <v>611.64</v>
      </c>
      <c r="BH32">
        <f t="shared" si="35"/>
        <v>0.51318826507059745</v>
      </c>
      <c r="BI32">
        <f t="shared" si="36"/>
        <v>0.59275126399702238</v>
      </c>
      <c r="BJ32">
        <f t="shared" si="37"/>
        <v>0.81259990815715588</v>
      </c>
      <c r="BK32">
        <f t="shared" si="38"/>
        <v>0.40053548073376044</v>
      </c>
      <c r="BL32">
        <f t="shared" si="39"/>
        <v>0.74555050441482973</v>
      </c>
      <c r="BM32">
        <f t="shared" si="40"/>
        <v>0.41471021162122002</v>
      </c>
      <c r="BN32">
        <f t="shared" si="41"/>
        <v>0.58528978837877998</v>
      </c>
      <c r="BO32">
        <f t="shared" si="42"/>
        <v>2000</v>
      </c>
      <c r="BP32">
        <f t="shared" si="43"/>
        <v>1681.1966996828744</v>
      </c>
      <c r="BQ32">
        <f t="shared" si="44"/>
        <v>0.84059834984143722</v>
      </c>
      <c r="BR32">
        <f t="shared" si="45"/>
        <v>0.16075481519397397</v>
      </c>
      <c r="BS32">
        <v>6</v>
      </c>
      <c r="BT32">
        <v>0.5</v>
      </c>
      <c r="BU32" t="s">
        <v>362</v>
      </c>
      <c r="BV32">
        <v>2</v>
      </c>
      <c r="BW32">
        <v>1628184066.5</v>
      </c>
      <c r="BX32">
        <v>1744.23</v>
      </c>
      <c r="BY32">
        <v>1795.8901585303499</v>
      </c>
      <c r="BZ32">
        <v>30.0632635001792</v>
      </c>
      <c r="CA32">
        <v>27.686399999999999</v>
      </c>
      <c r="CB32">
        <v>1742.53</v>
      </c>
      <c r="CC32">
        <v>29.850300000000001</v>
      </c>
      <c r="CD32">
        <v>500.108</v>
      </c>
      <c r="CE32">
        <v>99.555099999999996</v>
      </c>
      <c r="CF32">
        <v>9.9647200000000005E-2</v>
      </c>
      <c r="CG32">
        <v>29.977900000000002</v>
      </c>
      <c r="CH32">
        <v>30.538499999999999</v>
      </c>
      <c r="CI32">
        <v>999.9</v>
      </c>
      <c r="CJ32">
        <v>0</v>
      </c>
      <c r="CK32">
        <v>0</v>
      </c>
      <c r="CL32">
        <v>10031.200000000001</v>
      </c>
      <c r="CM32">
        <v>0</v>
      </c>
      <c r="CN32">
        <v>564.68700000000001</v>
      </c>
      <c r="CO32">
        <v>-55.698900000000002</v>
      </c>
      <c r="CP32">
        <v>1797.99</v>
      </c>
      <c r="CQ32">
        <v>1851.18</v>
      </c>
      <c r="CR32">
        <v>2.2160899999999999</v>
      </c>
      <c r="CS32">
        <v>1799.93</v>
      </c>
      <c r="CT32">
        <v>27.686399999999999</v>
      </c>
      <c r="CU32">
        <v>2.9769399999999999</v>
      </c>
      <c r="CV32">
        <v>2.7563200000000001</v>
      </c>
      <c r="CW32">
        <v>23.8995</v>
      </c>
      <c r="CX32">
        <v>22.6248</v>
      </c>
      <c r="CY32">
        <v>2000</v>
      </c>
      <c r="CZ32">
        <v>0.98000299999999996</v>
      </c>
      <c r="DA32">
        <v>1.99972E-2</v>
      </c>
      <c r="DB32">
        <v>0</v>
      </c>
      <c r="DC32">
        <v>872.18</v>
      </c>
      <c r="DD32">
        <v>5.0005300000000004</v>
      </c>
      <c r="DE32">
        <v>18577.3</v>
      </c>
      <c r="DF32">
        <v>17833.5</v>
      </c>
      <c r="DG32">
        <v>47.061999999999998</v>
      </c>
      <c r="DH32">
        <v>48.5</v>
      </c>
      <c r="DI32">
        <v>47.436999999999998</v>
      </c>
      <c r="DJ32">
        <v>48</v>
      </c>
      <c r="DK32">
        <v>48.436999999999998</v>
      </c>
      <c r="DL32">
        <v>1955.11</v>
      </c>
      <c r="DM32">
        <v>39.89</v>
      </c>
      <c r="DN32">
        <v>0</v>
      </c>
      <c r="DO32">
        <v>116.799999952316</v>
      </c>
      <c r="DP32">
        <v>0</v>
      </c>
      <c r="DQ32">
        <v>874.22583999999995</v>
      </c>
      <c r="DR32">
        <v>-15.4639999680627</v>
      </c>
      <c r="DS32">
        <v>-361.338460994645</v>
      </c>
      <c r="DT32">
        <v>18621.64</v>
      </c>
      <c r="DU32">
        <v>15</v>
      </c>
      <c r="DV32">
        <v>1628184020</v>
      </c>
      <c r="DW32" t="s">
        <v>449</v>
      </c>
      <c r="DX32">
        <v>1628184020</v>
      </c>
      <c r="DY32">
        <v>1628184016.5</v>
      </c>
      <c r="DZ32">
        <v>53</v>
      </c>
      <c r="EA32">
        <v>-0.15</v>
      </c>
      <c r="EB32">
        <v>-3.0000000000000001E-3</v>
      </c>
      <c r="EC32">
        <v>1.641</v>
      </c>
      <c r="ED32">
        <v>4.2999999999999997E-2</v>
      </c>
      <c r="EE32">
        <v>1800</v>
      </c>
      <c r="EF32">
        <v>28</v>
      </c>
      <c r="EG32">
        <v>0.08</v>
      </c>
      <c r="EH32">
        <v>0.04</v>
      </c>
      <c r="EI32">
        <v>43.330742265185499</v>
      </c>
      <c r="EJ32">
        <v>-0.93322533281448095</v>
      </c>
      <c r="EK32">
        <v>0.17561824051862199</v>
      </c>
      <c r="EL32">
        <v>1</v>
      </c>
      <c r="EM32">
        <v>0.137128814058113</v>
      </c>
      <c r="EN32">
        <v>-1.0945798540338701E-2</v>
      </c>
      <c r="EO32">
        <v>3.0359986563450402E-3</v>
      </c>
      <c r="EP32">
        <v>1</v>
      </c>
      <c r="EQ32">
        <v>2</v>
      </c>
      <c r="ER32">
        <v>2</v>
      </c>
      <c r="ES32" t="s">
        <v>363</v>
      </c>
      <c r="ET32">
        <v>2.9905599999999999</v>
      </c>
      <c r="EU32">
        <v>2.7509100000000002</v>
      </c>
      <c r="EV32">
        <v>0.23777999999999999</v>
      </c>
      <c r="EW32">
        <v>0.24205099999999999</v>
      </c>
      <c r="EX32">
        <v>0.12515399999999999</v>
      </c>
      <c r="EY32">
        <v>0.11895500000000001</v>
      </c>
      <c r="EZ32">
        <v>18343.8</v>
      </c>
      <c r="FA32">
        <v>18891.7</v>
      </c>
      <c r="FB32">
        <v>23917.200000000001</v>
      </c>
      <c r="FC32">
        <v>25248.2</v>
      </c>
      <c r="FD32">
        <v>30144</v>
      </c>
      <c r="FE32">
        <v>31315.7</v>
      </c>
      <c r="FF32">
        <v>38106.1</v>
      </c>
      <c r="FG32">
        <v>39415.599999999999</v>
      </c>
      <c r="FH32">
        <v>2.0690300000000001</v>
      </c>
      <c r="FI32">
        <v>1.97773</v>
      </c>
      <c r="FJ32">
        <v>7.3142299999999993E-2</v>
      </c>
      <c r="FK32">
        <v>0</v>
      </c>
      <c r="FL32">
        <v>29.348099999999999</v>
      </c>
      <c r="FM32">
        <v>999.9</v>
      </c>
      <c r="FN32">
        <v>45.012999999999998</v>
      </c>
      <c r="FO32">
        <v>39.548999999999999</v>
      </c>
      <c r="FP32">
        <v>32.719700000000003</v>
      </c>
      <c r="FQ32">
        <v>60.622700000000002</v>
      </c>
      <c r="FR32">
        <v>23.854199999999999</v>
      </c>
      <c r="FS32">
        <v>1</v>
      </c>
      <c r="FT32">
        <v>0.37232999999999999</v>
      </c>
      <c r="FU32">
        <v>2.1387700000000001</v>
      </c>
      <c r="FV32">
        <v>20.377600000000001</v>
      </c>
      <c r="FW32">
        <v>5.2539800000000003</v>
      </c>
      <c r="FX32">
        <v>12.0105</v>
      </c>
      <c r="FY32">
        <v>4.9796500000000004</v>
      </c>
      <c r="FZ32">
        <v>3.2930000000000001</v>
      </c>
      <c r="GA32">
        <v>9999</v>
      </c>
      <c r="GB32">
        <v>999.9</v>
      </c>
      <c r="GC32">
        <v>9999</v>
      </c>
      <c r="GD32">
        <v>9999</v>
      </c>
      <c r="GE32">
        <v>1.8754599999999999</v>
      </c>
      <c r="GF32">
        <v>1.8763799999999999</v>
      </c>
      <c r="GG32">
        <v>1.8826000000000001</v>
      </c>
      <c r="GH32">
        <v>1.88571</v>
      </c>
      <c r="GI32">
        <v>1.87653</v>
      </c>
      <c r="GJ32">
        <v>1.8830899999999999</v>
      </c>
      <c r="GK32">
        <v>1.88202</v>
      </c>
      <c r="GL32">
        <v>1.8855200000000001</v>
      </c>
      <c r="GM32">
        <v>5</v>
      </c>
      <c r="GN32">
        <v>0</v>
      </c>
      <c r="GO32">
        <v>0</v>
      </c>
      <c r="GP32">
        <v>0</v>
      </c>
      <c r="GQ32" t="s">
        <v>364</v>
      </c>
      <c r="GR32" t="s">
        <v>365</v>
      </c>
      <c r="GS32" t="s">
        <v>366</v>
      </c>
      <c r="GT32" t="s">
        <v>366</v>
      </c>
      <c r="GU32" t="s">
        <v>366</v>
      </c>
      <c r="GV32" t="s">
        <v>366</v>
      </c>
      <c r="GW32">
        <v>0</v>
      </c>
      <c r="GX32">
        <v>100</v>
      </c>
      <c r="GY32">
        <v>100</v>
      </c>
      <c r="GZ32">
        <v>1.7</v>
      </c>
      <c r="HA32">
        <v>5.21E-2</v>
      </c>
      <c r="HB32">
        <v>3.1184877043417001</v>
      </c>
      <c r="HC32">
        <v>-1.54219930941761E-3</v>
      </c>
      <c r="HD32">
        <v>9.932230794391771E-7</v>
      </c>
      <c r="HE32">
        <v>-3.2951819426937901E-10</v>
      </c>
      <c r="HF32">
        <v>3.46800820812471E-3</v>
      </c>
      <c r="HG32">
        <v>4.2504407064171803E-3</v>
      </c>
      <c r="HH32">
        <v>-2.6431546208761702E-4</v>
      </c>
      <c r="HI32">
        <v>5.9134466500258604E-6</v>
      </c>
      <c r="HJ32">
        <v>1</v>
      </c>
      <c r="HK32">
        <v>2080</v>
      </c>
      <c r="HL32">
        <v>1</v>
      </c>
      <c r="HM32">
        <v>27</v>
      </c>
      <c r="HN32">
        <v>0.8</v>
      </c>
      <c r="HO32">
        <v>0.8</v>
      </c>
      <c r="HP32">
        <v>18</v>
      </c>
      <c r="HQ32">
        <v>511.59</v>
      </c>
      <c r="HR32">
        <v>513.71100000000001</v>
      </c>
      <c r="HS32">
        <v>26.998699999999999</v>
      </c>
      <c r="HT32">
        <v>32.077800000000003</v>
      </c>
      <c r="HU32">
        <v>30.000299999999999</v>
      </c>
      <c r="HV32">
        <v>31.918800000000001</v>
      </c>
      <c r="HW32">
        <v>31.911300000000001</v>
      </c>
      <c r="HX32">
        <v>71.096199999999996</v>
      </c>
      <c r="HY32">
        <v>24.6614</v>
      </c>
      <c r="HZ32">
        <v>67.584400000000002</v>
      </c>
      <c r="IA32">
        <v>27</v>
      </c>
      <c r="IB32">
        <v>1800</v>
      </c>
      <c r="IC32">
        <v>27.707599999999999</v>
      </c>
      <c r="ID32">
        <v>99.221100000000007</v>
      </c>
      <c r="IE32">
        <v>100.315</v>
      </c>
    </row>
    <row r="33" spans="1:239" x14ac:dyDescent="0.3">
      <c r="A33">
        <v>17</v>
      </c>
      <c r="B33">
        <v>1628184742.5</v>
      </c>
      <c r="C33">
        <v>9762.9000000953693</v>
      </c>
      <c r="D33" t="s">
        <v>450</v>
      </c>
      <c r="E33" t="s">
        <v>451</v>
      </c>
      <c r="F33">
        <v>0</v>
      </c>
      <c r="G33" t="s">
        <v>370</v>
      </c>
      <c r="H33" t="s">
        <v>611</v>
      </c>
      <c r="I33" t="s">
        <v>360</v>
      </c>
      <c r="J33">
        <v>1628184742.5</v>
      </c>
      <c r="K33">
        <f t="shared" si="0"/>
        <v>4.1514976033324635E-3</v>
      </c>
      <c r="L33">
        <f t="shared" si="1"/>
        <v>4.1514976033324631</v>
      </c>
      <c r="M33">
        <f t="shared" si="2"/>
        <v>25.691881450642477</v>
      </c>
      <c r="N33">
        <f t="shared" si="3"/>
        <v>371.29199999999997</v>
      </c>
      <c r="O33">
        <f t="shared" si="4"/>
        <v>207.66722962174978</v>
      </c>
      <c r="P33">
        <f t="shared" si="5"/>
        <v>20.697757900454249</v>
      </c>
      <c r="Q33">
        <f t="shared" si="6"/>
        <v>37.005896117422793</v>
      </c>
      <c r="R33">
        <f t="shared" si="7"/>
        <v>0.27469238603491536</v>
      </c>
      <c r="S33">
        <f t="shared" si="8"/>
        <v>2.9235084470092234</v>
      </c>
      <c r="T33">
        <f t="shared" si="9"/>
        <v>0.26111675296247999</v>
      </c>
      <c r="U33">
        <f t="shared" si="10"/>
        <v>0.16436176084815007</v>
      </c>
      <c r="V33">
        <f t="shared" si="11"/>
        <v>321.48742738744164</v>
      </c>
      <c r="W33">
        <f t="shared" si="12"/>
        <v>31.243932659750286</v>
      </c>
      <c r="X33">
        <f t="shared" si="13"/>
        <v>31.197099999999999</v>
      </c>
      <c r="Y33">
        <f t="shared" si="14"/>
        <v>4.5623267335654409</v>
      </c>
      <c r="Z33">
        <f t="shared" si="15"/>
        <v>69.580564455007746</v>
      </c>
      <c r="AA33">
        <f t="shared" si="16"/>
        <v>3.0381256316893595</v>
      </c>
      <c r="AB33">
        <f t="shared" si="17"/>
        <v>4.366342319131193</v>
      </c>
      <c r="AC33">
        <f t="shared" si="18"/>
        <v>1.5242011018760815</v>
      </c>
      <c r="AD33">
        <f t="shared" si="19"/>
        <v>-183.08104430696164</v>
      </c>
      <c r="AE33">
        <f t="shared" si="20"/>
        <v>-121.20377210687873</v>
      </c>
      <c r="AF33">
        <f t="shared" si="21"/>
        <v>-9.2926810380658882</v>
      </c>
      <c r="AG33">
        <f t="shared" si="22"/>
        <v>7.9099299355353736</v>
      </c>
      <c r="AH33">
        <v>0</v>
      </c>
      <c r="AI33">
        <v>0</v>
      </c>
      <c r="AJ33">
        <f t="shared" si="23"/>
        <v>1</v>
      </c>
      <c r="AK33">
        <f t="shared" si="24"/>
        <v>0</v>
      </c>
      <c r="AL33">
        <f t="shared" si="25"/>
        <v>52098.060690395112</v>
      </c>
      <c r="AM33" t="s">
        <v>361</v>
      </c>
      <c r="AN33">
        <v>10238.9</v>
      </c>
      <c r="AO33">
        <v>302.21199999999999</v>
      </c>
      <c r="AP33">
        <v>4052.3</v>
      </c>
      <c r="AQ33">
        <f t="shared" si="26"/>
        <v>0.92542210596451402</v>
      </c>
      <c r="AR33">
        <v>-0.32343011824092399</v>
      </c>
      <c r="AS33" t="s">
        <v>452</v>
      </c>
      <c r="AT33">
        <v>10231.200000000001</v>
      </c>
      <c r="AU33">
        <v>877.63188461538505</v>
      </c>
      <c r="AV33">
        <v>1253.1400000000001</v>
      </c>
      <c r="AW33">
        <f t="shared" si="27"/>
        <v>0.29965376205740379</v>
      </c>
      <c r="AX33">
        <v>0.5</v>
      </c>
      <c r="AY33">
        <f t="shared" si="28"/>
        <v>1681.0715996826123</v>
      </c>
      <c r="AZ33">
        <f t="shared" si="29"/>
        <v>25.691881450642477</v>
      </c>
      <c r="BA33">
        <f t="shared" si="30"/>
        <v>251.86971456637633</v>
      </c>
      <c r="BB33">
        <f t="shared" si="31"/>
        <v>1.5475433392483173E-2</v>
      </c>
      <c r="BC33">
        <f t="shared" si="32"/>
        <v>2.2337169031393138</v>
      </c>
      <c r="BD33">
        <f t="shared" si="33"/>
        <v>259.05679071758863</v>
      </c>
      <c r="BE33" t="s">
        <v>453</v>
      </c>
      <c r="BF33">
        <v>636.64</v>
      </c>
      <c r="BG33">
        <f t="shared" si="34"/>
        <v>636.64</v>
      </c>
      <c r="BH33">
        <f t="shared" si="35"/>
        <v>0.49196418596485636</v>
      </c>
      <c r="BI33">
        <f t="shared" si="36"/>
        <v>0.60909669973173552</v>
      </c>
      <c r="BJ33">
        <f t="shared" si="37"/>
        <v>0.81950779644343985</v>
      </c>
      <c r="BK33">
        <f t="shared" si="38"/>
        <v>0.39488595917316033</v>
      </c>
      <c r="BL33">
        <f t="shared" si="39"/>
        <v>0.74642515055646685</v>
      </c>
      <c r="BM33">
        <f t="shared" si="40"/>
        <v>0.44184279276402028</v>
      </c>
      <c r="BN33">
        <f t="shared" si="41"/>
        <v>0.55815720723597972</v>
      </c>
      <c r="BO33">
        <f t="shared" si="42"/>
        <v>1999.85</v>
      </c>
      <c r="BP33">
        <f t="shared" si="43"/>
        <v>1681.0715996826123</v>
      </c>
      <c r="BQ33">
        <f t="shared" si="44"/>
        <v>0.84059884475466273</v>
      </c>
      <c r="BR33">
        <f t="shared" si="45"/>
        <v>0.16075577037649907</v>
      </c>
      <c r="BS33">
        <v>6</v>
      </c>
      <c r="BT33">
        <v>0.5</v>
      </c>
      <c r="BU33" t="s">
        <v>362</v>
      </c>
      <c r="BV33">
        <v>2</v>
      </c>
      <c r="BW33">
        <v>1628184742.5</v>
      </c>
      <c r="BX33">
        <v>371.29199999999997</v>
      </c>
      <c r="BY33">
        <v>403.97633885994202</v>
      </c>
      <c r="BZ33">
        <v>30.482486857279898</v>
      </c>
      <c r="CA33">
        <v>25.651900000000001</v>
      </c>
      <c r="CB33">
        <v>370.54899999999998</v>
      </c>
      <c r="CC33">
        <v>30.6479</v>
      </c>
      <c r="CD33">
        <v>499.93299999999999</v>
      </c>
      <c r="CE33">
        <v>99.568399999999997</v>
      </c>
      <c r="CF33">
        <v>9.9505899999999994E-2</v>
      </c>
      <c r="CG33">
        <v>30.428100000000001</v>
      </c>
      <c r="CH33">
        <v>31.197099999999999</v>
      </c>
      <c r="CI33">
        <v>999.9</v>
      </c>
      <c r="CJ33">
        <v>0</v>
      </c>
      <c r="CK33">
        <v>0</v>
      </c>
      <c r="CL33">
        <v>10008.799999999999</v>
      </c>
      <c r="CM33">
        <v>0</v>
      </c>
      <c r="CN33">
        <v>2013.27</v>
      </c>
      <c r="CO33">
        <v>-28.7165</v>
      </c>
      <c r="CP33">
        <v>383.04700000000003</v>
      </c>
      <c r="CQ33">
        <v>410.53899999999999</v>
      </c>
      <c r="CR33">
        <v>5.03796</v>
      </c>
      <c r="CS33">
        <v>400.00799999999998</v>
      </c>
      <c r="CT33">
        <v>25.651900000000001</v>
      </c>
      <c r="CU33">
        <v>3.0557400000000001</v>
      </c>
      <c r="CV33">
        <v>2.5541100000000001</v>
      </c>
      <c r="CW33">
        <v>24.334800000000001</v>
      </c>
      <c r="CX33">
        <v>21.375499999999999</v>
      </c>
      <c r="CY33">
        <v>1999.85</v>
      </c>
      <c r="CZ33">
        <v>0.97999000000000003</v>
      </c>
      <c r="DA33">
        <v>2.0009900000000001E-2</v>
      </c>
      <c r="DB33">
        <v>0</v>
      </c>
      <c r="DC33">
        <v>877.22799999999995</v>
      </c>
      <c r="DD33">
        <v>5.0005300000000004</v>
      </c>
      <c r="DE33">
        <v>19849.099999999999</v>
      </c>
      <c r="DF33">
        <v>17832.099999999999</v>
      </c>
      <c r="DG33">
        <v>48.436999999999998</v>
      </c>
      <c r="DH33">
        <v>50.75</v>
      </c>
      <c r="DI33">
        <v>49.061999999999998</v>
      </c>
      <c r="DJ33">
        <v>49.625</v>
      </c>
      <c r="DK33">
        <v>49.686999999999998</v>
      </c>
      <c r="DL33">
        <v>1954.93</v>
      </c>
      <c r="DM33">
        <v>39.92</v>
      </c>
      <c r="DN33">
        <v>0</v>
      </c>
      <c r="DO33">
        <v>675.39999985694897</v>
      </c>
      <c r="DP33">
        <v>0</v>
      </c>
      <c r="DQ33">
        <v>877.63188461538505</v>
      </c>
      <c r="DR33">
        <v>-3.35196580975997</v>
      </c>
      <c r="DS33">
        <v>7.0940170264607803</v>
      </c>
      <c r="DT33">
        <v>19852.8884615385</v>
      </c>
      <c r="DU33">
        <v>15</v>
      </c>
      <c r="DV33">
        <v>1628184705</v>
      </c>
      <c r="DW33" t="s">
        <v>454</v>
      </c>
      <c r="DX33">
        <v>1628184703</v>
      </c>
      <c r="DY33">
        <v>1628184705</v>
      </c>
      <c r="DZ33">
        <v>55</v>
      </c>
      <c r="EA33">
        <v>-0.23799999999999999</v>
      </c>
      <c r="EB33">
        <v>-4.0000000000000001E-3</v>
      </c>
      <c r="EC33">
        <v>0.71699999999999997</v>
      </c>
      <c r="ED33">
        <v>3.6999999999999998E-2</v>
      </c>
      <c r="EE33">
        <v>400</v>
      </c>
      <c r="EF33">
        <v>26</v>
      </c>
      <c r="EG33">
        <v>0.05</v>
      </c>
      <c r="EH33">
        <v>0.02</v>
      </c>
      <c r="EI33">
        <v>22.3583828926397</v>
      </c>
      <c r="EJ33">
        <v>-0.20284836814948101</v>
      </c>
      <c r="EK33">
        <v>8.7571237681590794E-2</v>
      </c>
      <c r="EL33">
        <v>1</v>
      </c>
      <c r="EM33">
        <v>0.27673908950514298</v>
      </c>
      <c r="EN33">
        <v>0.108829640876376</v>
      </c>
      <c r="EO33">
        <v>1.8215891449073499E-2</v>
      </c>
      <c r="EP33">
        <v>1</v>
      </c>
      <c r="EQ33">
        <v>2</v>
      </c>
      <c r="ER33">
        <v>2</v>
      </c>
      <c r="ES33" t="s">
        <v>363</v>
      </c>
      <c r="ET33">
        <v>2.9888699999999999</v>
      </c>
      <c r="EU33">
        <v>2.7505600000000001</v>
      </c>
      <c r="EV33">
        <v>8.4084699999999998E-2</v>
      </c>
      <c r="EW33">
        <v>8.9283199999999993E-2</v>
      </c>
      <c r="EX33">
        <v>0.127165</v>
      </c>
      <c r="EY33">
        <v>0.112579</v>
      </c>
      <c r="EZ33">
        <v>21986.9</v>
      </c>
      <c r="FA33">
        <v>22631.200000000001</v>
      </c>
      <c r="FB33">
        <v>23855.1</v>
      </c>
      <c r="FC33">
        <v>25170</v>
      </c>
      <c r="FD33">
        <v>29999.599999999999</v>
      </c>
      <c r="FE33">
        <v>31447.3</v>
      </c>
      <c r="FF33">
        <v>38011.4</v>
      </c>
      <c r="FG33">
        <v>39297.4</v>
      </c>
      <c r="FH33">
        <v>2.0592999999999999</v>
      </c>
      <c r="FI33">
        <v>1.94357</v>
      </c>
      <c r="FJ33">
        <v>1.31764E-2</v>
      </c>
      <c r="FK33">
        <v>0</v>
      </c>
      <c r="FL33">
        <v>30.983000000000001</v>
      </c>
      <c r="FM33">
        <v>999.9</v>
      </c>
      <c r="FN33">
        <v>45.848999999999997</v>
      </c>
      <c r="FO33">
        <v>40.143000000000001</v>
      </c>
      <c r="FP33">
        <v>34.398200000000003</v>
      </c>
      <c r="FQ33">
        <v>61.422699999999999</v>
      </c>
      <c r="FR33">
        <v>24.322900000000001</v>
      </c>
      <c r="FS33">
        <v>1</v>
      </c>
      <c r="FT33">
        <v>0.490838</v>
      </c>
      <c r="FU33">
        <v>2.9264000000000001</v>
      </c>
      <c r="FV33">
        <v>20.359200000000001</v>
      </c>
      <c r="FW33">
        <v>5.2500900000000001</v>
      </c>
      <c r="FX33">
        <v>12.0099</v>
      </c>
      <c r="FY33">
        <v>4.9786000000000001</v>
      </c>
      <c r="FZ33">
        <v>3.2922500000000001</v>
      </c>
      <c r="GA33">
        <v>9999</v>
      </c>
      <c r="GB33">
        <v>999.9</v>
      </c>
      <c r="GC33">
        <v>9999</v>
      </c>
      <c r="GD33">
        <v>9999</v>
      </c>
      <c r="GE33">
        <v>1.87561</v>
      </c>
      <c r="GF33">
        <v>1.87663</v>
      </c>
      <c r="GG33">
        <v>1.88269</v>
      </c>
      <c r="GH33">
        <v>1.88591</v>
      </c>
      <c r="GI33">
        <v>1.8766799999999999</v>
      </c>
      <c r="GJ33">
        <v>1.8831899999999999</v>
      </c>
      <c r="GK33">
        <v>1.8821699999999999</v>
      </c>
      <c r="GL33">
        <v>1.8856599999999999</v>
      </c>
      <c r="GM33">
        <v>5</v>
      </c>
      <c r="GN33">
        <v>0</v>
      </c>
      <c r="GO33">
        <v>0</v>
      </c>
      <c r="GP33">
        <v>0</v>
      </c>
      <c r="GQ33" t="s">
        <v>364</v>
      </c>
      <c r="GR33" t="s">
        <v>365</v>
      </c>
      <c r="GS33" t="s">
        <v>366</v>
      </c>
      <c r="GT33" t="s">
        <v>366</v>
      </c>
      <c r="GU33" t="s">
        <v>366</v>
      </c>
      <c r="GV33" t="s">
        <v>366</v>
      </c>
      <c r="GW33">
        <v>0</v>
      </c>
      <c r="GX33">
        <v>100</v>
      </c>
      <c r="GY33">
        <v>100</v>
      </c>
      <c r="GZ33">
        <v>0.74299999999999999</v>
      </c>
      <c r="HA33">
        <v>4.19E-2</v>
      </c>
      <c r="HB33">
        <v>1.1950553858445501</v>
      </c>
      <c r="HC33">
        <v>-1.54219930941761E-3</v>
      </c>
      <c r="HD33">
        <v>9.932230794391771E-7</v>
      </c>
      <c r="HE33">
        <v>-3.2951819426937901E-10</v>
      </c>
      <c r="HF33">
        <v>4.1880881261245097E-2</v>
      </c>
      <c r="HG33">
        <v>0</v>
      </c>
      <c r="HH33">
        <v>0</v>
      </c>
      <c r="HI33">
        <v>0</v>
      </c>
      <c r="HJ33">
        <v>1</v>
      </c>
      <c r="HK33">
        <v>2080</v>
      </c>
      <c r="HL33">
        <v>1</v>
      </c>
      <c r="HM33">
        <v>27</v>
      </c>
      <c r="HN33">
        <v>0.7</v>
      </c>
      <c r="HO33">
        <v>0.6</v>
      </c>
      <c r="HP33">
        <v>18</v>
      </c>
      <c r="HQ33">
        <v>513.48299999999995</v>
      </c>
      <c r="HR33">
        <v>496.57299999999998</v>
      </c>
      <c r="HS33">
        <v>27.002500000000001</v>
      </c>
      <c r="HT33">
        <v>33.238199999999999</v>
      </c>
      <c r="HU33">
        <v>30.001899999999999</v>
      </c>
      <c r="HV33">
        <v>32.924900000000001</v>
      </c>
      <c r="HW33">
        <v>32.918100000000003</v>
      </c>
      <c r="HX33">
        <v>20.755199999999999</v>
      </c>
      <c r="HY33">
        <v>35.361600000000003</v>
      </c>
      <c r="HZ33">
        <v>58.371200000000002</v>
      </c>
      <c r="IA33">
        <v>27</v>
      </c>
      <c r="IB33">
        <v>400</v>
      </c>
      <c r="IC33">
        <v>25.6907</v>
      </c>
      <c r="ID33">
        <v>98.970200000000006</v>
      </c>
      <c r="IE33">
        <v>100.011</v>
      </c>
    </row>
    <row r="34" spans="1:239" x14ac:dyDescent="0.3">
      <c r="A34">
        <v>18</v>
      </c>
      <c r="B34">
        <v>1628184853.5999999</v>
      </c>
      <c r="C34">
        <v>9874</v>
      </c>
      <c r="D34" t="s">
        <v>455</v>
      </c>
      <c r="E34" t="s">
        <v>456</v>
      </c>
      <c r="F34">
        <v>0</v>
      </c>
      <c r="G34" t="s">
        <v>370</v>
      </c>
      <c r="H34" t="s">
        <v>611</v>
      </c>
      <c r="I34" t="s">
        <v>360</v>
      </c>
      <c r="J34">
        <v>1628184853.5999999</v>
      </c>
      <c r="K34">
        <f t="shared" si="0"/>
        <v>4.4642788867639404E-3</v>
      </c>
      <c r="L34">
        <f t="shared" si="1"/>
        <v>4.4642788867639407</v>
      </c>
      <c r="M34">
        <f t="shared" si="2"/>
        <v>17.637824344352754</v>
      </c>
      <c r="N34">
        <f t="shared" si="3"/>
        <v>279.01900000000001</v>
      </c>
      <c r="O34">
        <f t="shared" si="4"/>
        <v>174.18289561209605</v>
      </c>
      <c r="P34">
        <f t="shared" si="5"/>
        <v>17.358649111314257</v>
      </c>
      <c r="Q34">
        <f t="shared" si="6"/>
        <v>27.806363531675299</v>
      </c>
      <c r="R34">
        <f t="shared" si="7"/>
        <v>0.29841096954491203</v>
      </c>
      <c r="S34">
        <f t="shared" si="8"/>
        <v>2.9200284995767767</v>
      </c>
      <c r="T34">
        <f t="shared" si="9"/>
        <v>0.28244490201132733</v>
      </c>
      <c r="U34">
        <f t="shared" si="10"/>
        <v>0.17789133123794107</v>
      </c>
      <c r="V34">
        <f t="shared" si="11"/>
        <v>321.54111238769923</v>
      </c>
      <c r="W34">
        <f t="shared" si="12"/>
        <v>31.279896263698625</v>
      </c>
      <c r="X34">
        <f t="shared" si="13"/>
        <v>31.267900000000001</v>
      </c>
      <c r="Y34">
        <f t="shared" si="14"/>
        <v>4.5807497811485804</v>
      </c>
      <c r="Z34">
        <f t="shared" si="15"/>
        <v>69.753726543030965</v>
      </c>
      <c r="AA34">
        <f t="shared" si="16"/>
        <v>3.0660094625467327</v>
      </c>
      <c r="AB34">
        <f t="shared" si="17"/>
        <v>4.3954776533054707</v>
      </c>
      <c r="AC34">
        <f t="shared" si="18"/>
        <v>1.5147403186018478</v>
      </c>
      <c r="AD34">
        <f t="shared" si="19"/>
        <v>-196.87469890628978</v>
      </c>
      <c r="AE34">
        <f t="shared" si="20"/>
        <v>-113.91242353310113</v>
      </c>
      <c r="AF34">
        <f t="shared" si="21"/>
        <v>-8.7521363884421284</v>
      </c>
      <c r="AG34">
        <f t="shared" si="22"/>
        <v>2.0018535598661913</v>
      </c>
      <c r="AH34">
        <v>0</v>
      </c>
      <c r="AI34">
        <v>0</v>
      </c>
      <c r="AJ34">
        <f t="shared" si="23"/>
        <v>1</v>
      </c>
      <c r="AK34">
        <f t="shared" si="24"/>
        <v>0</v>
      </c>
      <c r="AL34">
        <f t="shared" si="25"/>
        <v>51978.755172364719</v>
      </c>
      <c r="AM34" t="s">
        <v>361</v>
      </c>
      <c r="AN34">
        <v>10238.9</v>
      </c>
      <c r="AO34">
        <v>302.21199999999999</v>
      </c>
      <c r="AP34">
        <v>4052.3</v>
      </c>
      <c r="AQ34">
        <f t="shared" si="26"/>
        <v>0.92542210596451402</v>
      </c>
      <c r="AR34">
        <v>-0.32343011824092399</v>
      </c>
      <c r="AS34" t="s">
        <v>457</v>
      </c>
      <c r="AT34">
        <v>10227.799999999999</v>
      </c>
      <c r="AU34">
        <v>837.31572000000006</v>
      </c>
      <c r="AV34">
        <v>1158.94</v>
      </c>
      <c r="AW34">
        <f t="shared" si="27"/>
        <v>0.27751590246259517</v>
      </c>
      <c r="AX34">
        <v>0.5</v>
      </c>
      <c r="AY34">
        <f t="shared" si="28"/>
        <v>1681.3568996827455</v>
      </c>
      <c r="AZ34">
        <f t="shared" si="29"/>
        <v>17.637824344352754</v>
      </c>
      <c r="BA34">
        <f t="shared" si="30"/>
        <v>233.30163868858409</v>
      </c>
      <c r="BB34">
        <f t="shared" si="31"/>
        <v>1.0682594793516345E-2</v>
      </c>
      <c r="BC34">
        <f t="shared" si="32"/>
        <v>2.4965571988196111</v>
      </c>
      <c r="BD34">
        <f t="shared" si="33"/>
        <v>254.77580750033593</v>
      </c>
      <c r="BE34" t="s">
        <v>458</v>
      </c>
      <c r="BF34">
        <v>622.79</v>
      </c>
      <c r="BG34">
        <f t="shared" si="34"/>
        <v>622.79</v>
      </c>
      <c r="BH34">
        <f t="shared" si="35"/>
        <v>0.46262101575577685</v>
      </c>
      <c r="BI34">
        <f t="shared" si="36"/>
        <v>0.59987742236314456</v>
      </c>
      <c r="BJ34">
        <f t="shared" si="37"/>
        <v>0.84366571317768424</v>
      </c>
      <c r="BK34">
        <f t="shared" si="38"/>
        <v>0.37541002511882415</v>
      </c>
      <c r="BL34">
        <f t="shared" si="39"/>
        <v>0.77154456108763314</v>
      </c>
      <c r="BM34">
        <f t="shared" si="40"/>
        <v>0.44618493472634524</v>
      </c>
      <c r="BN34">
        <f t="shared" si="41"/>
        <v>0.55381506527365476</v>
      </c>
      <c r="BO34">
        <f t="shared" si="42"/>
        <v>2000.19</v>
      </c>
      <c r="BP34">
        <f t="shared" si="43"/>
        <v>1681.3568996827455</v>
      </c>
      <c r="BQ34">
        <f t="shared" si="44"/>
        <v>0.84059859297504014</v>
      </c>
      <c r="BR34">
        <f t="shared" si="45"/>
        <v>0.16075528444182763</v>
      </c>
      <c r="BS34">
        <v>6</v>
      </c>
      <c r="BT34">
        <v>0.5</v>
      </c>
      <c r="BU34" t="s">
        <v>362</v>
      </c>
      <c r="BV34">
        <v>2</v>
      </c>
      <c r="BW34">
        <v>1628184853.5999999</v>
      </c>
      <c r="BX34">
        <v>279.01900000000001</v>
      </c>
      <c r="BY34">
        <v>301.67745484441201</v>
      </c>
      <c r="BZ34">
        <v>30.765435877863801</v>
      </c>
      <c r="CA34">
        <v>25.573499999999999</v>
      </c>
      <c r="CB34">
        <v>278.14699999999999</v>
      </c>
      <c r="CC34">
        <v>30.929099999999998</v>
      </c>
      <c r="CD34">
        <v>500.03699999999998</v>
      </c>
      <c r="CE34">
        <v>99.5578</v>
      </c>
      <c r="CF34">
        <v>9.9798700000000004E-2</v>
      </c>
      <c r="CG34">
        <v>30.5443</v>
      </c>
      <c r="CH34">
        <v>31.267900000000001</v>
      </c>
      <c r="CI34">
        <v>999.9</v>
      </c>
      <c r="CJ34">
        <v>0</v>
      </c>
      <c r="CK34">
        <v>0</v>
      </c>
      <c r="CL34">
        <v>9990</v>
      </c>
      <c r="CM34">
        <v>0</v>
      </c>
      <c r="CN34">
        <v>2023.8</v>
      </c>
      <c r="CO34">
        <v>-21.0456</v>
      </c>
      <c r="CP34">
        <v>287.93599999999998</v>
      </c>
      <c r="CQ34">
        <v>307.93900000000002</v>
      </c>
      <c r="CR34">
        <v>5.39628</v>
      </c>
      <c r="CS34">
        <v>300.06400000000002</v>
      </c>
      <c r="CT34">
        <v>25.573499999999999</v>
      </c>
      <c r="CU34">
        <v>3.0832799999999998</v>
      </c>
      <c r="CV34">
        <v>2.5460400000000001</v>
      </c>
      <c r="CW34">
        <v>24.4846</v>
      </c>
      <c r="CX34">
        <v>21.323899999999998</v>
      </c>
      <c r="CY34">
        <v>2000.19</v>
      </c>
      <c r="CZ34">
        <v>0.97999899999999995</v>
      </c>
      <c r="DA34">
        <v>2.0001100000000001E-2</v>
      </c>
      <c r="DB34">
        <v>0</v>
      </c>
      <c r="DC34">
        <v>836.76800000000003</v>
      </c>
      <c r="DD34">
        <v>5.0005300000000004</v>
      </c>
      <c r="DE34">
        <v>19083</v>
      </c>
      <c r="DF34">
        <v>17835.2</v>
      </c>
      <c r="DG34">
        <v>48.875</v>
      </c>
      <c r="DH34">
        <v>51.186999999999998</v>
      </c>
      <c r="DI34">
        <v>49.561999999999998</v>
      </c>
      <c r="DJ34">
        <v>50</v>
      </c>
      <c r="DK34">
        <v>50.125</v>
      </c>
      <c r="DL34">
        <v>1955.28</v>
      </c>
      <c r="DM34">
        <v>39.909999999999997</v>
      </c>
      <c r="DN34">
        <v>0</v>
      </c>
      <c r="DO34">
        <v>110.39999985694899</v>
      </c>
      <c r="DP34">
        <v>0</v>
      </c>
      <c r="DQ34">
        <v>837.31572000000006</v>
      </c>
      <c r="DR34">
        <v>-5.0403846303552102</v>
      </c>
      <c r="DS34">
        <v>-94.738461800569496</v>
      </c>
      <c r="DT34">
        <v>19091.776000000002</v>
      </c>
      <c r="DU34">
        <v>15</v>
      </c>
      <c r="DV34">
        <v>1628184816.5999999</v>
      </c>
      <c r="DW34" t="s">
        <v>459</v>
      </c>
      <c r="DX34">
        <v>1628184811.5999999</v>
      </c>
      <c r="DY34">
        <v>1628184816.5999999</v>
      </c>
      <c r="DZ34">
        <v>56</v>
      </c>
      <c r="EA34">
        <v>3.5999999999999997E-2</v>
      </c>
      <c r="EB34">
        <v>-1E-3</v>
      </c>
      <c r="EC34">
        <v>0.85</v>
      </c>
      <c r="ED34">
        <v>3.5999999999999997E-2</v>
      </c>
      <c r="EE34">
        <v>300</v>
      </c>
      <c r="EF34">
        <v>26</v>
      </c>
      <c r="EG34">
        <v>0.12</v>
      </c>
      <c r="EH34">
        <v>0.02</v>
      </c>
      <c r="EI34">
        <v>16.271399117007402</v>
      </c>
      <c r="EJ34">
        <v>-0.221035835304626</v>
      </c>
      <c r="EK34">
        <v>7.2866876744402995E-2</v>
      </c>
      <c r="EL34">
        <v>1</v>
      </c>
      <c r="EM34">
        <v>0.29696748533663803</v>
      </c>
      <c r="EN34">
        <v>0.11751545819736101</v>
      </c>
      <c r="EO34">
        <v>1.95090081201084E-2</v>
      </c>
      <c r="EP34">
        <v>1</v>
      </c>
      <c r="EQ34">
        <v>2</v>
      </c>
      <c r="ER34">
        <v>2</v>
      </c>
      <c r="ES34" t="s">
        <v>363</v>
      </c>
      <c r="ET34">
        <v>2.9887000000000001</v>
      </c>
      <c r="EU34">
        <v>2.7507100000000002</v>
      </c>
      <c r="EV34">
        <v>6.6647100000000001E-2</v>
      </c>
      <c r="EW34">
        <v>7.1042499999999995E-2</v>
      </c>
      <c r="EX34">
        <v>0.12784400000000001</v>
      </c>
      <c r="EY34">
        <v>0.112235</v>
      </c>
      <c r="EZ34">
        <v>22384.9</v>
      </c>
      <c r="FA34">
        <v>23062.9</v>
      </c>
      <c r="FB34">
        <v>23834.9</v>
      </c>
      <c r="FC34">
        <v>25148.3</v>
      </c>
      <c r="FD34">
        <v>29951.9</v>
      </c>
      <c r="FE34">
        <v>31432.3</v>
      </c>
      <c r="FF34">
        <v>37980.800000000003</v>
      </c>
      <c r="FG34">
        <v>39263.9</v>
      </c>
      <c r="FH34">
        <v>2.0553499999999998</v>
      </c>
      <c r="FI34">
        <v>1.93492</v>
      </c>
      <c r="FJ34">
        <v>2.7492599999999999E-3</v>
      </c>
      <c r="FK34">
        <v>0</v>
      </c>
      <c r="FL34">
        <v>31.223199999999999</v>
      </c>
      <c r="FM34">
        <v>999.9</v>
      </c>
      <c r="FN34">
        <v>44.988</v>
      </c>
      <c r="FO34">
        <v>40.515999999999998</v>
      </c>
      <c r="FP34">
        <v>34.436300000000003</v>
      </c>
      <c r="FQ34">
        <v>61.730899999999998</v>
      </c>
      <c r="FR34">
        <v>23.990400000000001</v>
      </c>
      <c r="FS34">
        <v>1</v>
      </c>
      <c r="FT34">
        <v>0.52709899999999998</v>
      </c>
      <c r="FU34">
        <v>3.1023700000000001</v>
      </c>
      <c r="FV34">
        <v>20.355</v>
      </c>
      <c r="FW34">
        <v>5.2502399999999998</v>
      </c>
      <c r="FX34">
        <v>12.0099</v>
      </c>
      <c r="FY34">
        <v>4.97865</v>
      </c>
      <c r="FZ34">
        <v>3.2924000000000002</v>
      </c>
      <c r="GA34">
        <v>9999</v>
      </c>
      <c r="GB34">
        <v>999.9</v>
      </c>
      <c r="GC34">
        <v>9999</v>
      </c>
      <c r="GD34">
        <v>9999</v>
      </c>
      <c r="GE34">
        <v>1.87564</v>
      </c>
      <c r="GF34">
        <v>1.8766799999999999</v>
      </c>
      <c r="GG34">
        <v>1.8827700000000001</v>
      </c>
      <c r="GH34">
        <v>1.8859900000000001</v>
      </c>
      <c r="GI34">
        <v>1.8767</v>
      </c>
      <c r="GJ34">
        <v>1.88324</v>
      </c>
      <c r="GK34">
        <v>1.8821699999999999</v>
      </c>
      <c r="GL34">
        <v>1.88568</v>
      </c>
      <c r="GM34">
        <v>5</v>
      </c>
      <c r="GN34">
        <v>0</v>
      </c>
      <c r="GO34">
        <v>0</v>
      </c>
      <c r="GP34">
        <v>0</v>
      </c>
      <c r="GQ34" t="s">
        <v>364</v>
      </c>
      <c r="GR34" t="s">
        <v>365</v>
      </c>
      <c r="GS34" t="s">
        <v>366</v>
      </c>
      <c r="GT34" t="s">
        <v>366</v>
      </c>
      <c r="GU34" t="s">
        <v>366</v>
      </c>
      <c r="GV34" t="s">
        <v>366</v>
      </c>
      <c r="GW34">
        <v>0</v>
      </c>
      <c r="GX34">
        <v>100</v>
      </c>
      <c r="GY34">
        <v>100</v>
      </c>
      <c r="GZ34">
        <v>0.872</v>
      </c>
      <c r="HA34">
        <v>4.07E-2</v>
      </c>
      <c r="HB34">
        <v>1.2310946482757099</v>
      </c>
      <c r="HC34">
        <v>-1.54219930941761E-3</v>
      </c>
      <c r="HD34">
        <v>9.932230794391771E-7</v>
      </c>
      <c r="HE34">
        <v>-3.2951819426937901E-10</v>
      </c>
      <c r="HF34">
        <v>4.0678902438317399E-2</v>
      </c>
      <c r="HG34">
        <v>0</v>
      </c>
      <c r="HH34">
        <v>0</v>
      </c>
      <c r="HI34">
        <v>0</v>
      </c>
      <c r="HJ34">
        <v>1</v>
      </c>
      <c r="HK34">
        <v>2080</v>
      </c>
      <c r="HL34">
        <v>1</v>
      </c>
      <c r="HM34">
        <v>27</v>
      </c>
      <c r="HN34">
        <v>0.7</v>
      </c>
      <c r="HO34">
        <v>0.6</v>
      </c>
      <c r="HP34">
        <v>18</v>
      </c>
      <c r="HQ34">
        <v>513.86400000000003</v>
      </c>
      <c r="HR34">
        <v>493.14600000000002</v>
      </c>
      <c r="HS34">
        <v>27.0029</v>
      </c>
      <c r="HT34">
        <v>33.634700000000002</v>
      </c>
      <c r="HU34">
        <v>30.0015</v>
      </c>
      <c r="HV34">
        <v>33.2898</v>
      </c>
      <c r="HW34">
        <v>33.278599999999997</v>
      </c>
      <c r="HX34">
        <v>16.4587</v>
      </c>
      <c r="HY34">
        <v>35.377499999999998</v>
      </c>
      <c r="HZ34">
        <v>55.947299999999998</v>
      </c>
      <c r="IA34">
        <v>27</v>
      </c>
      <c r="IB34">
        <v>300</v>
      </c>
      <c r="IC34">
        <v>25.531500000000001</v>
      </c>
      <c r="ID34">
        <v>98.888900000000007</v>
      </c>
      <c r="IE34">
        <v>99.924899999999994</v>
      </c>
    </row>
    <row r="35" spans="1:239" x14ac:dyDescent="0.3">
      <c r="A35">
        <v>19</v>
      </c>
      <c r="B35">
        <v>1628184971.5999999</v>
      </c>
      <c r="C35">
        <v>9992</v>
      </c>
      <c r="D35" t="s">
        <v>460</v>
      </c>
      <c r="E35" t="s">
        <v>461</v>
      </c>
      <c r="F35">
        <v>0</v>
      </c>
      <c r="G35" t="s">
        <v>370</v>
      </c>
      <c r="H35" t="s">
        <v>611</v>
      </c>
      <c r="I35" t="s">
        <v>360</v>
      </c>
      <c r="J35">
        <v>1628184971.5999999</v>
      </c>
      <c r="K35">
        <f t="shared" si="0"/>
        <v>5.4039715510264576E-3</v>
      </c>
      <c r="L35">
        <f t="shared" si="1"/>
        <v>5.4039715510264577</v>
      </c>
      <c r="M35">
        <f t="shared" si="2"/>
        <v>8.7973514346882666</v>
      </c>
      <c r="N35">
        <f t="shared" si="3"/>
        <v>186.726</v>
      </c>
      <c r="O35">
        <f t="shared" si="4"/>
        <v>143.56222243393205</v>
      </c>
      <c r="P35">
        <f t="shared" si="5"/>
        <v>14.308644430818598</v>
      </c>
      <c r="Q35">
        <f t="shared" si="6"/>
        <v>18.610717323066002</v>
      </c>
      <c r="R35">
        <f t="shared" si="7"/>
        <v>0.3813915500768032</v>
      </c>
      <c r="S35">
        <f t="shared" si="8"/>
        <v>2.9202166996246728</v>
      </c>
      <c r="T35">
        <f t="shared" si="9"/>
        <v>0.35572272881559747</v>
      </c>
      <c r="U35">
        <f t="shared" si="10"/>
        <v>0.22448882048594535</v>
      </c>
      <c r="V35">
        <f t="shared" si="11"/>
        <v>321.50382538778223</v>
      </c>
      <c r="W35">
        <f t="shared" si="12"/>
        <v>31.119697627635254</v>
      </c>
      <c r="X35">
        <f t="shared" si="13"/>
        <v>31.312000000000001</v>
      </c>
      <c r="Y35">
        <f t="shared" si="14"/>
        <v>4.5922578714471092</v>
      </c>
      <c r="Z35">
        <f t="shared" si="15"/>
        <v>71.02089557936408</v>
      </c>
      <c r="AA35">
        <f t="shared" si="16"/>
        <v>3.136848212008839</v>
      </c>
      <c r="AB35">
        <f t="shared" si="17"/>
        <v>4.4167961927535675</v>
      </c>
      <c r="AC35">
        <f t="shared" si="18"/>
        <v>1.4554096594382702</v>
      </c>
      <c r="AD35">
        <f t="shared" si="19"/>
        <v>-238.31514540026677</v>
      </c>
      <c r="AE35">
        <f t="shared" si="20"/>
        <v>-107.5436590833139</v>
      </c>
      <c r="AF35">
        <f t="shared" si="21"/>
        <v>-8.2675262799888376</v>
      </c>
      <c r="AG35">
        <f t="shared" si="22"/>
        <v>-32.62250537578727</v>
      </c>
      <c r="AH35">
        <v>0</v>
      </c>
      <c r="AI35">
        <v>0</v>
      </c>
      <c r="AJ35">
        <f t="shared" si="23"/>
        <v>1</v>
      </c>
      <c r="AK35">
        <f t="shared" si="24"/>
        <v>0</v>
      </c>
      <c r="AL35">
        <f t="shared" si="25"/>
        <v>51969.85722587585</v>
      </c>
      <c r="AM35" t="s">
        <v>361</v>
      </c>
      <c r="AN35">
        <v>10238.9</v>
      </c>
      <c r="AO35">
        <v>302.21199999999999</v>
      </c>
      <c r="AP35">
        <v>4052.3</v>
      </c>
      <c r="AQ35">
        <f t="shared" si="26"/>
        <v>0.92542210596451402</v>
      </c>
      <c r="AR35">
        <v>-0.32343011824092399</v>
      </c>
      <c r="AS35" t="s">
        <v>462</v>
      </c>
      <c r="AT35">
        <v>10224.799999999999</v>
      </c>
      <c r="AU35">
        <v>818.855961538462</v>
      </c>
      <c r="AV35">
        <v>1085.68</v>
      </c>
      <c r="AW35">
        <f t="shared" si="27"/>
        <v>0.24576674384859076</v>
      </c>
      <c r="AX35">
        <v>0.5</v>
      </c>
      <c r="AY35">
        <f t="shared" si="28"/>
        <v>1681.1633996827886</v>
      </c>
      <c r="AZ35">
        <f t="shared" si="29"/>
        <v>8.7973514346882666</v>
      </c>
      <c r="BA35">
        <f t="shared" si="30"/>
        <v>206.58702730873296</v>
      </c>
      <c r="BB35">
        <f t="shared" si="31"/>
        <v>5.4252796335264924E-3</v>
      </c>
      <c r="BC35">
        <f t="shared" si="32"/>
        <v>2.7324994473509685</v>
      </c>
      <c r="BD35">
        <f t="shared" si="33"/>
        <v>251.05167237961271</v>
      </c>
      <c r="BE35" t="s">
        <v>463</v>
      </c>
      <c r="BF35">
        <v>626.98</v>
      </c>
      <c r="BG35">
        <f t="shared" si="34"/>
        <v>626.98</v>
      </c>
      <c r="BH35">
        <f t="shared" si="35"/>
        <v>0.42250018421634372</v>
      </c>
      <c r="BI35">
        <f t="shared" si="36"/>
        <v>0.58169618151632452</v>
      </c>
      <c r="BJ35">
        <f t="shared" si="37"/>
        <v>0.86608550442002497</v>
      </c>
      <c r="BK35">
        <f t="shared" si="38"/>
        <v>0.34056788338711735</v>
      </c>
      <c r="BL35">
        <f t="shared" si="39"/>
        <v>0.79108010265359097</v>
      </c>
      <c r="BM35">
        <f t="shared" si="40"/>
        <v>0.44539197248058926</v>
      </c>
      <c r="BN35">
        <f t="shared" si="41"/>
        <v>0.55460802751941074</v>
      </c>
      <c r="BO35">
        <f t="shared" si="42"/>
        <v>1999.96</v>
      </c>
      <c r="BP35">
        <f t="shared" si="43"/>
        <v>1681.1633996827886</v>
      </c>
      <c r="BQ35">
        <f t="shared" si="44"/>
        <v>0.84059851181163048</v>
      </c>
      <c r="BR35">
        <f t="shared" si="45"/>
        <v>0.16075512779644704</v>
      </c>
      <c r="BS35">
        <v>6</v>
      </c>
      <c r="BT35">
        <v>0.5</v>
      </c>
      <c r="BU35" t="s">
        <v>362</v>
      </c>
      <c r="BV35">
        <v>2</v>
      </c>
      <c r="BW35">
        <v>1628184971.5999999</v>
      </c>
      <c r="BX35">
        <v>186.726</v>
      </c>
      <c r="BY35">
        <v>198.49409622710201</v>
      </c>
      <c r="BZ35">
        <v>31.4727857646632</v>
      </c>
      <c r="CA35">
        <v>25.1919</v>
      </c>
      <c r="CB35">
        <v>185.95699999999999</v>
      </c>
      <c r="CC35">
        <v>31.166699999999999</v>
      </c>
      <c r="CD35">
        <v>499.983</v>
      </c>
      <c r="CE35">
        <v>99.5685</v>
      </c>
      <c r="CF35">
        <v>0.100091</v>
      </c>
      <c r="CG35">
        <v>30.628900000000002</v>
      </c>
      <c r="CH35">
        <v>31.312000000000001</v>
      </c>
      <c r="CI35">
        <v>999.9</v>
      </c>
      <c r="CJ35">
        <v>0</v>
      </c>
      <c r="CK35">
        <v>0</v>
      </c>
      <c r="CL35">
        <v>9990</v>
      </c>
      <c r="CM35">
        <v>0</v>
      </c>
      <c r="CN35">
        <v>1993.95</v>
      </c>
      <c r="CO35">
        <v>-13.2791</v>
      </c>
      <c r="CP35">
        <v>192.74100000000001</v>
      </c>
      <c r="CQ35">
        <v>205.17400000000001</v>
      </c>
      <c r="CR35">
        <v>6.0167200000000003</v>
      </c>
      <c r="CS35">
        <v>200.005</v>
      </c>
      <c r="CT35">
        <v>25.1919</v>
      </c>
      <c r="CU35">
        <v>3.1074000000000002</v>
      </c>
      <c r="CV35">
        <v>2.5083199999999999</v>
      </c>
      <c r="CW35">
        <v>24.614899999999999</v>
      </c>
      <c r="CX35">
        <v>21.0806</v>
      </c>
      <c r="CY35">
        <v>1999.96</v>
      </c>
      <c r="CZ35">
        <v>0.98000200000000004</v>
      </c>
      <c r="DA35">
        <v>1.9998100000000001E-2</v>
      </c>
      <c r="DB35">
        <v>0</v>
      </c>
      <c r="DC35">
        <v>818.48800000000006</v>
      </c>
      <c r="DD35">
        <v>5.0005300000000004</v>
      </c>
      <c r="DE35">
        <v>18728.599999999999</v>
      </c>
      <c r="DF35">
        <v>17833.2</v>
      </c>
      <c r="DG35">
        <v>49.311999999999998</v>
      </c>
      <c r="DH35">
        <v>51.625</v>
      </c>
      <c r="DI35">
        <v>50</v>
      </c>
      <c r="DJ35">
        <v>50.5</v>
      </c>
      <c r="DK35">
        <v>50.625</v>
      </c>
      <c r="DL35">
        <v>1955.06</v>
      </c>
      <c r="DM35">
        <v>39.9</v>
      </c>
      <c r="DN35">
        <v>0</v>
      </c>
      <c r="DO35">
        <v>117.40000009536701</v>
      </c>
      <c r="DP35">
        <v>0</v>
      </c>
      <c r="DQ35">
        <v>818.855961538462</v>
      </c>
      <c r="DR35">
        <v>-4.6240341894965198</v>
      </c>
      <c r="DS35">
        <v>-202.11965842857299</v>
      </c>
      <c r="DT35">
        <v>18743.2076923077</v>
      </c>
      <c r="DU35">
        <v>15</v>
      </c>
      <c r="DV35">
        <v>1628184933.0999999</v>
      </c>
      <c r="DW35" t="s">
        <v>464</v>
      </c>
      <c r="DX35">
        <v>1628184924.0999999</v>
      </c>
      <c r="DY35">
        <v>1628184933.0999999</v>
      </c>
      <c r="DZ35">
        <v>57</v>
      </c>
      <c r="EA35">
        <v>-0.20799999999999999</v>
      </c>
      <c r="EB35">
        <v>1E-3</v>
      </c>
      <c r="EC35">
        <v>0.752</v>
      </c>
      <c r="ED35">
        <v>3.5999999999999997E-2</v>
      </c>
      <c r="EE35">
        <v>200</v>
      </c>
      <c r="EF35">
        <v>25</v>
      </c>
      <c r="EG35">
        <v>7.0000000000000007E-2</v>
      </c>
      <c r="EH35">
        <v>0.02</v>
      </c>
      <c r="EI35">
        <v>10.036967878859601</v>
      </c>
      <c r="EJ35">
        <v>6.1609485471727403E-6</v>
      </c>
      <c r="EK35">
        <v>4.1725134777314897E-2</v>
      </c>
      <c r="EL35">
        <v>1</v>
      </c>
      <c r="EM35">
        <v>0.34436905362943798</v>
      </c>
      <c r="EN35">
        <v>0.109606435684047</v>
      </c>
      <c r="EO35">
        <v>1.90889612605546E-2</v>
      </c>
      <c r="EP35">
        <v>1</v>
      </c>
      <c r="EQ35">
        <v>2</v>
      </c>
      <c r="ER35">
        <v>2</v>
      </c>
      <c r="ES35" t="s">
        <v>363</v>
      </c>
      <c r="ET35">
        <v>2.9881500000000001</v>
      </c>
      <c r="EU35">
        <v>2.7509700000000001</v>
      </c>
      <c r="EV35">
        <v>4.7012100000000001E-2</v>
      </c>
      <c r="EW35">
        <v>5.0255300000000003E-2</v>
      </c>
      <c r="EX35">
        <v>0.12842600000000001</v>
      </c>
      <c r="EY35">
        <v>0.110988</v>
      </c>
      <c r="EZ35">
        <v>22839</v>
      </c>
      <c r="FA35">
        <v>23562.400000000001</v>
      </c>
      <c r="FB35">
        <v>23819.200000000001</v>
      </c>
      <c r="FC35">
        <v>25132.6</v>
      </c>
      <c r="FD35">
        <v>29913.3</v>
      </c>
      <c r="FE35">
        <v>31456.5</v>
      </c>
      <c r="FF35">
        <v>37957.300000000003</v>
      </c>
      <c r="FG35">
        <v>39239.300000000003</v>
      </c>
      <c r="FH35">
        <v>2.0521500000000001</v>
      </c>
      <c r="FI35">
        <v>1.9259500000000001</v>
      </c>
      <c r="FJ35">
        <v>-1.0401000000000001E-2</v>
      </c>
      <c r="FK35">
        <v>0</v>
      </c>
      <c r="FL35">
        <v>31.480899999999998</v>
      </c>
      <c r="FM35">
        <v>999.9</v>
      </c>
      <c r="FN35">
        <v>44.03</v>
      </c>
      <c r="FO35">
        <v>40.959000000000003</v>
      </c>
      <c r="FP35">
        <v>34.496899999999997</v>
      </c>
      <c r="FQ35">
        <v>61.631</v>
      </c>
      <c r="FR35">
        <v>24.110600000000002</v>
      </c>
      <c r="FS35">
        <v>1</v>
      </c>
      <c r="FT35">
        <v>0.55661799999999995</v>
      </c>
      <c r="FU35">
        <v>3.2053099999999999</v>
      </c>
      <c r="FV35">
        <v>20.351500000000001</v>
      </c>
      <c r="FW35">
        <v>5.2503799999999998</v>
      </c>
      <c r="FX35">
        <v>12.0099</v>
      </c>
      <c r="FY35">
        <v>4.9787999999999997</v>
      </c>
      <c r="FZ35">
        <v>3.2923300000000002</v>
      </c>
      <c r="GA35">
        <v>9999</v>
      </c>
      <c r="GB35">
        <v>999.9</v>
      </c>
      <c r="GC35">
        <v>9999</v>
      </c>
      <c r="GD35">
        <v>9999</v>
      </c>
      <c r="GE35">
        <v>1.8757299999999999</v>
      </c>
      <c r="GF35">
        <v>1.8767</v>
      </c>
      <c r="GG35">
        <v>1.8828</v>
      </c>
      <c r="GH35">
        <v>1.8859900000000001</v>
      </c>
      <c r="GI35">
        <v>1.8768199999999999</v>
      </c>
      <c r="GJ35">
        <v>1.88324</v>
      </c>
      <c r="GK35">
        <v>1.88218</v>
      </c>
      <c r="GL35">
        <v>1.8857200000000001</v>
      </c>
      <c r="GM35">
        <v>5</v>
      </c>
      <c r="GN35">
        <v>0</v>
      </c>
      <c r="GO35">
        <v>0</v>
      </c>
      <c r="GP35">
        <v>0</v>
      </c>
      <c r="GQ35" t="s">
        <v>364</v>
      </c>
      <c r="GR35" t="s">
        <v>365</v>
      </c>
      <c r="GS35" t="s">
        <v>366</v>
      </c>
      <c r="GT35" t="s">
        <v>366</v>
      </c>
      <c r="GU35" t="s">
        <v>366</v>
      </c>
      <c r="GV35" t="s">
        <v>366</v>
      </c>
      <c r="GW35">
        <v>0</v>
      </c>
      <c r="GX35">
        <v>100</v>
      </c>
      <c r="GY35">
        <v>100</v>
      </c>
      <c r="GZ35">
        <v>0.76900000000000002</v>
      </c>
      <c r="HA35">
        <v>4.2000000000000003E-2</v>
      </c>
      <c r="HB35">
        <v>1.02285062400021</v>
      </c>
      <c r="HC35">
        <v>-1.54219930941761E-3</v>
      </c>
      <c r="HD35">
        <v>9.932230794391771E-7</v>
      </c>
      <c r="HE35">
        <v>-3.2951819426937901E-10</v>
      </c>
      <c r="HF35">
        <v>4.1928981166965501E-2</v>
      </c>
      <c r="HG35">
        <v>0</v>
      </c>
      <c r="HH35">
        <v>0</v>
      </c>
      <c r="HI35">
        <v>0</v>
      </c>
      <c r="HJ35">
        <v>1</v>
      </c>
      <c r="HK35">
        <v>2080</v>
      </c>
      <c r="HL35">
        <v>1</v>
      </c>
      <c r="HM35">
        <v>27</v>
      </c>
      <c r="HN35">
        <v>0.8</v>
      </c>
      <c r="HO35">
        <v>0.6</v>
      </c>
      <c r="HP35">
        <v>18</v>
      </c>
      <c r="HQ35">
        <v>514.65899999999999</v>
      </c>
      <c r="HR35">
        <v>489.4</v>
      </c>
      <c r="HS35">
        <v>27.002199999999998</v>
      </c>
      <c r="HT35">
        <v>34.002800000000001</v>
      </c>
      <c r="HU35">
        <v>30.001200000000001</v>
      </c>
      <c r="HV35">
        <v>33.6494</v>
      </c>
      <c r="HW35">
        <v>33.632100000000001</v>
      </c>
      <c r="HX35">
        <v>12.002000000000001</v>
      </c>
      <c r="HY35">
        <v>36.286700000000003</v>
      </c>
      <c r="HZ35">
        <v>52.988300000000002</v>
      </c>
      <c r="IA35">
        <v>27</v>
      </c>
      <c r="IB35">
        <v>200</v>
      </c>
      <c r="IC35">
        <v>25.0762</v>
      </c>
      <c r="ID35">
        <v>98.826400000000007</v>
      </c>
      <c r="IE35">
        <v>99.862499999999997</v>
      </c>
    </row>
    <row r="36" spans="1:239" x14ac:dyDescent="0.3">
      <c r="A36">
        <v>20</v>
      </c>
      <c r="B36">
        <v>1628185106.5999999</v>
      </c>
      <c r="C36">
        <v>10127</v>
      </c>
      <c r="D36" t="s">
        <v>465</v>
      </c>
      <c r="E36" t="s">
        <v>466</v>
      </c>
      <c r="F36">
        <v>0</v>
      </c>
      <c r="G36" t="s">
        <v>370</v>
      </c>
      <c r="H36" t="s">
        <v>611</v>
      </c>
      <c r="I36" t="s">
        <v>360</v>
      </c>
      <c r="J36">
        <v>1628185106.5999999</v>
      </c>
      <c r="K36">
        <f t="shared" si="0"/>
        <v>5.5232841166279589E-3</v>
      </c>
      <c r="L36">
        <f t="shared" si="1"/>
        <v>5.5232841166279592</v>
      </c>
      <c r="M36">
        <f t="shared" si="2"/>
        <v>5.9034026531860713</v>
      </c>
      <c r="N36">
        <f t="shared" si="3"/>
        <v>140.9</v>
      </c>
      <c r="O36">
        <f t="shared" si="4"/>
        <v>113.28968689681875</v>
      </c>
      <c r="P36">
        <f t="shared" si="5"/>
        <v>11.29128978600655</v>
      </c>
      <c r="Q36">
        <f t="shared" si="6"/>
        <v>14.0431382099</v>
      </c>
      <c r="R36">
        <f t="shared" si="7"/>
        <v>0.40805525015711885</v>
      </c>
      <c r="S36">
        <f t="shared" si="8"/>
        <v>2.9245866444724316</v>
      </c>
      <c r="T36">
        <f t="shared" si="9"/>
        <v>0.3788596739667629</v>
      </c>
      <c r="U36">
        <f t="shared" si="10"/>
        <v>0.23923609843268726</v>
      </c>
      <c r="V36">
        <f t="shared" si="11"/>
        <v>321.51601438796013</v>
      </c>
      <c r="W36">
        <f t="shared" si="12"/>
        <v>30.780187568152773</v>
      </c>
      <c r="X36">
        <f t="shared" si="13"/>
        <v>30.843299999999999</v>
      </c>
      <c r="Y36">
        <f t="shared" si="14"/>
        <v>4.4712272152784553</v>
      </c>
      <c r="Z36">
        <f t="shared" si="15"/>
        <v>70.817357819260778</v>
      </c>
      <c r="AA36">
        <f t="shared" si="16"/>
        <v>3.0731992405143131</v>
      </c>
      <c r="AB36">
        <f t="shared" si="17"/>
        <v>4.3396129637562808</v>
      </c>
      <c r="AC36">
        <f t="shared" si="18"/>
        <v>1.3980279747641422</v>
      </c>
      <c r="AD36">
        <f t="shared" si="19"/>
        <v>-243.57682954329297</v>
      </c>
      <c r="AE36">
        <f t="shared" si="20"/>
        <v>-82.366972648358754</v>
      </c>
      <c r="AF36">
        <f t="shared" si="21"/>
        <v>-6.2983765783564474</v>
      </c>
      <c r="AG36">
        <f t="shared" si="22"/>
        <v>-10.726164382048054</v>
      </c>
      <c r="AH36">
        <v>0</v>
      </c>
      <c r="AI36">
        <v>0</v>
      </c>
      <c r="AJ36">
        <f t="shared" si="23"/>
        <v>1</v>
      </c>
      <c r="AK36">
        <f t="shared" si="24"/>
        <v>0</v>
      </c>
      <c r="AL36">
        <f t="shared" si="25"/>
        <v>52147.21838859663</v>
      </c>
      <c r="AM36" t="s">
        <v>361</v>
      </c>
      <c r="AN36">
        <v>10238.9</v>
      </c>
      <c r="AO36">
        <v>302.21199999999999</v>
      </c>
      <c r="AP36">
        <v>4052.3</v>
      </c>
      <c r="AQ36">
        <f t="shared" si="26"/>
        <v>0.92542210596451402</v>
      </c>
      <c r="AR36">
        <v>-0.32343011824092399</v>
      </c>
      <c r="AS36" t="s">
        <v>467</v>
      </c>
      <c r="AT36">
        <v>10222.200000000001</v>
      </c>
      <c r="AU36">
        <v>814.09136000000001</v>
      </c>
      <c r="AV36">
        <v>1042.8900000000001</v>
      </c>
      <c r="AW36">
        <f t="shared" si="27"/>
        <v>0.21938904390683589</v>
      </c>
      <c r="AX36">
        <v>0.5</v>
      </c>
      <c r="AY36">
        <f t="shared" si="28"/>
        <v>1681.2302996828807</v>
      </c>
      <c r="AZ36">
        <f t="shared" si="29"/>
        <v>5.9034026531860713</v>
      </c>
      <c r="BA36">
        <f t="shared" si="30"/>
        <v>184.42175401731518</v>
      </c>
      <c r="BB36">
        <f t="shared" si="31"/>
        <v>3.7037357538711509E-3</v>
      </c>
      <c r="BC36">
        <f t="shared" si="32"/>
        <v>2.8856446988656517</v>
      </c>
      <c r="BD36">
        <f t="shared" si="33"/>
        <v>248.69213363533615</v>
      </c>
      <c r="BE36" t="s">
        <v>468</v>
      </c>
      <c r="BF36">
        <v>621.62</v>
      </c>
      <c r="BG36">
        <f t="shared" si="34"/>
        <v>621.62</v>
      </c>
      <c r="BH36">
        <f t="shared" si="35"/>
        <v>0.40394480721840276</v>
      </c>
      <c r="BI36">
        <f t="shared" si="36"/>
        <v>0.54311638616564206</v>
      </c>
      <c r="BJ36">
        <f t="shared" si="37"/>
        <v>0.87720510219548298</v>
      </c>
      <c r="BK36">
        <f t="shared" si="38"/>
        <v>0.30890432819659835</v>
      </c>
      <c r="BL36">
        <f t="shared" si="39"/>
        <v>0.80249050155623003</v>
      </c>
      <c r="BM36">
        <f t="shared" si="40"/>
        <v>0.41471022118240691</v>
      </c>
      <c r="BN36">
        <f t="shared" si="41"/>
        <v>0.58528977881759303</v>
      </c>
      <c r="BO36">
        <f t="shared" si="42"/>
        <v>2000.04</v>
      </c>
      <c r="BP36">
        <f t="shared" si="43"/>
        <v>1681.2302996828807</v>
      </c>
      <c r="BQ36">
        <f t="shared" si="44"/>
        <v>0.84059833787468285</v>
      </c>
      <c r="BR36">
        <f t="shared" si="45"/>
        <v>0.16075479209813812</v>
      </c>
      <c r="BS36">
        <v>6</v>
      </c>
      <c r="BT36">
        <v>0.5</v>
      </c>
      <c r="BU36" t="s">
        <v>362</v>
      </c>
      <c r="BV36">
        <v>2</v>
      </c>
      <c r="BW36">
        <v>1628185106.5999999</v>
      </c>
      <c r="BX36">
        <v>140.9</v>
      </c>
      <c r="BY36">
        <v>148.91730264344599</v>
      </c>
      <c r="BZ36">
        <v>30.834544709045499</v>
      </c>
      <c r="CA36">
        <v>24.4115</v>
      </c>
      <c r="CB36">
        <v>140.08199999999999</v>
      </c>
      <c r="CC36">
        <v>30.694199999999999</v>
      </c>
      <c r="CD36">
        <v>500.041</v>
      </c>
      <c r="CE36">
        <v>99.567999999999998</v>
      </c>
      <c r="CF36">
        <v>9.9410999999999999E-2</v>
      </c>
      <c r="CG36">
        <v>30.320900000000002</v>
      </c>
      <c r="CH36">
        <v>30.843299999999999</v>
      </c>
      <c r="CI36">
        <v>999.9</v>
      </c>
      <c r="CJ36">
        <v>0</v>
      </c>
      <c r="CK36">
        <v>0</v>
      </c>
      <c r="CL36">
        <v>10015</v>
      </c>
      <c r="CM36">
        <v>0</v>
      </c>
      <c r="CN36">
        <v>377.505</v>
      </c>
      <c r="CO36">
        <v>-9.1239899999999992</v>
      </c>
      <c r="CP36">
        <v>145.369</v>
      </c>
      <c r="CQ36">
        <v>153.77799999999999</v>
      </c>
      <c r="CR36">
        <v>6.3296200000000002</v>
      </c>
      <c r="CS36">
        <v>150.024</v>
      </c>
      <c r="CT36">
        <v>24.4115</v>
      </c>
      <c r="CU36">
        <v>3.0608300000000002</v>
      </c>
      <c r="CV36">
        <v>2.4306000000000001</v>
      </c>
      <c r="CW36">
        <v>24.3626</v>
      </c>
      <c r="CX36">
        <v>20.569099999999999</v>
      </c>
      <c r="CY36">
        <v>2000.04</v>
      </c>
      <c r="CZ36">
        <v>0.98000799999999999</v>
      </c>
      <c r="DA36">
        <v>1.9992200000000002E-2</v>
      </c>
      <c r="DB36">
        <v>0</v>
      </c>
      <c r="DC36">
        <v>814.12699999999995</v>
      </c>
      <c r="DD36">
        <v>5.0005300000000004</v>
      </c>
      <c r="DE36">
        <v>17440.400000000001</v>
      </c>
      <c r="DF36">
        <v>17833.900000000001</v>
      </c>
      <c r="DG36">
        <v>49.5</v>
      </c>
      <c r="DH36">
        <v>51.186999999999998</v>
      </c>
      <c r="DI36">
        <v>50.061999999999998</v>
      </c>
      <c r="DJ36">
        <v>50.375</v>
      </c>
      <c r="DK36">
        <v>50.686999999999998</v>
      </c>
      <c r="DL36">
        <v>1955.15</v>
      </c>
      <c r="DM36">
        <v>39.89</v>
      </c>
      <c r="DN36">
        <v>0</v>
      </c>
      <c r="DO36">
        <v>134.40000009536701</v>
      </c>
      <c r="DP36">
        <v>0</v>
      </c>
      <c r="DQ36">
        <v>814.09136000000001</v>
      </c>
      <c r="DR36">
        <v>-1.14507694687555</v>
      </c>
      <c r="DS36">
        <v>-26.723076896789198</v>
      </c>
      <c r="DT36">
        <v>17445.060000000001</v>
      </c>
      <c r="DU36">
        <v>15</v>
      </c>
      <c r="DV36">
        <v>1628185067.0999999</v>
      </c>
      <c r="DW36" t="s">
        <v>469</v>
      </c>
      <c r="DX36">
        <v>1628185054.0999999</v>
      </c>
      <c r="DY36">
        <v>1628185067.0999999</v>
      </c>
      <c r="DZ36">
        <v>58</v>
      </c>
      <c r="EA36">
        <v>-8.0000000000000002E-3</v>
      </c>
      <c r="EB36">
        <v>5.0000000000000001E-3</v>
      </c>
      <c r="EC36">
        <v>0.80600000000000005</v>
      </c>
      <c r="ED36">
        <v>0.04</v>
      </c>
      <c r="EE36">
        <v>150</v>
      </c>
      <c r="EF36">
        <v>25</v>
      </c>
      <c r="EG36">
        <v>0.36</v>
      </c>
      <c r="EH36">
        <v>0.01</v>
      </c>
      <c r="EI36">
        <v>6.86551276023435</v>
      </c>
      <c r="EJ36">
        <v>-0.35806834747989802</v>
      </c>
      <c r="EK36">
        <v>5.9892741747310102E-2</v>
      </c>
      <c r="EL36">
        <v>1</v>
      </c>
      <c r="EM36">
        <v>0.39913686606952498</v>
      </c>
      <c r="EN36">
        <v>7.3636573050598605E-2</v>
      </c>
      <c r="EO36">
        <v>1.64372906164101E-2</v>
      </c>
      <c r="EP36">
        <v>1</v>
      </c>
      <c r="EQ36">
        <v>2</v>
      </c>
      <c r="ER36">
        <v>2</v>
      </c>
      <c r="ES36" t="s">
        <v>363</v>
      </c>
      <c r="ET36">
        <v>2.98807</v>
      </c>
      <c r="EU36">
        <v>2.7505199999999999</v>
      </c>
      <c r="EV36">
        <v>3.6262500000000003E-2</v>
      </c>
      <c r="EW36">
        <v>3.8723E-2</v>
      </c>
      <c r="EX36">
        <v>0.12701999999999999</v>
      </c>
      <c r="EY36">
        <v>0.108514</v>
      </c>
      <c r="EZ36">
        <v>23084.3</v>
      </c>
      <c r="FA36">
        <v>23841.8</v>
      </c>
      <c r="FB36">
        <v>23807.7</v>
      </c>
      <c r="FC36">
        <v>25126.7</v>
      </c>
      <c r="FD36">
        <v>29945.9</v>
      </c>
      <c r="FE36">
        <v>31541</v>
      </c>
      <c r="FF36">
        <v>37937.599999999999</v>
      </c>
      <c r="FG36">
        <v>39235.699999999997</v>
      </c>
      <c r="FH36">
        <v>2.04948</v>
      </c>
      <c r="FI36">
        <v>1.91995</v>
      </c>
      <c r="FJ36">
        <v>2.1234200000000002E-2</v>
      </c>
      <c r="FK36">
        <v>0</v>
      </c>
      <c r="FL36">
        <v>30.498100000000001</v>
      </c>
      <c r="FM36">
        <v>999.9</v>
      </c>
      <c r="FN36">
        <v>42.430999999999997</v>
      </c>
      <c r="FO36">
        <v>41.381999999999998</v>
      </c>
      <c r="FP36">
        <v>34.000900000000001</v>
      </c>
      <c r="FQ36">
        <v>61.3309</v>
      </c>
      <c r="FR36">
        <v>24.1386</v>
      </c>
      <c r="FS36">
        <v>1</v>
      </c>
      <c r="FT36">
        <v>0.57269099999999995</v>
      </c>
      <c r="FU36">
        <v>2.86944</v>
      </c>
      <c r="FV36">
        <v>20.3583</v>
      </c>
      <c r="FW36">
        <v>5.2479899999999997</v>
      </c>
      <c r="FX36">
        <v>12.0099</v>
      </c>
      <c r="FY36">
        <v>4.9779</v>
      </c>
      <c r="FZ36">
        <v>3.2919200000000002</v>
      </c>
      <c r="GA36">
        <v>9999</v>
      </c>
      <c r="GB36">
        <v>999.9</v>
      </c>
      <c r="GC36">
        <v>9999</v>
      </c>
      <c r="GD36">
        <v>9999</v>
      </c>
      <c r="GE36">
        <v>1.87575</v>
      </c>
      <c r="GF36">
        <v>1.8768100000000001</v>
      </c>
      <c r="GG36">
        <v>1.88279</v>
      </c>
      <c r="GH36">
        <v>1.88602</v>
      </c>
      <c r="GI36">
        <v>1.87683</v>
      </c>
      <c r="GJ36">
        <v>1.88324</v>
      </c>
      <c r="GK36">
        <v>1.8822099999999999</v>
      </c>
      <c r="GL36">
        <v>1.8857600000000001</v>
      </c>
      <c r="GM36">
        <v>5</v>
      </c>
      <c r="GN36">
        <v>0</v>
      </c>
      <c r="GO36">
        <v>0</v>
      </c>
      <c r="GP36">
        <v>0</v>
      </c>
      <c r="GQ36" t="s">
        <v>364</v>
      </c>
      <c r="GR36" t="s">
        <v>365</v>
      </c>
      <c r="GS36" t="s">
        <v>366</v>
      </c>
      <c r="GT36" t="s">
        <v>366</v>
      </c>
      <c r="GU36" t="s">
        <v>366</v>
      </c>
      <c r="GV36" t="s">
        <v>366</v>
      </c>
      <c r="GW36">
        <v>0</v>
      </c>
      <c r="GX36">
        <v>100</v>
      </c>
      <c r="GY36">
        <v>100</v>
      </c>
      <c r="GZ36">
        <v>0.81799999999999995</v>
      </c>
      <c r="HA36">
        <v>4.6899999999999997E-2</v>
      </c>
      <c r="HB36">
        <v>1.01531442509549</v>
      </c>
      <c r="HC36">
        <v>-1.54219930941761E-3</v>
      </c>
      <c r="HD36">
        <v>9.932230794391771E-7</v>
      </c>
      <c r="HE36">
        <v>-3.2951819426937901E-10</v>
      </c>
      <c r="HF36">
        <v>4.6939814353695902E-2</v>
      </c>
      <c r="HG36">
        <v>0</v>
      </c>
      <c r="HH36">
        <v>0</v>
      </c>
      <c r="HI36">
        <v>0</v>
      </c>
      <c r="HJ36">
        <v>1</v>
      </c>
      <c r="HK36">
        <v>2080</v>
      </c>
      <c r="HL36">
        <v>1</v>
      </c>
      <c r="HM36">
        <v>27</v>
      </c>
      <c r="HN36">
        <v>0.9</v>
      </c>
      <c r="HO36">
        <v>0.7</v>
      </c>
      <c r="HP36">
        <v>18</v>
      </c>
      <c r="HQ36">
        <v>514.89300000000003</v>
      </c>
      <c r="HR36">
        <v>486.887</v>
      </c>
      <c r="HS36">
        <v>26.995799999999999</v>
      </c>
      <c r="HT36">
        <v>34.204700000000003</v>
      </c>
      <c r="HU36">
        <v>29.999700000000001</v>
      </c>
      <c r="HV36">
        <v>33.896700000000003</v>
      </c>
      <c r="HW36">
        <v>33.867800000000003</v>
      </c>
      <c r="HX36">
        <v>9.7102299999999993</v>
      </c>
      <c r="HY36">
        <v>36.063699999999997</v>
      </c>
      <c r="HZ36">
        <v>49.738599999999998</v>
      </c>
      <c r="IA36">
        <v>27</v>
      </c>
      <c r="IB36">
        <v>150</v>
      </c>
      <c r="IC36">
        <v>24.4055</v>
      </c>
      <c r="ID36">
        <v>98.776399999999995</v>
      </c>
      <c r="IE36">
        <v>99.8476</v>
      </c>
    </row>
    <row r="37" spans="1:239" x14ac:dyDescent="0.3">
      <c r="A37">
        <v>21</v>
      </c>
      <c r="B37">
        <v>1628185232.5999999</v>
      </c>
      <c r="C37">
        <v>10253</v>
      </c>
      <c r="D37" t="s">
        <v>470</v>
      </c>
      <c r="E37" t="s">
        <v>471</v>
      </c>
      <c r="F37">
        <v>0</v>
      </c>
      <c r="G37" t="s">
        <v>370</v>
      </c>
      <c r="H37" t="s">
        <v>611</v>
      </c>
      <c r="I37" t="s">
        <v>360</v>
      </c>
      <c r="J37">
        <v>1628185232.5999999</v>
      </c>
      <c r="K37">
        <f t="shared" si="0"/>
        <v>4.9536077832787401E-3</v>
      </c>
      <c r="L37">
        <f t="shared" si="1"/>
        <v>4.9536077832787404</v>
      </c>
      <c r="M37">
        <f t="shared" si="2"/>
        <v>2.7546856580756458</v>
      </c>
      <c r="N37">
        <f t="shared" si="3"/>
        <v>95.963700000000003</v>
      </c>
      <c r="O37">
        <f t="shared" si="4"/>
        <v>81.290289980729909</v>
      </c>
      <c r="P37">
        <f t="shared" si="5"/>
        <v>8.1013028311275246</v>
      </c>
      <c r="Q37">
        <f t="shared" si="6"/>
        <v>9.5636390850587993</v>
      </c>
      <c r="R37">
        <f t="shared" si="7"/>
        <v>0.36911368035079406</v>
      </c>
      <c r="S37">
        <f t="shared" si="8"/>
        <v>2.9165343584719063</v>
      </c>
      <c r="T37">
        <f t="shared" si="9"/>
        <v>0.34498664854422745</v>
      </c>
      <c r="U37">
        <f t="shared" si="10"/>
        <v>0.21765281731201791</v>
      </c>
      <c r="V37">
        <f t="shared" si="11"/>
        <v>321.50585938809519</v>
      </c>
      <c r="W37">
        <f t="shared" si="12"/>
        <v>30.698029973999279</v>
      </c>
      <c r="X37">
        <f t="shared" si="13"/>
        <v>30.503699999999998</v>
      </c>
      <c r="Y37">
        <f t="shared" si="14"/>
        <v>4.3852786448046048</v>
      </c>
      <c r="Z37">
        <f t="shared" si="15"/>
        <v>70.227802428420745</v>
      </c>
      <c r="AA37">
        <f t="shared" si="16"/>
        <v>3.0073670941116974</v>
      </c>
      <c r="AB37">
        <f t="shared" si="17"/>
        <v>4.2823027207450188</v>
      </c>
      <c r="AC37">
        <f t="shared" si="18"/>
        <v>1.3779115506929074</v>
      </c>
      <c r="AD37">
        <f t="shared" si="19"/>
        <v>-218.45410324259245</v>
      </c>
      <c r="AE37">
        <f t="shared" si="20"/>
        <v>-65.190128658450462</v>
      </c>
      <c r="AF37">
        <f t="shared" si="21"/>
        <v>-4.9845725117455526</v>
      </c>
      <c r="AG37">
        <f t="shared" si="22"/>
        <v>32.877054975306706</v>
      </c>
      <c r="AH37">
        <v>0</v>
      </c>
      <c r="AI37">
        <v>0</v>
      </c>
      <c r="AJ37">
        <f t="shared" si="23"/>
        <v>1</v>
      </c>
      <c r="AK37">
        <f t="shared" si="24"/>
        <v>0</v>
      </c>
      <c r="AL37">
        <f t="shared" si="25"/>
        <v>51957.22543350148</v>
      </c>
      <c r="AM37" t="s">
        <v>361</v>
      </c>
      <c r="AN37">
        <v>10238.9</v>
      </c>
      <c r="AO37">
        <v>302.21199999999999</v>
      </c>
      <c r="AP37">
        <v>4052.3</v>
      </c>
      <c r="AQ37">
        <f t="shared" si="26"/>
        <v>0.92542210596451402</v>
      </c>
      <c r="AR37">
        <v>-0.32343011824092399</v>
      </c>
      <c r="AS37" t="s">
        <v>472</v>
      </c>
      <c r="AT37">
        <v>10221.799999999999</v>
      </c>
      <c r="AU37">
        <v>815.72273076923102</v>
      </c>
      <c r="AV37">
        <v>1016.25</v>
      </c>
      <c r="AW37">
        <f t="shared" si="27"/>
        <v>0.197320806131138</v>
      </c>
      <c r="AX37">
        <v>0.5</v>
      </c>
      <c r="AY37">
        <f t="shared" si="28"/>
        <v>1681.1795996829508</v>
      </c>
      <c r="AZ37">
        <f t="shared" si="29"/>
        <v>2.7546856580756458</v>
      </c>
      <c r="BA37">
        <f t="shared" si="30"/>
        <v>165.86585693033186</v>
      </c>
      <c r="BB37">
        <f t="shared" si="31"/>
        <v>1.8309262002091052E-3</v>
      </c>
      <c r="BC37">
        <f t="shared" si="32"/>
        <v>2.9875030750307503</v>
      </c>
      <c r="BD37">
        <f t="shared" si="33"/>
        <v>247.14718913540889</v>
      </c>
      <c r="BE37" t="s">
        <v>473</v>
      </c>
      <c r="BF37">
        <v>625.66</v>
      </c>
      <c r="BG37">
        <f t="shared" si="34"/>
        <v>625.66</v>
      </c>
      <c r="BH37">
        <f t="shared" si="35"/>
        <v>0.38434440344403442</v>
      </c>
      <c r="BI37">
        <f t="shared" si="36"/>
        <v>0.51339580949529928</v>
      </c>
      <c r="BJ37">
        <f t="shared" si="37"/>
        <v>0.88601370438680449</v>
      </c>
      <c r="BK37">
        <f t="shared" si="38"/>
        <v>0.28083557069899495</v>
      </c>
      <c r="BL37">
        <f t="shared" si="39"/>
        <v>0.80959433485294208</v>
      </c>
      <c r="BM37">
        <f t="shared" si="40"/>
        <v>0.39377500473221461</v>
      </c>
      <c r="BN37">
        <f t="shared" si="41"/>
        <v>0.60622499526778539</v>
      </c>
      <c r="BO37">
        <f t="shared" si="42"/>
        <v>1999.98</v>
      </c>
      <c r="BP37">
        <f t="shared" si="43"/>
        <v>1681.1795996829508</v>
      </c>
      <c r="BQ37">
        <f t="shared" si="44"/>
        <v>0.84059820582353362</v>
      </c>
      <c r="BR37">
        <f t="shared" si="45"/>
        <v>0.16075453723941999</v>
      </c>
      <c r="BS37">
        <v>6</v>
      </c>
      <c r="BT37">
        <v>0.5</v>
      </c>
      <c r="BU37" t="s">
        <v>362</v>
      </c>
      <c r="BV37">
        <v>2</v>
      </c>
      <c r="BW37">
        <v>1628185232.5999999</v>
      </c>
      <c r="BX37">
        <v>95.963700000000003</v>
      </c>
      <c r="BY37">
        <v>99.839592087917595</v>
      </c>
      <c r="BZ37">
        <v>30.176596067921601</v>
      </c>
      <c r="CA37">
        <v>24.411899999999999</v>
      </c>
      <c r="CB37">
        <v>94.995099999999994</v>
      </c>
      <c r="CC37">
        <v>30.246300000000002</v>
      </c>
      <c r="CD37">
        <v>500.02199999999999</v>
      </c>
      <c r="CE37">
        <v>99.558599999999998</v>
      </c>
      <c r="CF37">
        <v>0.100324</v>
      </c>
      <c r="CG37">
        <v>30.089099999999998</v>
      </c>
      <c r="CH37">
        <v>30.503699999999998</v>
      </c>
      <c r="CI37">
        <v>999.9</v>
      </c>
      <c r="CJ37">
        <v>0</v>
      </c>
      <c r="CK37">
        <v>0</v>
      </c>
      <c r="CL37">
        <v>9970</v>
      </c>
      <c r="CM37">
        <v>0</v>
      </c>
      <c r="CN37">
        <v>415.96199999999999</v>
      </c>
      <c r="CO37">
        <v>-4.0733899999999998</v>
      </c>
      <c r="CP37">
        <v>98.961299999999994</v>
      </c>
      <c r="CQ37">
        <v>102.54</v>
      </c>
      <c r="CR37">
        <v>5.8787200000000004</v>
      </c>
      <c r="CS37">
        <v>100.03700000000001</v>
      </c>
      <c r="CT37">
        <v>24.411899999999999</v>
      </c>
      <c r="CU37">
        <v>3.0156900000000002</v>
      </c>
      <c r="CV37">
        <v>2.4304100000000002</v>
      </c>
      <c r="CW37">
        <v>24.114799999999999</v>
      </c>
      <c r="CX37">
        <v>20.567799999999998</v>
      </c>
      <c r="CY37">
        <v>1999.98</v>
      </c>
      <c r="CZ37">
        <v>0.98000799999999999</v>
      </c>
      <c r="DA37">
        <v>1.9992200000000002E-2</v>
      </c>
      <c r="DB37">
        <v>0</v>
      </c>
      <c r="DC37">
        <v>815.96799999999996</v>
      </c>
      <c r="DD37">
        <v>5.0005300000000004</v>
      </c>
      <c r="DE37">
        <v>17499.400000000001</v>
      </c>
      <c r="DF37">
        <v>17833.400000000001</v>
      </c>
      <c r="DG37">
        <v>49.25</v>
      </c>
      <c r="DH37">
        <v>50.5</v>
      </c>
      <c r="DI37">
        <v>49.811999999999998</v>
      </c>
      <c r="DJ37">
        <v>49.875</v>
      </c>
      <c r="DK37">
        <v>50.436999999999998</v>
      </c>
      <c r="DL37">
        <v>1955.1</v>
      </c>
      <c r="DM37">
        <v>39.880000000000003</v>
      </c>
      <c r="DN37">
        <v>0</v>
      </c>
      <c r="DO37">
        <v>125.40000009536701</v>
      </c>
      <c r="DP37">
        <v>0</v>
      </c>
      <c r="DQ37">
        <v>815.72273076923102</v>
      </c>
      <c r="DR37">
        <v>0.56010255831659495</v>
      </c>
      <c r="DS37">
        <v>55.035897449891799</v>
      </c>
      <c r="DT37">
        <v>17494.884615384599</v>
      </c>
      <c r="DU37">
        <v>15</v>
      </c>
      <c r="DV37">
        <v>1628185195.5999999</v>
      </c>
      <c r="DW37" t="s">
        <v>474</v>
      </c>
      <c r="DX37">
        <v>1628185189.5999999</v>
      </c>
      <c r="DY37">
        <v>1628185195.5999999</v>
      </c>
      <c r="DZ37">
        <v>59</v>
      </c>
      <c r="EA37">
        <v>9.0999999999999998E-2</v>
      </c>
      <c r="EB37">
        <v>-3.0000000000000001E-3</v>
      </c>
      <c r="EC37">
        <v>0.96299999999999997</v>
      </c>
      <c r="ED37">
        <v>3.5999999999999997E-2</v>
      </c>
      <c r="EE37">
        <v>100</v>
      </c>
      <c r="EF37">
        <v>24</v>
      </c>
      <c r="EG37">
        <v>0.19</v>
      </c>
      <c r="EH37">
        <v>0.02</v>
      </c>
      <c r="EI37">
        <v>2.9218540302387099</v>
      </c>
      <c r="EJ37">
        <v>-0.16150258311937299</v>
      </c>
      <c r="EK37">
        <v>7.8722064887652293E-2</v>
      </c>
      <c r="EL37">
        <v>1</v>
      </c>
      <c r="EM37">
        <v>0.36736848489375201</v>
      </c>
      <c r="EN37">
        <v>0.108775323303061</v>
      </c>
      <c r="EO37">
        <v>1.9963035542658901E-2</v>
      </c>
      <c r="EP37">
        <v>1</v>
      </c>
      <c r="EQ37">
        <v>2</v>
      </c>
      <c r="ER37">
        <v>2</v>
      </c>
      <c r="ES37" t="s">
        <v>363</v>
      </c>
      <c r="ET37">
        <v>2.98821</v>
      </c>
      <c r="EU37">
        <v>2.7510400000000002</v>
      </c>
      <c r="EV37">
        <v>2.5092E-2</v>
      </c>
      <c r="EW37">
        <v>2.64269E-2</v>
      </c>
      <c r="EX37">
        <v>0.12575700000000001</v>
      </c>
      <c r="EY37">
        <v>0.10852299999999999</v>
      </c>
      <c r="EZ37">
        <v>23362.400000000001</v>
      </c>
      <c r="FA37">
        <v>24161.9</v>
      </c>
      <c r="FB37">
        <v>23818.2</v>
      </c>
      <c r="FC37">
        <v>25142.2</v>
      </c>
      <c r="FD37">
        <v>30001.7</v>
      </c>
      <c r="FE37">
        <v>31561.200000000001</v>
      </c>
      <c r="FF37">
        <v>37953.199999999997</v>
      </c>
      <c r="FG37">
        <v>39260.9</v>
      </c>
      <c r="FH37">
        <v>2.0504799999999999</v>
      </c>
      <c r="FI37">
        <v>1.9214500000000001</v>
      </c>
      <c r="FJ37">
        <v>5.8747800000000003E-2</v>
      </c>
      <c r="FK37">
        <v>0</v>
      </c>
      <c r="FL37">
        <v>29.547699999999999</v>
      </c>
      <c r="FM37">
        <v>999.9</v>
      </c>
      <c r="FN37">
        <v>41.027000000000001</v>
      </c>
      <c r="FO37">
        <v>41.634</v>
      </c>
      <c r="FP37">
        <v>33.321300000000001</v>
      </c>
      <c r="FQ37">
        <v>61.600999999999999</v>
      </c>
      <c r="FR37">
        <v>24.238800000000001</v>
      </c>
      <c r="FS37">
        <v>1</v>
      </c>
      <c r="FT37">
        <v>0.55075200000000002</v>
      </c>
      <c r="FU37">
        <v>2.4700299999999999</v>
      </c>
      <c r="FV37">
        <v>20.366700000000002</v>
      </c>
      <c r="FW37">
        <v>5.25143</v>
      </c>
      <c r="FX37">
        <v>12.0099</v>
      </c>
      <c r="FY37">
        <v>4.9794499999999999</v>
      </c>
      <c r="FZ37">
        <v>3.2930000000000001</v>
      </c>
      <c r="GA37">
        <v>9999</v>
      </c>
      <c r="GB37">
        <v>999.9</v>
      </c>
      <c r="GC37">
        <v>9999</v>
      </c>
      <c r="GD37">
        <v>9999</v>
      </c>
      <c r="GE37">
        <v>1.87575</v>
      </c>
      <c r="GF37">
        <v>1.8767499999999999</v>
      </c>
      <c r="GG37">
        <v>1.88279</v>
      </c>
      <c r="GH37">
        <v>1.88602</v>
      </c>
      <c r="GI37">
        <v>1.87683</v>
      </c>
      <c r="GJ37">
        <v>1.88324</v>
      </c>
      <c r="GK37">
        <v>1.88218</v>
      </c>
      <c r="GL37">
        <v>1.8856999999999999</v>
      </c>
      <c r="GM37">
        <v>5</v>
      </c>
      <c r="GN37">
        <v>0</v>
      </c>
      <c r="GO37">
        <v>0</v>
      </c>
      <c r="GP37">
        <v>0</v>
      </c>
      <c r="GQ37" t="s">
        <v>364</v>
      </c>
      <c r="GR37" t="s">
        <v>365</v>
      </c>
      <c r="GS37" t="s">
        <v>366</v>
      </c>
      <c r="GT37" t="s">
        <v>366</v>
      </c>
      <c r="GU37" t="s">
        <v>366</v>
      </c>
      <c r="GV37" t="s">
        <v>366</v>
      </c>
      <c r="GW37">
        <v>0</v>
      </c>
      <c r="GX37">
        <v>100</v>
      </c>
      <c r="GY37">
        <v>100</v>
      </c>
      <c r="GZ37">
        <v>0.96899999999999997</v>
      </c>
      <c r="HA37">
        <v>4.4299999999999999E-2</v>
      </c>
      <c r="HB37">
        <v>1.1063955557484699</v>
      </c>
      <c r="HC37">
        <v>-1.54219930941761E-3</v>
      </c>
      <c r="HD37">
        <v>9.932230794391771E-7</v>
      </c>
      <c r="HE37">
        <v>-3.2951819426937901E-10</v>
      </c>
      <c r="HF37">
        <v>4.4260200378527903E-2</v>
      </c>
      <c r="HG37">
        <v>0</v>
      </c>
      <c r="HH37">
        <v>0</v>
      </c>
      <c r="HI37">
        <v>0</v>
      </c>
      <c r="HJ37">
        <v>1</v>
      </c>
      <c r="HK37">
        <v>2080</v>
      </c>
      <c r="HL37">
        <v>1</v>
      </c>
      <c r="HM37">
        <v>27</v>
      </c>
      <c r="HN37">
        <v>0.7</v>
      </c>
      <c r="HO37">
        <v>0.6</v>
      </c>
      <c r="HP37">
        <v>18</v>
      </c>
      <c r="HQ37">
        <v>514.94899999999996</v>
      </c>
      <c r="HR37">
        <v>487.40499999999997</v>
      </c>
      <c r="HS37">
        <v>26.997599999999998</v>
      </c>
      <c r="HT37">
        <v>34.025199999999998</v>
      </c>
      <c r="HU37">
        <v>29.999099999999999</v>
      </c>
      <c r="HV37">
        <v>33.822299999999998</v>
      </c>
      <c r="HW37">
        <v>33.795400000000001</v>
      </c>
      <c r="HX37">
        <v>7.41737</v>
      </c>
      <c r="HY37">
        <v>33.469799999999999</v>
      </c>
      <c r="HZ37">
        <v>46.730499999999999</v>
      </c>
      <c r="IA37">
        <v>27</v>
      </c>
      <c r="IB37">
        <v>100</v>
      </c>
      <c r="IC37">
        <v>24.379899999999999</v>
      </c>
      <c r="ID37">
        <v>98.818200000000004</v>
      </c>
      <c r="IE37">
        <v>99.910799999999995</v>
      </c>
    </row>
    <row r="38" spans="1:239" x14ac:dyDescent="0.3">
      <c r="A38">
        <v>22</v>
      </c>
      <c r="B38">
        <v>1628185337.5999999</v>
      </c>
      <c r="C38">
        <v>10358</v>
      </c>
      <c r="D38" t="s">
        <v>475</v>
      </c>
      <c r="E38" t="s">
        <v>476</v>
      </c>
      <c r="F38">
        <v>0</v>
      </c>
      <c r="G38" t="s">
        <v>370</v>
      </c>
      <c r="H38" t="s">
        <v>611</v>
      </c>
      <c r="I38" t="s">
        <v>360</v>
      </c>
      <c r="J38">
        <v>1628185337.5999999</v>
      </c>
      <c r="K38">
        <f t="shared" si="0"/>
        <v>5.0805429875041101E-3</v>
      </c>
      <c r="L38">
        <f t="shared" si="1"/>
        <v>5.0805429875041099</v>
      </c>
      <c r="M38">
        <f t="shared" si="2"/>
        <v>0.87420436517217037</v>
      </c>
      <c r="N38">
        <f t="shared" si="3"/>
        <v>73.307400000000001</v>
      </c>
      <c r="O38">
        <f t="shared" si="4"/>
        <v>67.967472821083518</v>
      </c>
      <c r="P38">
        <f t="shared" si="5"/>
        <v>6.774461107997924</v>
      </c>
      <c r="Q38">
        <f t="shared" si="6"/>
        <v>7.3067028920692199</v>
      </c>
      <c r="R38">
        <f t="shared" si="7"/>
        <v>0.39294339552516461</v>
      </c>
      <c r="S38">
        <f t="shared" si="8"/>
        <v>2.9274940825433959</v>
      </c>
      <c r="T38">
        <f t="shared" si="9"/>
        <v>0.3658180819706548</v>
      </c>
      <c r="U38">
        <f t="shared" si="10"/>
        <v>0.2309171747231987</v>
      </c>
      <c r="V38">
        <f t="shared" si="11"/>
        <v>321.52239838797243</v>
      </c>
      <c r="W38">
        <f t="shared" si="12"/>
        <v>30.52110331308667</v>
      </c>
      <c r="X38">
        <f t="shared" si="13"/>
        <v>30.3019</v>
      </c>
      <c r="Y38">
        <f t="shared" si="14"/>
        <v>4.334890389414281</v>
      </c>
      <c r="Z38">
        <f t="shared" si="15"/>
        <v>70.666447246103957</v>
      </c>
      <c r="AA38">
        <f t="shared" si="16"/>
        <v>3.0015724583623244</v>
      </c>
      <c r="AB38">
        <f t="shared" si="17"/>
        <v>4.2475213843834627</v>
      </c>
      <c r="AC38">
        <f t="shared" si="18"/>
        <v>1.3333179310519565</v>
      </c>
      <c r="AD38">
        <f t="shared" si="19"/>
        <v>-224.05194574893125</v>
      </c>
      <c r="AE38">
        <f t="shared" si="20"/>
        <v>-55.99704123502277</v>
      </c>
      <c r="AF38">
        <f t="shared" si="21"/>
        <v>-4.2583713358589659</v>
      </c>
      <c r="AG38">
        <f t="shared" si="22"/>
        <v>37.21504006815946</v>
      </c>
      <c r="AH38">
        <v>0</v>
      </c>
      <c r="AI38">
        <v>0</v>
      </c>
      <c r="AJ38">
        <f t="shared" si="23"/>
        <v>1</v>
      </c>
      <c r="AK38">
        <f t="shared" si="24"/>
        <v>0</v>
      </c>
      <c r="AL38">
        <f t="shared" si="25"/>
        <v>52294.722035218903</v>
      </c>
      <c r="AM38" t="s">
        <v>361</v>
      </c>
      <c r="AN38">
        <v>10238.9</v>
      </c>
      <c r="AO38">
        <v>302.21199999999999</v>
      </c>
      <c r="AP38">
        <v>4052.3</v>
      </c>
      <c r="AQ38">
        <f t="shared" si="26"/>
        <v>0.92542210596451402</v>
      </c>
      <c r="AR38">
        <v>-0.32343011824092399</v>
      </c>
      <c r="AS38" t="s">
        <v>477</v>
      </c>
      <c r="AT38">
        <v>10222.299999999999</v>
      </c>
      <c r="AU38">
        <v>817.03164000000004</v>
      </c>
      <c r="AV38">
        <v>998.56799999999998</v>
      </c>
      <c r="AW38">
        <f t="shared" si="27"/>
        <v>0.18179669286418143</v>
      </c>
      <c r="AX38">
        <v>0.5</v>
      </c>
      <c r="AY38">
        <f t="shared" si="28"/>
        <v>1681.2638996828871</v>
      </c>
      <c r="AZ38">
        <f t="shared" si="29"/>
        <v>0.87420436517217037</v>
      </c>
      <c r="BA38">
        <f t="shared" si="30"/>
        <v>152.82410839714288</v>
      </c>
      <c r="BB38">
        <f t="shared" si="31"/>
        <v>7.1234175886307146E-4</v>
      </c>
      <c r="BC38">
        <f t="shared" si="32"/>
        <v>3.0581112152602525</v>
      </c>
      <c r="BD38">
        <f t="shared" si="33"/>
        <v>246.08745157497424</v>
      </c>
      <c r="BE38" t="s">
        <v>478</v>
      </c>
      <c r="BF38">
        <v>627.41</v>
      </c>
      <c r="BG38">
        <f t="shared" si="34"/>
        <v>627.41</v>
      </c>
      <c r="BH38">
        <f t="shared" si="35"/>
        <v>0.37169026045296871</v>
      </c>
      <c r="BI38">
        <f t="shared" si="36"/>
        <v>0.48910803485308124</v>
      </c>
      <c r="BJ38">
        <f t="shared" si="37"/>
        <v>0.89162922020853219</v>
      </c>
      <c r="BK38">
        <f t="shared" si="38"/>
        <v>0.26069475957699789</v>
      </c>
      <c r="BL38">
        <f t="shared" si="39"/>
        <v>0.81430942420551189</v>
      </c>
      <c r="BM38">
        <f t="shared" si="40"/>
        <v>0.37559288664411045</v>
      </c>
      <c r="BN38">
        <f t="shared" si="41"/>
        <v>0.6244071133558895</v>
      </c>
      <c r="BO38">
        <f t="shared" si="42"/>
        <v>2000.08</v>
      </c>
      <c r="BP38">
        <f t="shared" si="43"/>
        <v>1681.2638996828871</v>
      </c>
      <c r="BQ38">
        <f t="shared" si="44"/>
        <v>0.84059832590840722</v>
      </c>
      <c r="BR38">
        <f t="shared" si="45"/>
        <v>0.16075476900322608</v>
      </c>
      <c r="BS38">
        <v>6</v>
      </c>
      <c r="BT38">
        <v>0.5</v>
      </c>
      <c r="BU38" t="s">
        <v>362</v>
      </c>
      <c r="BV38">
        <v>2</v>
      </c>
      <c r="BW38">
        <v>1628185337.5999999</v>
      </c>
      <c r="BX38">
        <v>73.307400000000001</v>
      </c>
      <c r="BY38">
        <v>74.803201401646604</v>
      </c>
      <c r="BZ38">
        <v>30.114468329207899</v>
      </c>
      <c r="CA38">
        <v>24.202100000000002</v>
      </c>
      <c r="CB38">
        <v>72.293400000000005</v>
      </c>
      <c r="CC38">
        <v>29.968399999999999</v>
      </c>
      <c r="CD38">
        <v>500.05799999999999</v>
      </c>
      <c r="CE38">
        <v>99.572199999999995</v>
      </c>
      <c r="CF38">
        <v>9.9905300000000002E-2</v>
      </c>
      <c r="CG38">
        <v>29.947099999999999</v>
      </c>
      <c r="CH38">
        <v>30.3019</v>
      </c>
      <c r="CI38">
        <v>999.9</v>
      </c>
      <c r="CJ38">
        <v>0</v>
      </c>
      <c r="CK38">
        <v>0</v>
      </c>
      <c r="CL38">
        <v>10031.200000000001</v>
      </c>
      <c r="CM38">
        <v>0</v>
      </c>
      <c r="CN38">
        <v>354.07400000000001</v>
      </c>
      <c r="CO38">
        <v>-1.70119</v>
      </c>
      <c r="CP38">
        <v>75.575699999999998</v>
      </c>
      <c r="CQ38">
        <v>76.869</v>
      </c>
      <c r="CR38">
        <v>5.8112599999999999</v>
      </c>
      <c r="CS38">
        <v>75.008600000000001</v>
      </c>
      <c r="CT38">
        <v>24.202100000000002</v>
      </c>
      <c r="CU38">
        <v>2.9885000000000002</v>
      </c>
      <c r="CV38">
        <v>2.4098600000000001</v>
      </c>
      <c r="CW38">
        <v>23.963999999999999</v>
      </c>
      <c r="CX38">
        <v>20.430199999999999</v>
      </c>
      <c r="CY38">
        <v>2000.08</v>
      </c>
      <c r="CZ38">
        <v>0.98000799999999999</v>
      </c>
      <c r="DA38">
        <v>1.9992200000000002E-2</v>
      </c>
      <c r="DB38">
        <v>0</v>
      </c>
      <c r="DC38">
        <v>816.98299999999995</v>
      </c>
      <c r="DD38">
        <v>5.0005300000000004</v>
      </c>
      <c r="DE38">
        <v>17450</v>
      </c>
      <c r="DF38">
        <v>17834.2</v>
      </c>
      <c r="DG38">
        <v>49</v>
      </c>
      <c r="DH38">
        <v>50</v>
      </c>
      <c r="DI38">
        <v>49.5</v>
      </c>
      <c r="DJ38">
        <v>49.436999999999998</v>
      </c>
      <c r="DK38">
        <v>50.186999999999998</v>
      </c>
      <c r="DL38">
        <v>1955.19</v>
      </c>
      <c r="DM38">
        <v>39.89</v>
      </c>
      <c r="DN38">
        <v>0</v>
      </c>
      <c r="DO38">
        <v>104.40000009536701</v>
      </c>
      <c r="DP38">
        <v>0</v>
      </c>
      <c r="DQ38">
        <v>817.03164000000004</v>
      </c>
      <c r="DR38">
        <v>1.64476923105015</v>
      </c>
      <c r="DS38">
        <v>12.4461537508175</v>
      </c>
      <c r="DT38">
        <v>17447.508000000002</v>
      </c>
      <c r="DU38">
        <v>15</v>
      </c>
      <c r="DV38">
        <v>1628185298.0999999</v>
      </c>
      <c r="DW38" t="s">
        <v>479</v>
      </c>
      <c r="DX38">
        <v>1628185290.5999999</v>
      </c>
      <c r="DY38">
        <v>1628185298.0999999</v>
      </c>
      <c r="DZ38">
        <v>60</v>
      </c>
      <c r="EA38">
        <v>1.4E-2</v>
      </c>
      <c r="EB38">
        <v>1E-3</v>
      </c>
      <c r="EC38">
        <v>1.012</v>
      </c>
      <c r="ED38">
        <v>3.6999999999999998E-2</v>
      </c>
      <c r="EE38">
        <v>75</v>
      </c>
      <c r="EF38">
        <v>24</v>
      </c>
      <c r="EG38">
        <v>0.26</v>
      </c>
      <c r="EH38">
        <v>0.01</v>
      </c>
      <c r="EI38">
        <v>1.11033496365048</v>
      </c>
      <c r="EJ38">
        <v>-0.34988118541750501</v>
      </c>
      <c r="EK38">
        <v>6.9411924599021305E-2</v>
      </c>
      <c r="EL38">
        <v>1</v>
      </c>
      <c r="EM38">
        <v>0.37443740508032503</v>
      </c>
      <c r="EN38">
        <v>8.9011421330227602E-2</v>
      </c>
      <c r="EO38">
        <v>1.75205688911278E-2</v>
      </c>
      <c r="EP38">
        <v>1</v>
      </c>
      <c r="EQ38">
        <v>2</v>
      </c>
      <c r="ER38">
        <v>2</v>
      </c>
      <c r="ES38" t="s">
        <v>363</v>
      </c>
      <c r="ET38">
        <v>2.9885899999999999</v>
      </c>
      <c r="EU38">
        <v>2.75115</v>
      </c>
      <c r="EV38">
        <v>1.9260300000000001E-2</v>
      </c>
      <c r="EW38">
        <v>2.00053E-2</v>
      </c>
      <c r="EX38">
        <v>0.12503</v>
      </c>
      <c r="EY38">
        <v>0.10792499999999999</v>
      </c>
      <c r="EZ38">
        <v>23516.400000000001</v>
      </c>
      <c r="FA38">
        <v>24339.599999999999</v>
      </c>
      <c r="FB38">
        <v>23831.9</v>
      </c>
      <c r="FC38">
        <v>25160.2</v>
      </c>
      <c r="FD38">
        <v>30042.6</v>
      </c>
      <c r="FE38">
        <v>31605.599999999999</v>
      </c>
      <c r="FF38">
        <v>37973.1</v>
      </c>
      <c r="FG38">
        <v>39289.599999999999</v>
      </c>
      <c r="FH38">
        <v>2.0531700000000002</v>
      </c>
      <c r="FI38">
        <v>1.9244699999999999</v>
      </c>
      <c r="FJ38">
        <v>7.4617600000000006E-2</v>
      </c>
      <c r="FK38">
        <v>0</v>
      </c>
      <c r="FL38">
        <v>29.087</v>
      </c>
      <c r="FM38">
        <v>999.9</v>
      </c>
      <c r="FN38">
        <v>40.136000000000003</v>
      </c>
      <c r="FO38">
        <v>41.734999999999999</v>
      </c>
      <c r="FP38">
        <v>32.7682</v>
      </c>
      <c r="FQ38">
        <v>61.061</v>
      </c>
      <c r="FR38">
        <v>24.150600000000001</v>
      </c>
      <c r="FS38">
        <v>1</v>
      </c>
      <c r="FT38">
        <v>0.52386900000000003</v>
      </c>
      <c r="FU38">
        <v>2.2003300000000001</v>
      </c>
      <c r="FV38">
        <v>20.372</v>
      </c>
      <c r="FW38">
        <v>5.2520300000000004</v>
      </c>
      <c r="FX38">
        <v>12.0099</v>
      </c>
      <c r="FY38">
        <v>4.9790999999999999</v>
      </c>
      <c r="FZ38">
        <v>3.2930000000000001</v>
      </c>
      <c r="GA38">
        <v>9999</v>
      </c>
      <c r="GB38">
        <v>999.9</v>
      </c>
      <c r="GC38">
        <v>9999</v>
      </c>
      <c r="GD38">
        <v>9999</v>
      </c>
      <c r="GE38">
        <v>1.8757299999999999</v>
      </c>
      <c r="GF38">
        <v>1.87676</v>
      </c>
      <c r="GG38">
        <v>1.8827799999999999</v>
      </c>
      <c r="GH38">
        <v>1.8859999999999999</v>
      </c>
      <c r="GI38">
        <v>1.8768</v>
      </c>
      <c r="GJ38">
        <v>1.88324</v>
      </c>
      <c r="GK38">
        <v>1.88218</v>
      </c>
      <c r="GL38">
        <v>1.8856900000000001</v>
      </c>
      <c r="GM38">
        <v>5</v>
      </c>
      <c r="GN38">
        <v>0</v>
      </c>
      <c r="GO38">
        <v>0</v>
      </c>
      <c r="GP38">
        <v>0</v>
      </c>
      <c r="GQ38" t="s">
        <v>364</v>
      </c>
      <c r="GR38" t="s">
        <v>365</v>
      </c>
      <c r="GS38" t="s">
        <v>366</v>
      </c>
      <c r="GT38" t="s">
        <v>366</v>
      </c>
      <c r="GU38" t="s">
        <v>366</v>
      </c>
      <c r="GV38" t="s">
        <v>366</v>
      </c>
      <c r="GW38">
        <v>0</v>
      </c>
      <c r="GX38">
        <v>100</v>
      </c>
      <c r="GY38">
        <v>100</v>
      </c>
      <c r="GZ38">
        <v>1.014</v>
      </c>
      <c r="HA38">
        <v>4.4999999999999998E-2</v>
      </c>
      <c r="HB38">
        <v>1.1204760113092</v>
      </c>
      <c r="HC38">
        <v>-1.54219930941761E-3</v>
      </c>
      <c r="HD38">
        <v>9.932230794391771E-7</v>
      </c>
      <c r="HE38">
        <v>-3.2951819426937901E-10</v>
      </c>
      <c r="HF38">
        <v>4.4956336666638501E-2</v>
      </c>
      <c r="HG38">
        <v>0</v>
      </c>
      <c r="HH38">
        <v>0</v>
      </c>
      <c r="HI38">
        <v>0</v>
      </c>
      <c r="HJ38">
        <v>1</v>
      </c>
      <c r="HK38">
        <v>2080</v>
      </c>
      <c r="HL38">
        <v>1</v>
      </c>
      <c r="HM38">
        <v>27</v>
      </c>
      <c r="HN38">
        <v>0.8</v>
      </c>
      <c r="HO38">
        <v>0.7</v>
      </c>
      <c r="HP38">
        <v>18</v>
      </c>
      <c r="HQ38">
        <v>515.27099999999996</v>
      </c>
      <c r="HR38">
        <v>488.22699999999998</v>
      </c>
      <c r="HS38">
        <v>26.997199999999999</v>
      </c>
      <c r="HT38">
        <v>33.760300000000001</v>
      </c>
      <c r="HU38">
        <v>29.998699999999999</v>
      </c>
      <c r="HV38">
        <v>33.643900000000002</v>
      </c>
      <c r="HW38">
        <v>33.623100000000001</v>
      </c>
      <c r="HX38">
        <v>6.2707199999999998</v>
      </c>
      <c r="HY38">
        <v>31.9299</v>
      </c>
      <c r="HZ38">
        <v>44.668599999999998</v>
      </c>
      <c r="IA38">
        <v>27</v>
      </c>
      <c r="IB38">
        <v>75</v>
      </c>
      <c r="IC38">
        <v>24.267299999999999</v>
      </c>
      <c r="ID38">
        <v>98.871899999999997</v>
      </c>
      <c r="IE38">
        <v>99.983199999999997</v>
      </c>
    </row>
    <row r="39" spans="1:239" x14ac:dyDescent="0.3">
      <c r="A39">
        <v>23</v>
      </c>
      <c r="B39">
        <v>1628185449.5999999</v>
      </c>
      <c r="C39">
        <v>10470</v>
      </c>
      <c r="D39" t="s">
        <v>480</v>
      </c>
      <c r="E39" t="s">
        <v>481</v>
      </c>
      <c r="F39">
        <v>0</v>
      </c>
      <c r="G39" t="s">
        <v>370</v>
      </c>
      <c r="H39" t="s">
        <v>611</v>
      </c>
      <c r="I39" t="s">
        <v>360</v>
      </c>
      <c r="J39">
        <v>1628185449.5999999</v>
      </c>
      <c r="K39">
        <f t="shared" si="0"/>
        <v>5.1955856632839728E-3</v>
      </c>
      <c r="L39">
        <f t="shared" si="1"/>
        <v>5.195585663283973</v>
      </c>
      <c r="M39">
        <f t="shared" si="2"/>
        <v>-1.1781654444370087</v>
      </c>
      <c r="N39">
        <f t="shared" si="3"/>
        <v>50.806199999999997</v>
      </c>
      <c r="O39">
        <f t="shared" si="4"/>
        <v>54.651915100081574</v>
      </c>
      <c r="P39">
        <f t="shared" si="5"/>
        <v>5.4466466396129913</v>
      </c>
      <c r="Q39">
        <f t="shared" si="6"/>
        <v>5.0633800845725991</v>
      </c>
      <c r="R39">
        <f t="shared" si="7"/>
        <v>0.40061122262180443</v>
      </c>
      <c r="S39">
        <f t="shared" si="8"/>
        <v>2.9213921166911576</v>
      </c>
      <c r="T39">
        <f t="shared" si="9"/>
        <v>0.37240323092138988</v>
      </c>
      <c r="U39">
        <f t="shared" si="10"/>
        <v>0.2351206694880647</v>
      </c>
      <c r="V39">
        <f t="shared" si="11"/>
        <v>321.49367038791729</v>
      </c>
      <c r="W39">
        <f t="shared" si="12"/>
        <v>30.474719488156587</v>
      </c>
      <c r="X39">
        <f t="shared" si="13"/>
        <v>30.238099999999999</v>
      </c>
      <c r="Y39">
        <f t="shared" si="14"/>
        <v>4.3190652314255304</v>
      </c>
      <c r="Z39">
        <f t="shared" si="15"/>
        <v>70.218433615387028</v>
      </c>
      <c r="AA39">
        <f t="shared" si="16"/>
        <v>2.9795622403509863</v>
      </c>
      <c r="AB39">
        <f t="shared" si="17"/>
        <v>4.243276426060965</v>
      </c>
      <c r="AC39">
        <f t="shared" si="18"/>
        <v>1.3395029910745442</v>
      </c>
      <c r="AD39">
        <f t="shared" si="19"/>
        <v>-229.1253277508232</v>
      </c>
      <c r="AE39">
        <f t="shared" si="20"/>
        <v>-48.572411509594382</v>
      </c>
      <c r="AF39">
        <f t="shared" si="21"/>
        <v>-3.6999830451339317</v>
      </c>
      <c r="AG39">
        <f t="shared" si="22"/>
        <v>40.095948082365773</v>
      </c>
      <c r="AH39">
        <v>0</v>
      </c>
      <c r="AI39">
        <v>0</v>
      </c>
      <c r="AJ39">
        <f t="shared" si="23"/>
        <v>1</v>
      </c>
      <c r="AK39">
        <f t="shared" si="24"/>
        <v>0</v>
      </c>
      <c r="AL39">
        <f t="shared" si="25"/>
        <v>52123.187705131902</v>
      </c>
      <c r="AM39" t="s">
        <v>361</v>
      </c>
      <c r="AN39">
        <v>10238.9</v>
      </c>
      <c r="AO39">
        <v>302.21199999999999</v>
      </c>
      <c r="AP39">
        <v>4052.3</v>
      </c>
      <c r="AQ39">
        <f t="shared" si="26"/>
        <v>0.92542210596451402</v>
      </c>
      <c r="AR39">
        <v>-0.32343011824092399</v>
      </c>
      <c r="AS39" t="s">
        <v>482</v>
      </c>
      <c r="AT39">
        <v>10224</v>
      </c>
      <c r="AU39">
        <v>820.73076000000003</v>
      </c>
      <c r="AV39">
        <v>981.36</v>
      </c>
      <c r="AW39">
        <f t="shared" si="27"/>
        <v>0.16368023966740031</v>
      </c>
      <c r="AX39">
        <v>0.5</v>
      </c>
      <c r="AY39">
        <f t="shared" si="28"/>
        <v>1681.1126996828586</v>
      </c>
      <c r="AZ39">
        <f t="shared" si="29"/>
        <v>-1.1781654444370087</v>
      </c>
      <c r="BA39">
        <f t="shared" si="30"/>
        <v>137.58246479600032</v>
      </c>
      <c r="BB39">
        <f t="shared" si="31"/>
        <v>-5.0843428067453786E-4</v>
      </c>
      <c r="BC39">
        <f t="shared" si="32"/>
        <v>3.1292695850656234</v>
      </c>
      <c r="BD39">
        <f t="shared" si="33"/>
        <v>245.02861077592402</v>
      </c>
      <c r="BE39" t="s">
        <v>483</v>
      </c>
      <c r="BF39">
        <v>623.45000000000005</v>
      </c>
      <c r="BG39">
        <f t="shared" si="34"/>
        <v>623.45000000000005</v>
      </c>
      <c r="BH39">
        <f t="shared" si="35"/>
        <v>0.36470816010434493</v>
      </c>
      <c r="BI39">
        <f t="shared" si="36"/>
        <v>0.44879785420915874</v>
      </c>
      <c r="BJ39">
        <f t="shared" si="37"/>
        <v>0.89561806436560354</v>
      </c>
      <c r="BK39">
        <f t="shared" si="38"/>
        <v>0.23651581098670685</v>
      </c>
      <c r="BL39">
        <f t="shared" si="39"/>
        <v>0.81889811652419886</v>
      </c>
      <c r="BM39">
        <f t="shared" si="40"/>
        <v>0.34091938043932951</v>
      </c>
      <c r="BN39">
        <f t="shared" si="41"/>
        <v>0.65908061956067043</v>
      </c>
      <c r="BO39">
        <f t="shared" si="42"/>
        <v>1999.9</v>
      </c>
      <c r="BP39">
        <f t="shared" si="43"/>
        <v>1681.1126996828586</v>
      </c>
      <c r="BQ39">
        <f t="shared" si="44"/>
        <v>0.84059837976041729</v>
      </c>
      <c r="BR39">
        <f t="shared" si="45"/>
        <v>0.16075487293760551</v>
      </c>
      <c r="BS39">
        <v>6</v>
      </c>
      <c r="BT39">
        <v>0.5</v>
      </c>
      <c r="BU39" t="s">
        <v>362</v>
      </c>
      <c r="BV39">
        <v>2</v>
      </c>
      <c r="BW39">
        <v>1628185449.5999999</v>
      </c>
      <c r="BX39">
        <v>50.806199999999997</v>
      </c>
      <c r="BY39">
        <v>49.709259554625902</v>
      </c>
      <c r="BZ39">
        <v>29.897071238431099</v>
      </c>
      <c r="CA39">
        <v>23.849299999999999</v>
      </c>
      <c r="CB39">
        <v>49.680199999999999</v>
      </c>
      <c r="CC39">
        <v>29.828499999999998</v>
      </c>
      <c r="CD39">
        <v>500.04399999999998</v>
      </c>
      <c r="CE39">
        <v>99.560599999999994</v>
      </c>
      <c r="CF39">
        <v>0.100073</v>
      </c>
      <c r="CG39">
        <v>29.9297</v>
      </c>
      <c r="CH39">
        <v>30.238099999999999</v>
      </c>
      <c r="CI39">
        <v>999.9</v>
      </c>
      <c r="CJ39">
        <v>0</v>
      </c>
      <c r="CK39">
        <v>0</v>
      </c>
      <c r="CL39">
        <v>9997.5</v>
      </c>
      <c r="CM39">
        <v>0</v>
      </c>
      <c r="CN39">
        <v>1999.98</v>
      </c>
      <c r="CO39">
        <v>0.79957599999999995</v>
      </c>
      <c r="CP39">
        <v>52.371299999999998</v>
      </c>
      <c r="CQ39">
        <v>51.228400000000001</v>
      </c>
      <c r="CR39">
        <v>6.0352600000000001</v>
      </c>
      <c r="CS39">
        <v>50.006599999999999</v>
      </c>
      <c r="CT39">
        <v>23.849299999999999</v>
      </c>
      <c r="CU39">
        <v>2.97533</v>
      </c>
      <c r="CV39">
        <v>2.3744499999999999</v>
      </c>
      <c r="CW39">
        <v>23.890499999999999</v>
      </c>
      <c r="CX39">
        <v>20.1906</v>
      </c>
      <c r="CY39">
        <v>1999.9</v>
      </c>
      <c r="CZ39">
        <v>0.98000200000000004</v>
      </c>
      <c r="DA39">
        <v>1.9998100000000001E-2</v>
      </c>
      <c r="DB39">
        <v>0</v>
      </c>
      <c r="DC39">
        <v>820.68</v>
      </c>
      <c r="DD39">
        <v>5.0005300000000004</v>
      </c>
      <c r="DE39">
        <v>18756.599999999999</v>
      </c>
      <c r="DF39">
        <v>17832.599999999999</v>
      </c>
      <c r="DG39">
        <v>48.686999999999998</v>
      </c>
      <c r="DH39">
        <v>49.625</v>
      </c>
      <c r="DI39">
        <v>49.186999999999998</v>
      </c>
      <c r="DJ39">
        <v>49</v>
      </c>
      <c r="DK39">
        <v>49.875</v>
      </c>
      <c r="DL39">
        <v>1955.01</v>
      </c>
      <c r="DM39">
        <v>39.89</v>
      </c>
      <c r="DN39">
        <v>0</v>
      </c>
      <c r="DO39">
        <v>111.5</v>
      </c>
      <c r="DP39">
        <v>0</v>
      </c>
      <c r="DQ39">
        <v>820.73076000000003</v>
      </c>
      <c r="DR39">
        <v>1.8548461383986801</v>
      </c>
      <c r="DS39">
        <v>-41.100000130549901</v>
      </c>
      <c r="DT39">
        <v>18762.768</v>
      </c>
      <c r="DU39">
        <v>15</v>
      </c>
      <c r="DV39">
        <v>1628185410.0999999</v>
      </c>
      <c r="DW39" t="s">
        <v>484</v>
      </c>
      <c r="DX39">
        <v>1628185402.0999999</v>
      </c>
      <c r="DY39">
        <v>1628185410.0999999</v>
      </c>
      <c r="DZ39">
        <v>61</v>
      </c>
      <c r="EA39">
        <v>0.08</v>
      </c>
      <c r="EB39">
        <v>2E-3</v>
      </c>
      <c r="EC39">
        <v>1.127</v>
      </c>
      <c r="ED39">
        <v>3.9E-2</v>
      </c>
      <c r="EE39">
        <v>50</v>
      </c>
      <c r="EF39">
        <v>24</v>
      </c>
      <c r="EG39">
        <v>0.15</v>
      </c>
      <c r="EH39">
        <v>0.01</v>
      </c>
      <c r="EI39">
        <v>-0.87809390804198495</v>
      </c>
      <c r="EJ39">
        <v>-0.45504823337621902</v>
      </c>
      <c r="EK39">
        <v>7.4898742530597306E-2</v>
      </c>
      <c r="EL39">
        <v>1</v>
      </c>
      <c r="EM39">
        <v>0.39051602663593998</v>
      </c>
      <c r="EN39">
        <v>9.0169405496212204E-2</v>
      </c>
      <c r="EO39">
        <v>1.8241962569187E-2</v>
      </c>
      <c r="EP39">
        <v>1</v>
      </c>
      <c r="EQ39">
        <v>2</v>
      </c>
      <c r="ER39">
        <v>2</v>
      </c>
      <c r="ES39" t="s">
        <v>363</v>
      </c>
      <c r="ET39">
        <v>2.9889399999999999</v>
      </c>
      <c r="EU39">
        <v>2.75102</v>
      </c>
      <c r="EV39">
        <v>1.3325099999999999E-2</v>
      </c>
      <c r="EW39">
        <v>1.3433799999999999E-2</v>
      </c>
      <c r="EX39">
        <v>0.12469</v>
      </c>
      <c r="EY39">
        <v>0.10687199999999999</v>
      </c>
      <c r="EZ39">
        <v>23679.200000000001</v>
      </c>
      <c r="FA39">
        <v>24524.400000000001</v>
      </c>
      <c r="FB39">
        <v>23851.4</v>
      </c>
      <c r="FC39">
        <v>25181</v>
      </c>
      <c r="FD39">
        <v>30078.9</v>
      </c>
      <c r="FE39">
        <v>31666.799999999999</v>
      </c>
      <c r="FF39">
        <v>38004</v>
      </c>
      <c r="FG39">
        <v>39318.9</v>
      </c>
      <c r="FH39">
        <v>2.0573700000000001</v>
      </c>
      <c r="FI39">
        <v>1.9286000000000001</v>
      </c>
      <c r="FJ39">
        <v>8.3819000000000005E-2</v>
      </c>
      <c r="FK39">
        <v>0</v>
      </c>
      <c r="FL39">
        <v>28.873100000000001</v>
      </c>
      <c r="FM39">
        <v>999.9</v>
      </c>
      <c r="FN39">
        <v>39.341999999999999</v>
      </c>
      <c r="FO39">
        <v>41.774999999999999</v>
      </c>
      <c r="FP39">
        <v>32.191699999999997</v>
      </c>
      <c r="FQ39">
        <v>61.441000000000003</v>
      </c>
      <c r="FR39">
        <v>24.402999999999999</v>
      </c>
      <c r="FS39">
        <v>1</v>
      </c>
      <c r="FT39">
        <v>0.488902</v>
      </c>
      <c r="FU39">
        <v>2.05193</v>
      </c>
      <c r="FV39">
        <v>20.374700000000001</v>
      </c>
      <c r="FW39">
        <v>5.2521800000000001</v>
      </c>
      <c r="FX39">
        <v>12.0099</v>
      </c>
      <c r="FY39">
        <v>4.97905</v>
      </c>
      <c r="FZ39">
        <v>3.2930000000000001</v>
      </c>
      <c r="GA39">
        <v>9999</v>
      </c>
      <c r="GB39">
        <v>999.9</v>
      </c>
      <c r="GC39">
        <v>9999</v>
      </c>
      <c r="GD39">
        <v>9999</v>
      </c>
      <c r="GE39">
        <v>1.87564</v>
      </c>
      <c r="GF39">
        <v>1.87669</v>
      </c>
      <c r="GG39">
        <v>1.8827799999999999</v>
      </c>
      <c r="GH39">
        <v>1.8859900000000001</v>
      </c>
      <c r="GI39">
        <v>1.87676</v>
      </c>
      <c r="GJ39">
        <v>1.88324</v>
      </c>
      <c r="GK39">
        <v>1.8821699999999999</v>
      </c>
      <c r="GL39">
        <v>1.88568</v>
      </c>
      <c r="GM39">
        <v>5</v>
      </c>
      <c r="GN39">
        <v>0</v>
      </c>
      <c r="GO39">
        <v>0</v>
      </c>
      <c r="GP39">
        <v>0</v>
      </c>
      <c r="GQ39" t="s">
        <v>364</v>
      </c>
      <c r="GR39" t="s">
        <v>365</v>
      </c>
      <c r="GS39" t="s">
        <v>366</v>
      </c>
      <c r="GT39" t="s">
        <v>366</v>
      </c>
      <c r="GU39" t="s">
        <v>366</v>
      </c>
      <c r="GV39" t="s">
        <v>366</v>
      </c>
      <c r="GW39">
        <v>0</v>
      </c>
      <c r="GX39">
        <v>100</v>
      </c>
      <c r="GY39">
        <v>100</v>
      </c>
      <c r="GZ39">
        <v>1.1259999999999999</v>
      </c>
      <c r="HA39">
        <v>5.6099999999999997E-2</v>
      </c>
      <c r="HB39">
        <v>1.2001955328673699</v>
      </c>
      <c r="HC39">
        <v>-1.54219930941761E-3</v>
      </c>
      <c r="HD39">
        <v>9.932230794391771E-7</v>
      </c>
      <c r="HE39">
        <v>-3.2951819426937901E-10</v>
      </c>
      <c r="HF39">
        <v>7.4764691017506404E-3</v>
      </c>
      <c r="HG39">
        <v>4.2504407064171803E-3</v>
      </c>
      <c r="HH39">
        <v>-2.6431546208761702E-4</v>
      </c>
      <c r="HI39">
        <v>5.9134466500258604E-6</v>
      </c>
      <c r="HJ39">
        <v>1</v>
      </c>
      <c r="HK39">
        <v>2080</v>
      </c>
      <c r="HL39">
        <v>1</v>
      </c>
      <c r="HM39">
        <v>27</v>
      </c>
      <c r="HN39">
        <v>0.8</v>
      </c>
      <c r="HO39">
        <v>0.7</v>
      </c>
      <c r="HP39">
        <v>18</v>
      </c>
      <c r="HQ39">
        <v>515.80499999999995</v>
      </c>
      <c r="HR39">
        <v>489.1</v>
      </c>
      <c r="HS39">
        <v>27.002600000000001</v>
      </c>
      <c r="HT39">
        <v>33.412199999999999</v>
      </c>
      <c r="HU39">
        <v>29.998799999999999</v>
      </c>
      <c r="HV39">
        <v>33.372199999999999</v>
      </c>
      <c r="HW39">
        <v>33.3598</v>
      </c>
      <c r="HX39">
        <v>5.1385800000000001</v>
      </c>
      <c r="HY39">
        <v>31.626799999999999</v>
      </c>
      <c r="HZ39">
        <v>42.582099999999997</v>
      </c>
      <c r="IA39">
        <v>27</v>
      </c>
      <c r="IB39">
        <v>50</v>
      </c>
      <c r="IC39">
        <v>23.748899999999999</v>
      </c>
      <c r="ID39">
        <v>98.952399999999997</v>
      </c>
      <c r="IE39">
        <v>100.06100000000001</v>
      </c>
    </row>
    <row r="40" spans="1:239" x14ac:dyDescent="0.3">
      <c r="A40">
        <v>24</v>
      </c>
      <c r="B40">
        <v>1628185556.0999999</v>
      </c>
      <c r="C40">
        <v>10576.5</v>
      </c>
      <c r="D40" t="s">
        <v>485</v>
      </c>
      <c r="E40" t="s">
        <v>486</v>
      </c>
      <c r="F40">
        <v>0</v>
      </c>
      <c r="G40" t="s">
        <v>370</v>
      </c>
      <c r="H40" t="s">
        <v>611</v>
      </c>
      <c r="I40" t="s">
        <v>360</v>
      </c>
      <c r="J40">
        <v>1628185556.0999999</v>
      </c>
      <c r="K40">
        <f t="shared" si="0"/>
        <v>5.7934294317342535E-3</v>
      </c>
      <c r="L40">
        <f t="shared" si="1"/>
        <v>5.7934294317342534</v>
      </c>
      <c r="M40">
        <f t="shared" si="2"/>
        <v>-3.1534384483589237</v>
      </c>
      <c r="N40">
        <f t="shared" si="3"/>
        <v>23.818000000000001</v>
      </c>
      <c r="O40">
        <f t="shared" si="4"/>
        <v>35.071547461602087</v>
      </c>
      <c r="P40">
        <f t="shared" si="5"/>
        <v>3.4952617178722187</v>
      </c>
      <c r="Q40">
        <f t="shared" si="6"/>
        <v>2.3737231351832002</v>
      </c>
      <c r="R40">
        <f t="shared" si="7"/>
        <v>0.45533345236118938</v>
      </c>
      <c r="S40">
        <f t="shared" si="8"/>
        <v>2.9240311740996985</v>
      </c>
      <c r="T40">
        <f t="shared" si="9"/>
        <v>0.41929436564713385</v>
      </c>
      <c r="U40">
        <f t="shared" si="10"/>
        <v>0.26505883942764297</v>
      </c>
      <c r="V40">
        <f t="shared" si="11"/>
        <v>321.54053338785263</v>
      </c>
      <c r="W40">
        <f t="shared" si="12"/>
        <v>30.450867013765652</v>
      </c>
      <c r="X40">
        <f t="shared" si="13"/>
        <v>30.392900000000001</v>
      </c>
      <c r="Y40">
        <f t="shared" si="14"/>
        <v>4.3575497420018579</v>
      </c>
      <c r="Z40">
        <f t="shared" si="15"/>
        <v>70.905336209878712</v>
      </c>
      <c r="AA40">
        <f t="shared" si="16"/>
        <v>3.0315739852638832</v>
      </c>
      <c r="AB40">
        <f t="shared" si="17"/>
        <v>4.2755230386193652</v>
      </c>
      <c r="AC40">
        <f t="shared" si="18"/>
        <v>1.3259757567379746</v>
      </c>
      <c r="AD40">
        <f t="shared" si="19"/>
        <v>-255.49023793948058</v>
      </c>
      <c r="AE40">
        <f t="shared" si="20"/>
        <v>-52.242018173282403</v>
      </c>
      <c r="AF40">
        <f t="shared" si="21"/>
        <v>-3.9815644670135981</v>
      </c>
      <c r="AG40">
        <f t="shared" si="22"/>
        <v>9.8267128080760671</v>
      </c>
      <c r="AH40">
        <v>0</v>
      </c>
      <c r="AI40">
        <v>0</v>
      </c>
      <c r="AJ40">
        <f t="shared" si="23"/>
        <v>1</v>
      </c>
      <c r="AK40">
        <f t="shared" si="24"/>
        <v>0</v>
      </c>
      <c r="AL40">
        <f t="shared" si="25"/>
        <v>52175.850001681079</v>
      </c>
      <c r="AM40" t="s">
        <v>361</v>
      </c>
      <c r="AN40">
        <v>10238.9</v>
      </c>
      <c r="AO40">
        <v>302.21199999999999</v>
      </c>
      <c r="AP40">
        <v>4052.3</v>
      </c>
      <c r="AQ40">
        <f t="shared" si="26"/>
        <v>0.92542210596451402</v>
      </c>
      <c r="AR40">
        <v>-0.32343011824092399</v>
      </c>
      <c r="AS40" t="s">
        <v>487</v>
      </c>
      <c r="AT40">
        <v>10224.4</v>
      </c>
      <c r="AU40">
        <v>826.99796153846205</v>
      </c>
      <c r="AV40">
        <v>965.298</v>
      </c>
      <c r="AW40">
        <f t="shared" si="27"/>
        <v>0.14327185849503254</v>
      </c>
      <c r="AX40">
        <v>0.5</v>
      </c>
      <c r="AY40">
        <f t="shared" si="28"/>
        <v>1681.3565996828249</v>
      </c>
      <c r="AZ40">
        <f t="shared" si="29"/>
        <v>-3.1534384483589237</v>
      </c>
      <c r="BA40">
        <f t="shared" si="30"/>
        <v>120.44554241472339</v>
      </c>
      <c r="BB40">
        <f t="shared" si="31"/>
        <v>-1.6831696087860595E-3</v>
      </c>
      <c r="BC40">
        <f t="shared" si="32"/>
        <v>3.1979782409162771</v>
      </c>
      <c r="BD40">
        <f t="shared" si="33"/>
        <v>244.01483271866974</v>
      </c>
      <c r="BE40" t="s">
        <v>488</v>
      </c>
      <c r="BF40">
        <v>630.64</v>
      </c>
      <c r="BG40">
        <f t="shared" si="34"/>
        <v>630.64</v>
      </c>
      <c r="BH40">
        <f t="shared" si="35"/>
        <v>0.34668879454841928</v>
      </c>
      <c r="BI40">
        <f t="shared" si="36"/>
        <v>0.41325782877306966</v>
      </c>
      <c r="BJ40">
        <f t="shared" si="37"/>
        <v>0.90219425658890717</v>
      </c>
      <c r="BK40">
        <f t="shared" si="38"/>
        <v>0.20857028871298436</v>
      </c>
      <c r="BL40">
        <f t="shared" si="39"/>
        <v>0.82318121601413097</v>
      </c>
      <c r="BM40">
        <f t="shared" si="40"/>
        <v>0.31513610584072504</v>
      </c>
      <c r="BN40">
        <f t="shared" si="41"/>
        <v>0.68486389415927496</v>
      </c>
      <c r="BO40">
        <f t="shared" si="42"/>
        <v>2000.19</v>
      </c>
      <c r="BP40">
        <f t="shared" si="43"/>
        <v>1681.3565996828249</v>
      </c>
      <c r="BQ40">
        <f t="shared" si="44"/>
        <v>0.84059844298932851</v>
      </c>
      <c r="BR40">
        <f t="shared" si="45"/>
        <v>0.16075499496940421</v>
      </c>
      <c r="BS40">
        <v>6</v>
      </c>
      <c r="BT40">
        <v>0.5</v>
      </c>
      <c r="BU40" t="s">
        <v>362</v>
      </c>
      <c r="BV40">
        <v>2</v>
      </c>
      <c r="BW40">
        <v>1628185556.0999999</v>
      </c>
      <c r="BX40">
        <v>23.818000000000001</v>
      </c>
      <c r="BY40">
        <v>20.199806691172999</v>
      </c>
      <c r="BZ40">
        <v>30.418892629380899</v>
      </c>
      <c r="CA40">
        <v>23.678899999999999</v>
      </c>
      <c r="CB40">
        <v>22.867999999999999</v>
      </c>
      <c r="CC40">
        <v>30.241499999999998</v>
      </c>
      <c r="CD40">
        <v>500.048</v>
      </c>
      <c r="CE40">
        <v>99.561300000000003</v>
      </c>
      <c r="CF40">
        <v>9.9592399999999998E-2</v>
      </c>
      <c r="CG40">
        <v>30.061499999999999</v>
      </c>
      <c r="CH40">
        <v>30.392900000000001</v>
      </c>
      <c r="CI40">
        <v>999.9</v>
      </c>
      <c r="CJ40">
        <v>0</v>
      </c>
      <c r="CK40">
        <v>0</v>
      </c>
      <c r="CL40">
        <v>10012.5</v>
      </c>
      <c r="CM40">
        <v>0</v>
      </c>
      <c r="CN40">
        <v>626.53399999999999</v>
      </c>
      <c r="CO40">
        <v>3.7882899999999999</v>
      </c>
      <c r="CP40">
        <v>24.561800000000002</v>
      </c>
      <c r="CQ40">
        <v>20.5154</v>
      </c>
      <c r="CR40">
        <v>6.6055900000000003</v>
      </c>
      <c r="CS40">
        <v>20.029699999999998</v>
      </c>
      <c r="CT40">
        <v>23.678899999999999</v>
      </c>
      <c r="CU40">
        <v>3.0151699999999999</v>
      </c>
      <c r="CV40">
        <v>2.3574999999999999</v>
      </c>
      <c r="CW40">
        <v>24.111899999999999</v>
      </c>
      <c r="CX40">
        <v>20.0748</v>
      </c>
      <c r="CY40">
        <v>2000.19</v>
      </c>
      <c r="CZ40">
        <v>0.98000200000000004</v>
      </c>
      <c r="DA40">
        <v>1.9998100000000001E-2</v>
      </c>
      <c r="DB40">
        <v>0</v>
      </c>
      <c r="DC40">
        <v>827.41700000000003</v>
      </c>
      <c r="DD40">
        <v>5.0005300000000004</v>
      </c>
      <c r="DE40">
        <v>18257</v>
      </c>
      <c r="DF40">
        <v>17835.2</v>
      </c>
      <c r="DG40">
        <v>48.686999999999998</v>
      </c>
      <c r="DH40">
        <v>49.875</v>
      </c>
      <c r="DI40">
        <v>49.186999999999998</v>
      </c>
      <c r="DJ40">
        <v>49.186999999999998</v>
      </c>
      <c r="DK40">
        <v>49.936999999999998</v>
      </c>
      <c r="DL40">
        <v>1955.29</v>
      </c>
      <c r="DM40">
        <v>39.9</v>
      </c>
      <c r="DN40">
        <v>0</v>
      </c>
      <c r="DO40">
        <v>106.200000047684</v>
      </c>
      <c r="DP40">
        <v>0</v>
      </c>
      <c r="DQ40">
        <v>826.99796153846205</v>
      </c>
      <c r="DR40">
        <v>4.6481709443402703</v>
      </c>
      <c r="DS40">
        <v>-2588.2358889912498</v>
      </c>
      <c r="DT40">
        <v>18089.1653846154</v>
      </c>
      <c r="DU40">
        <v>15</v>
      </c>
      <c r="DV40">
        <v>1628185516.0999999</v>
      </c>
      <c r="DW40" t="s">
        <v>489</v>
      </c>
      <c r="DX40">
        <v>1628185513.5999999</v>
      </c>
      <c r="DY40">
        <v>1628185516.0999999</v>
      </c>
      <c r="DZ40">
        <v>62</v>
      </c>
      <c r="EA40">
        <v>-0.215</v>
      </c>
      <c r="EB40">
        <v>-4.0000000000000001E-3</v>
      </c>
      <c r="EC40">
        <v>0.95599999999999996</v>
      </c>
      <c r="ED40">
        <v>3.4000000000000002E-2</v>
      </c>
      <c r="EE40">
        <v>20</v>
      </c>
      <c r="EF40">
        <v>24</v>
      </c>
      <c r="EG40">
        <v>0.25</v>
      </c>
      <c r="EH40">
        <v>0.01</v>
      </c>
      <c r="EI40">
        <v>-3.3000859139830001</v>
      </c>
      <c r="EJ40">
        <v>-0.319720243350329</v>
      </c>
      <c r="EK40">
        <v>6.2165064159418602E-2</v>
      </c>
      <c r="EL40">
        <v>1</v>
      </c>
      <c r="EM40">
        <v>0.43083053593369097</v>
      </c>
      <c r="EN40">
        <v>9.2010858749976596E-2</v>
      </c>
      <c r="EO40">
        <v>1.8809632042000101E-2</v>
      </c>
      <c r="EP40">
        <v>1</v>
      </c>
      <c r="EQ40">
        <v>2</v>
      </c>
      <c r="ER40">
        <v>2</v>
      </c>
      <c r="ES40" t="s">
        <v>363</v>
      </c>
      <c r="ET40">
        <v>2.9890699999999999</v>
      </c>
      <c r="EU40">
        <v>2.7506699999999999</v>
      </c>
      <c r="EV40">
        <v>6.1614499999999997E-3</v>
      </c>
      <c r="EW40">
        <v>5.4040399999999997E-3</v>
      </c>
      <c r="EX40">
        <v>0.12590299999999999</v>
      </c>
      <c r="EY40">
        <v>0.10635799999999999</v>
      </c>
      <c r="EZ40">
        <v>23856.6</v>
      </c>
      <c r="FA40">
        <v>24727.3</v>
      </c>
      <c r="FB40">
        <v>23856.799999999999</v>
      </c>
      <c r="FC40">
        <v>25184.2</v>
      </c>
      <c r="FD40">
        <v>30043.8</v>
      </c>
      <c r="FE40">
        <v>31688.2</v>
      </c>
      <c r="FF40">
        <v>38012.199999999997</v>
      </c>
      <c r="FG40">
        <v>39322.6</v>
      </c>
      <c r="FH40">
        <v>2.05925</v>
      </c>
      <c r="FI40">
        <v>1.9283999999999999</v>
      </c>
      <c r="FJ40">
        <v>4.0736000000000001E-2</v>
      </c>
      <c r="FK40">
        <v>0</v>
      </c>
      <c r="FL40">
        <v>29.73</v>
      </c>
      <c r="FM40">
        <v>999.9</v>
      </c>
      <c r="FN40">
        <v>38.701000000000001</v>
      </c>
      <c r="FO40">
        <v>41.875999999999998</v>
      </c>
      <c r="FP40">
        <v>31.836400000000001</v>
      </c>
      <c r="FQ40">
        <v>61.240900000000003</v>
      </c>
      <c r="FR40">
        <v>24.499199999999998</v>
      </c>
      <c r="FS40">
        <v>1</v>
      </c>
      <c r="FT40">
        <v>0.48229899999999998</v>
      </c>
      <c r="FU40">
        <v>2.3171400000000002</v>
      </c>
      <c r="FV40">
        <v>20.370200000000001</v>
      </c>
      <c r="FW40">
        <v>5.2490399999999999</v>
      </c>
      <c r="FX40">
        <v>12.0099</v>
      </c>
      <c r="FY40">
        <v>4.9782500000000001</v>
      </c>
      <c r="FZ40">
        <v>3.2923300000000002</v>
      </c>
      <c r="GA40">
        <v>9999</v>
      </c>
      <c r="GB40">
        <v>999.9</v>
      </c>
      <c r="GC40">
        <v>9999</v>
      </c>
      <c r="GD40">
        <v>9999</v>
      </c>
      <c r="GE40">
        <v>1.87574</v>
      </c>
      <c r="GF40">
        <v>1.8767</v>
      </c>
      <c r="GG40">
        <v>1.8827799999999999</v>
      </c>
      <c r="GH40">
        <v>1.8859900000000001</v>
      </c>
      <c r="GI40">
        <v>1.8768199999999999</v>
      </c>
      <c r="GJ40">
        <v>1.88324</v>
      </c>
      <c r="GK40">
        <v>1.8822000000000001</v>
      </c>
      <c r="GL40">
        <v>1.88568</v>
      </c>
      <c r="GM40">
        <v>5</v>
      </c>
      <c r="GN40">
        <v>0</v>
      </c>
      <c r="GO40">
        <v>0</v>
      </c>
      <c r="GP40">
        <v>0</v>
      </c>
      <c r="GQ40" t="s">
        <v>364</v>
      </c>
      <c r="GR40" t="s">
        <v>365</v>
      </c>
      <c r="GS40" t="s">
        <v>366</v>
      </c>
      <c r="GT40" t="s">
        <v>366</v>
      </c>
      <c r="GU40" t="s">
        <v>366</v>
      </c>
      <c r="GV40" t="s">
        <v>366</v>
      </c>
      <c r="GW40">
        <v>0</v>
      </c>
      <c r="GX40">
        <v>100</v>
      </c>
      <c r="GY40">
        <v>100</v>
      </c>
      <c r="GZ40">
        <v>0.95</v>
      </c>
      <c r="HA40">
        <v>4.2999999999999997E-2</v>
      </c>
      <c r="HB40">
        <v>0.98473368371322301</v>
      </c>
      <c r="HC40">
        <v>-1.54219930941761E-3</v>
      </c>
      <c r="HD40">
        <v>9.932230794391771E-7</v>
      </c>
      <c r="HE40">
        <v>-3.2951819426937901E-10</v>
      </c>
      <c r="HF40">
        <v>4.2988140594614102E-2</v>
      </c>
      <c r="HG40">
        <v>0</v>
      </c>
      <c r="HH40">
        <v>0</v>
      </c>
      <c r="HI40">
        <v>0</v>
      </c>
      <c r="HJ40">
        <v>1</v>
      </c>
      <c r="HK40">
        <v>2080</v>
      </c>
      <c r="HL40">
        <v>1</v>
      </c>
      <c r="HM40">
        <v>27</v>
      </c>
      <c r="HN40">
        <v>0.7</v>
      </c>
      <c r="HO40">
        <v>0.7</v>
      </c>
      <c r="HP40">
        <v>18</v>
      </c>
      <c r="HQ40">
        <v>516.15499999999997</v>
      </c>
      <c r="HR40">
        <v>488.17200000000003</v>
      </c>
      <c r="HS40">
        <v>27.000399999999999</v>
      </c>
      <c r="HT40">
        <v>33.305500000000002</v>
      </c>
      <c r="HU40">
        <v>30.0002</v>
      </c>
      <c r="HV40">
        <v>33.265799999999999</v>
      </c>
      <c r="HW40">
        <v>33.267200000000003</v>
      </c>
      <c r="HX40">
        <v>3.7978800000000001</v>
      </c>
      <c r="HY40">
        <v>30.9572</v>
      </c>
      <c r="HZ40">
        <v>40.621699999999997</v>
      </c>
      <c r="IA40">
        <v>27</v>
      </c>
      <c r="IB40">
        <v>20</v>
      </c>
      <c r="IC40">
        <v>23.598700000000001</v>
      </c>
      <c r="ID40">
        <v>98.974100000000007</v>
      </c>
      <c r="IE40">
        <v>100.072</v>
      </c>
    </row>
    <row r="41" spans="1:239" x14ac:dyDescent="0.3">
      <c r="A41">
        <v>25</v>
      </c>
      <c r="B41">
        <v>1628185646.5999999</v>
      </c>
      <c r="C41">
        <v>10667</v>
      </c>
      <c r="D41" t="s">
        <v>490</v>
      </c>
      <c r="E41" t="s">
        <v>491</v>
      </c>
      <c r="F41">
        <v>0</v>
      </c>
      <c r="G41" t="s">
        <v>370</v>
      </c>
      <c r="H41" t="s">
        <v>611</v>
      </c>
      <c r="I41" t="s">
        <v>360</v>
      </c>
      <c r="J41">
        <v>1628185646.5999999</v>
      </c>
      <c r="K41">
        <f t="shared" si="0"/>
        <v>6.419664404456734E-3</v>
      </c>
      <c r="L41">
        <f t="shared" si="1"/>
        <v>6.4196644044567339</v>
      </c>
      <c r="M41">
        <f t="shared" si="2"/>
        <v>24.633265140474833</v>
      </c>
      <c r="N41">
        <f t="shared" si="3"/>
        <v>367.39600000000002</v>
      </c>
      <c r="O41">
        <f t="shared" si="4"/>
        <v>275.52751899763319</v>
      </c>
      <c r="P41">
        <f t="shared" si="5"/>
        <v>27.459880941044862</v>
      </c>
      <c r="Q41">
        <f t="shared" si="6"/>
        <v>36.615763299864</v>
      </c>
      <c r="R41">
        <f t="shared" si="7"/>
        <v>0.50285695129086172</v>
      </c>
      <c r="S41">
        <f t="shared" si="8"/>
        <v>2.9167099804736787</v>
      </c>
      <c r="T41">
        <f t="shared" si="9"/>
        <v>0.45918850549688056</v>
      </c>
      <c r="U41">
        <f t="shared" si="10"/>
        <v>0.2905995773962522</v>
      </c>
      <c r="V41">
        <f t="shared" si="11"/>
        <v>321.50222938777921</v>
      </c>
      <c r="W41">
        <f t="shared" si="12"/>
        <v>30.4509409741555</v>
      </c>
      <c r="X41">
        <f t="shared" si="13"/>
        <v>30.5167</v>
      </c>
      <c r="Y41">
        <f t="shared" si="14"/>
        <v>4.3885420907971762</v>
      </c>
      <c r="Z41">
        <f t="shared" si="15"/>
        <v>70.60864701096699</v>
      </c>
      <c r="AA41">
        <f t="shared" si="16"/>
        <v>3.0471863252380791</v>
      </c>
      <c r="AB41">
        <f t="shared" si="17"/>
        <v>4.3155993695287602</v>
      </c>
      <c r="AC41">
        <f t="shared" si="18"/>
        <v>1.3413557655590971</v>
      </c>
      <c r="AD41">
        <f t="shared" si="19"/>
        <v>-283.10720023654198</v>
      </c>
      <c r="AE41">
        <f t="shared" si="20"/>
        <v>-46.010082593531124</v>
      </c>
      <c r="AF41">
        <f t="shared" si="21"/>
        <v>-3.5203892531791361</v>
      </c>
      <c r="AG41">
        <f t="shared" si="22"/>
        <v>-11.135442695473031</v>
      </c>
      <c r="AH41">
        <v>0</v>
      </c>
      <c r="AI41">
        <v>0</v>
      </c>
      <c r="AJ41">
        <f t="shared" si="23"/>
        <v>1</v>
      </c>
      <c r="AK41">
        <f t="shared" si="24"/>
        <v>0</v>
      </c>
      <c r="AL41">
        <f t="shared" si="25"/>
        <v>51939.175555789145</v>
      </c>
      <c r="AM41" t="s">
        <v>361</v>
      </c>
      <c r="AN41">
        <v>10238.9</v>
      </c>
      <c r="AO41">
        <v>302.21199999999999</v>
      </c>
      <c r="AP41">
        <v>4052.3</v>
      </c>
      <c r="AQ41">
        <f t="shared" si="26"/>
        <v>0.92542210596451402</v>
      </c>
      <c r="AR41">
        <v>-0.32343011824092399</v>
      </c>
      <c r="AS41" t="s">
        <v>492</v>
      </c>
      <c r="AT41">
        <v>10225</v>
      </c>
      <c r="AU41">
        <v>818.36134615384594</v>
      </c>
      <c r="AV41">
        <v>1121.45</v>
      </c>
      <c r="AW41">
        <f t="shared" si="27"/>
        <v>0.27026497288880835</v>
      </c>
      <c r="AX41">
        <v>0.5</v>
      </c>
      <c r="AY41">
        <f t="shared" si="28"/>
        <v>1681.1549996827871</v>
      </c>
      <c r="AZ41">
        <f t="shared" si="29"/>
        <v>24.633265140474833</v>
      </c>
      <c r="BA41">
        <f t="shared" si="30"/>
        <v>227.17865520557655</v>
      </c>
      <c r="BB41">
        <f t="shared" si="31"/>
        <v>1.4844969835276804E-2</v>
      </c>
      <c r="BC41">
        <f t="shared" si="32"/>
        <v>2.6134468768112713</v>
      </c>
      <c r="BD41">
        <f t="shared" si="33"/>
        <v>252.91710041878352</v>
      </c>
      <c r="BE41" t="s">
        <v>493</v>
      </c>
      <c r="BF41">
        <v>593.69000000000005</v>
      </c>
      <c r="BG41">
        <f t="shared" si="34"/>
        <v>593.69000000000005</v>
      </c>
      <c r="BH41">
        <f t="shared" si="35"/>
        <v>0.47060502028623652</v>
      </c>
      <c r="BI41">
        <f t="shared" si="36"/>
        <v>0.57429258345868217</v>
      </c>
      <c r="BJ41">
        <f t="shared" si="37"/>
        <v>0.84740690624268133</v>
      </c>
      <c r="BK41">
        <f t="shared" si="38"/>
        <v>0.36996410548113501</v>
      </c>
      <c r="BL41">
        <f t="shared" si="39"/>
        <v>0.78154165982238288</v>
      </c>
      <c r="BM41">
        <f t="shared" si="40"/>
        <v>0.416627404845058</v>
      </c>
      <c r="BN41">
        <f t="shared" si="41"/>
        <v>0.583372595154942</v>
      </c>
      <c r="BO41">
        <f t="shared" si="42"/>
        <v>1999.95</v>
      </c>
      <c r="BP41">
        <f t="shared" si="43"/>
        <v>1681.1549996827871</v>
      </c>
      <c r="BQ41">
        <f t="shared" si="44"/>
        <v>0.84059851480426362</v>
      </c>
      <c r="BR41">
        <f t="shared" si="45"/>
        <v>0.1607551335722289</v>
      </c>
      <c r="BS41">
        <v>6</v>
      </c>
      <c r="BT41">
        <v>0.5</v>
      </c>
      <c r="BU41" t="s">
        <v>362</v>
      </c>
      <c r="BV41">
        <v>2</v>
      </c>
      <c r="BW41">
        <v>1628185646.5999999</v>
      </c>
      <c r="BX41">
        <v>367.39600000000002</v>
      </c>
      <c r="BY41">
        <v>399.78081311784001</v>
      </c>
      <c r="BZ41">
        <v>30.5749209153132</v>
      </c>
      <c r="CA41">
        <v>23.1081</v>
      </c>
      <c r="CB41">
        <v>366.529</v>
      </c>
      <c r="CC41">
        <v>30.255299999999998</v>
      </c>
      <c r="CD41">
        <v>500.08300000000003</v>
      </c>
      <c r="CE41">
        <v>99.562399999999997</v>
      </c>
      <c r="CF41">
        <v>0.100534</v>
      </c>
      <c r="CG41">
        <v>30.2241</v>
      </c>
      <c r="CH41">
        <v>30.5167</v>
      </c>
      <c r="CI41">
        <v>999.9</v>
      </c>
      <c r="CJ41">
        <v>0</v>
      </c>
      <c r="CK41">
        <v>0</v>
      </c>
      <c r="CL41">
        <v>9970.6200000000008</v>
      </c>
      <c r="CM41">
        <v>0</v>
      </c>
      <c r="CN41">
        <v>1997.66</v>
      </c>
      <c r="CO41">
        <v>-32.910699999999999</v>
      </c>
      <c r="CP41">
        <v>378.53500000000003</v>
      </c>
      <c r="CQ41">
        <v>409.43799999999999</v>
      </c>
      <c r="CR41">
        <v>7.1902299999999997</v>
      </c>
      <c r="CS41">
        <v>399.97699999999998</v>
      </c>
      <c r="CT41">
        <v>23.1081</v>
      </c>
      <c r="CU41">
        <v>3.0165700000000002</v>
      </c>
      <c r="CV41">
        <v>2.3007</v>
      </c>
      <c r="CW41">
        <v>24.119700000000002</v>
      </c>
      <c r="CX41">
        <v>19.6813</v>
      </c>
      <c r="CY41">
        <v>1999.95</v>
      </c>
      <c r="CZ41">
        <v>0.98000200000000004</v>
      </c>
      <c r="DA41">
        <v>1.9998100000000001E-2</v>
      </c>
      <c r="DB41">
        <v>0</v>
      </c>
      <c r="DC41">
        <v>819.52700000000004</v>
      </c>
      <c r="DD41">
        <v>5.0005300000000004</v>
      </c>
      <c r="DE41">
        <v>18761.7</v>
      </c>
      <c r="DF41">
        <v>17833.099999999999</v>
      </c>
      <c r="DG41">
        <v>48.811999999999998</v>
      </c>
      <c r="DH41">
        <v>50.311999999999998</v>
      </c>
      <c r="DI41">
        <v>49.311999999999998</v>
      </c>
      <c r="DJ41">
        <v>49.375</v>
      </c>
      <c r="DK41">
        <v>50</v>
      </c>
      <c r="DL41">
        <v>1955.05</v>
      </c>
      <c r="DM41">
        <v>39.9</v>
      </c>
      <c r="DN41">
        <v>0</v>
      </c>
      <c r="DO41">
        <v>89.799999952316298</v>
      </c>
      <c r="DP41">
        <v>0</v>
      </c>
      <c r="DQ41">
        <v>818.36134615384594</v>
      </c>
      <c r="DR41">
        <v>9.0433162391580399</v>
      </c>
      <c r="DS41">
        <v>193.25470086192499</v>
      </c>
      <c r="DT41">
        <v>18739.6192307692</v>
      </c>
      <c r="DU41">
        <v>15</v>
      </c>
      <c r="DV41">
        <v>1628185672.5999999</v>
      </c>
      <c r="DW41" t="s">
        <v>494</v>
      </c>
      <c r="DX41">
        <v>1628185670.5999999</v>
      </c>
      <c r="DY41">
        <v>1628185672.5999999</v>
      </c>
      <c r="DZ41">
        <v>63</v>
      </c>
      <c r="EA41">
        <v>0.36099999999999999</v>
      </c>
      <c r="EB41">
        <v>7.0000000000000001E-3</v>
      </c>
      <c r="EC41">
        <v>0.86699999999999999</v>
      </c>
      <c r="ED41">
        <v>0.04</v>
      </c>
      <c r="EE41">
        <v>400</v>
      </c>
      <c r="EF41">
        <v>23</v>
      </c>
      <c r="EG41">
        <v>0.04</v>
      </c>
      <c r="EH41">
        <v>0.01</v>
      </c>
      <c r="EI41">
        <v>25.176585049569901</v>
      </c>
      <c r="EJ41">
        <v>-0.361538443478648</v>
      </c>
      <c r="EK41">
        <v>7.1473897884947998E-2</v>
      </c>
      <c r="EL41">
        <v>1</v>
      </c>
      <c r="EM41">
        <v>0.463898683961873</v>
      </c>
      <c r="EN41">
        <v>4.4031418496298901E-2</v>
      </c>
      <c r="EO41">
        <v>6.59794097657505E-3</v>
      </c>
      <c r="EP41">
        <v>1</v>
      </c>
      <c r="EQ41">
        <v>2</v>
      </c>
      <c r="ER41">
        <v>2</v>
      </c>
      <c r="ES41" t="s">
        <v>363</v>
      </c>
      <c r="ET41">
        <v>2.9891299999999998</v>
      </c>
      <c r="EU41">
        <v>2.7512500000000002</v>
      </c>
      <c r="EV41">
        <v>8.3290600000000006E-2</v>
      </c>
      <c r="EW41">
        <v>8.9172500000000002E-2</v>
      </c>
      <c r="EX41">
        <v>0.125945</v>
      </c>
      <c r="EY41">
        <v>0.104549</v>
      </c>
      <c r="EZ41">
        <v>22005.4</v>
      </c>
      <c r="FA41">
        <v>22640.400000000001</v>
      </c>
      <c r="FB41">
        <v>23854.799999999999</v>
      </c>
      <c r="FC41">
        <v>25177.5</v>
      </c>
      <c r="FD41">
        <v>30041</v>
      </c>
      <c r="FE41">
        <v>31743</v>
      </c>
      <c r="FF41">
        <v>38010.800000000003</v>
      </c>
      <c r="FG41">
        <v>39311.4</v>
      </c>
      <c r="FH41">
        <v>2.0600499999999999</v>
      </c>
      <c r="FI41">
        <v>1.92682</v>
      </c>
      <c r="FJ41">
        <v>1.84029E-2</v>
      </c>
      <c r="FK41">
        <v>0</v>
      </c>
      <c r="FL41">
        <v>30.217400000000001</v>
      </c>
      <c r="FM41">
        <v>999.9</v>
      </c>
      <c r="FN41">
        <v>37.883000000000003</v>
      </c>
      <c r="FO41">
        <v>41.996000000000002</v>
      </c>
      <c r="FP41">
        <v>31.3565</v>
      </c>
      <c r="FQ41">
        <v>61.510899999999999</v>
      </c>
      <c r="FR41">
        <v>24.415099999999999</v>
      </c>
      <c r="FS41">
        <v>1</v>
      </c>
      <c r="FT41">
        <v>0.48924299999999998</v>
      </c>
      <c r="FU41">
        <v>2.56366</v>
      </c>
      <c r="FV41">
        <v>20.3659</v>
      </c>
      <c r="FW41">
        <v>5.25068</v>
      </c>
      <c r="FX41">
        <v>12.0099</v>
      </c>
      <c r="FY41">
        <v>4.9790000000000001</v>
      </c>
      <c r="FZ41">
        <v>3.2928500000000001</v>
      </c>
      <c r="GA41">
        <v>9999</v>
      </c>
      <c r="GB41">
        <v>999.9</v>
      </c>
      <c r="GC41">
        <v>9999</v>
      </c>
      <c r="GD41">
        <v>9999</v>
      </c>
      <c r="GE41">
        <v>1.87575</v>
      </c>
      <c r="GF41">
        <v>1.8767499999999999</v>
      </c>
      <c r="GG41">
        <v>1.8827799999999999</v>
      </c>
      <c r="GH41">
        <v>1.8859999999999999</v>
      </c>
      <c r="GI41">
        <v>1.87683</v>
      </c>
      <c r="GJ41">
        <v>1.88324</v>
      </c>
      <c r="GK41">
        <v>1.88218</v>
      </c>
      <c r="GL41">
        <v>1.8856900000000001</v>
      </c>
      <c r="GM41">
        <v>5</v>
      </c>
      <c r="GN41">
        <v>0</v>
      </c>
      <c r="GO41">
        <v>0</v>
      </c>
      <c r="GP41">
        <v>0</v>
      </c>
      <c r="GQ41" t="s">
        <v>364</v>
      </c>
      <c r="GR41" t="s">
        <v>365</v>
      </c>
      <c r="GS41" t="s">
        <v>366</v>
      </c>
      <c r="GT41" t="s">
        <v>366</v>
      </c>
      <c r="GU41" t="s">
        <v>366</v>
      </c>
      <c r="GV41" t="s">
        <v>366</v>
      </c>
      <c r="GW41">
        <v>0</v>
      </c>
      <c r="GX41">
        <v>100</v>
      </c>
      <c r="GY41">
        <v>100</v>
      </c>
      <c r="GZ41">
        <v>0.86699999999999999</v>
      </c>
      <c r="HA41">
        <v>0.04</v>
      </c>
      <c r="HB41">
        <v>0.98473368371322301</v>
      </c>
      <c r="HC41">
        <v>-1.54219930941761E-3</v>
      </c>
      <c r="HD41">
        <v>9.932230794391771E-7</v>
      </c>
      <c r="HE41">
        <v>-3.2951819426937901E-10</v>
      </c>
      <c r="HF41">
        <v>4.2988140594614102E-2</v>
      </c>
      <c r="HG41">
        <v>0</v>
      </c>
      <c r="HH41">
        <v>0</v>
      </c>
      <c r="HI41">
        <v>0</v>
      </c>
      <c r="HJ41">
        <v>1</v>
      </c>
      <c r="HK41">
        <v>2080</v>
      </c>
      <c r="HL41">
        <v>1</v>
      </c>
      <c r="HM41">
        <v>27</v>
      </c>
      <c r="HN41">
        <v>2.2000000000000002</v>
      </c>
      <c r="HO41">
        <v>2.2000000000000002</v>
      </c>
      <c r="HP41">
        <v>18</v>
      </c>
      <c r="HQ41">
        <v>516.62900000000002</v>
      </c>
      <c r="HR41">
        <v>487.00900000000001</v>
      </c>
      <c r="HS41">
        <v>27.003599999999999</v>
      </c>
      <c r="HT41">
        <v>33.342799999999997</v>
      </c>
      <c r="HU41">
        <v>30.000900000000001</v>
      </c>
      <c r="HV41">
        <v>33.261400000000002</v>
      </c>
      <c r="HW41">
        <v>33.268500000000003</v>
      </c>
      <c r="HX41">
        <v>20.749199999999998</v>
      </c>
      <c r="HY41">
        <v>31.373999999999999</v>
      </c>
      <c r="HZ41">
        <v>37.970100000000002</v>
      </c>
      <c r="IA41">
        <v>27</v>
      </c>
      <c r="IB41">
        <v>400</v>
      </c>
      <c r="IC41">
        <v>23.167300000000001</v>
      </c>
      <c r="ID41">
        <v>98.968800000000002</v>
      </c>
      <c r="IE41">
        <v>100.044</v>
      </c>
    </row>
    <row r="42" spans="1:239" x14ac:dyDescent="0.3">
      <c r="A42">
        <v>26</v>
      </c>
      <c r="B42">
        <v>1628185808.5999999</v>
      </c>
      <c r="C42">
        <v>10829</v>
      </c>
      <c r="D42" t="s">
        <v>495</v>
      </c>
      <c r="E42" t="s">
        <v>496</v>
      </c>
      <c r="F42">
        <v>0</v>
      </c>
      <c r="G42" t="s">
        <v>370</v>
      </c>
      <c r="H42" t="s">
        <v>611</v>
      </c>
      <c r="I42" t="s">
        <v>360</v>
      </c>
      <c r="J42">
        <v>1628185808.5999999</v>
      </c>
      <c r="K42">
        <f t="shared" si="0"/>
        <v>6.9251540141523566E-3</v>
      </c>
      <c r="L42">
        <f t="shared" si="1"/>
        <v>6.9251540141523567</v>
      </c>
      <c r="M42">
        <f t="shared" si="2"/>
        <v>24.647093029529355</v>
      </c>
      <c r="N42">
        <f t="shared" si="3"/>
        <v>365.09500000000003</v>
      </c>
      <c r="O42">
        <f t="shared" si="4"/>
        <v>278.93993607080239</v>
      </c>
      <c r="P42">
        <f t="shared" si="5"/>
        <v>27.796463067358896</v>
      </c>
      <c r="Q42">
        <f t="shared" si="6"/>
        <v>36.381845592025499</v>
      </c>
      <c r="R42">
        <f t="shared" si="7"/>
        <v>0.54292854479907682</v>
      </c>
      <c r="S42">
        <f t="shared" si="8"/>
        <v>2.9244903252669907</v>
      </c>
      <c r="T42">
        <f t="shared" si="9"/>
        <v>0.49251823611854162</v>
      </c>
      <c r="U42">
        <f t="shared" si="10"/>
        <v>0.31196208748692433</v>
      </c>
      <c r="V42">
        <f t="shared" si="11"/>
        <v>321.5176103879632</v>
      </c>
      <c r="W42">
        <f t="shared" si="12"/>
        <v>30.568376335271246</v>
      </c>
      <c r="X42">
        <f t="shared" si="13"/>
        <v>30.736699999999999</v>
      </c>
      <c r="Y42">
        <f t="shared" si="14"/>
        <v>4.4440914331151493</v>
      </c>
      <c r="Z42">
        <f t="shared" si="15"/>
        <v>70.721156032479797</v>
      </c>
      <c r="AA42">
        <f t="shared" si="16"/>
        <v>3.0959462650013387</v>
      </c>
      <c r="AB42">
        <f t="shared" si="17"/>
        <v>4.377680511301989</v>
      </c>
      <c r="AC42">
        <f t="shared" si="18"/>
        <v>1.3481451681138106</v>
      </c>
      <c r="AD42">
        <f t="shared" si="19"/>
        <v>-305.39929202411895</v>
      </c>
      <c r="AE42">
        <f t="shared" si="20"/>
        <v>-41.513226732078152</v>
      </c>
      <c r="AF42">
        <f t="shared" si="21"/>
        <v>-3.1752254381422231</v>
      </c>
      <c r="AG42">
        <f t="shared" si="22"/>
        <v>-28.570133806376106</v>
      </c>
      <c r="AH42">
        <v>0</v>
      </c>
      <c r="AI42">
        <v>0</v>
      </c>
      <c r="AJ42">
        <f t="shared" si="23"/>
        <v>1</v>
      </c>
      <c r="AK42">
        <f t="shared" si="24"/>
        <v>0</v>
      </c>
      <c r="AL42">
        <f t="shared" si="25"/>
        <v>52117.891706195107</v>
      </c>
      <c r="AM42" t="s">
        <v>361</v>
      </c>
      <c r="AN42">
        <v>10238.9</v>
      </c>
      <c r="AO42">
        <v>302.21199999999999</v>
      </c>
      <c r="AP42">
        <v>4052.3</v>
      </c>
      <c r="AQ42">
        <f t="shared" si="26"/>
        <v>0.92542210596451402</v>
      </c>
      <c r="AR42">
        <v>-0.32343011824092399</v>
      </c>
      <c r="AS42" t="s">
        <v>497</v>
      </c>
      <c r="AT42">
        <v>10224.200000000001</v>
      </c>
      <c r="AU42">
        <v>847.80732</v>
      </c>
      <c r="AV42">
        <v>1218.06</v>
      </c>
      <c r="AW42">
        <f t="shared" si="27"/>
        <v>0.30396916408058716</v>
      </c>
      <c r="AX42">
        <v>0.5</v>
      </c>
      <c r="AY42">
        <f t="shared" si="28"/>
        <v>1681.2386996828823</v>
      </c>
      <c r="AZ42">
        <f t="shared" si="29"/>
        <v>24.647093029529355</v>
      </c>
      <c r="BA42">
        <f t="shared" si="30"/>
        <v>255.52236108126951</v>
      </c>
      <c r="BB42">
        <f t="shared" si="31"/>
        <v>1.485245560459693E-2</v>
      </c>
      <c r="BC42">
        <f t="shared" si="32"/>
        <v>2.326847610134148</v>
      </c>
      <c r="BD42">
        <f t="shared" si="33"/>
        <v>257.52357492523214</v>
      </c>
      <c r="BE42" t="s">
        <v>498</v>
      </c>
      <c r="BF42">
        <v>617.33000000000004</v>
      </c>
      <c r="BG42">
        <f t="shared" si="34"/>
        <v>617.33000000000004</v>
      </c>
      <c r="BH42">
        <f t="shared" si="35"/>
        <v>0.49318588575275435</v>
      </c>
      <c r="BI42">
        <f t="shared" si="36"/>
        <v>0.61633792219466321</v>
      </c>
      <c r="BJ42">
        <f t="shared" si="37"/>
        <v>0.8251134653286637</v>
      </c>
      <c r="BK42">
        <f t="shared" si="38"/>
        <v>0.40427306714651334</v>
      </c>
      <c r="BL42">
        <f t="shared" si="39"/>
        <v>0.75577959770544056</v>
      </c>
      <c r="BM42">
        <f t="shared" si="40"/>
        <v>0.44878580372298676</v>
      </c>
      <c r="BN42">
        <f t="shared" si="41"/>
        <v>0.55121419627701318</v>
      </c>
      <c r="BO42">
        <f t="shared" si="42"/>
        <v>2000.05</v>
      </c>
      <c r="BP42">
        <f t="shared" si="43"/>
        <v>1681.2386996828823</v>
      </c>
      <c r="BQ42">
        <f t="shared" si="44"/>
        <v>0.84059833488306912</v>
      </c>
      <c r="BR42">
        <f t="shared" si="45"/>
        <v>0.1607547863243235</v>
      </c>
      <c r="BS42">
        <v>6</v>
      </c>
      <c r="BT42">
        <v>0.5</v>
      </c>
      <c r="BU42" t="s">
        <v>362</v>
      </c>
      <c r="BV42">
        <v>2</v>
      </c>
      <c r="BW42">
        <v>1628185808.5999999</v>
      </c>
      <c r="BX42">
        <v>365.09500000000003</v>
      </c>
      <c r="BY42">
        <v>397.70304035012498</v>
      </c>
      <c r="BZ42">
        <v>31.068091330375399</v>
      </c>
      <c r="CA42">
        <v>23.0167</v>
      </c>
      <c r="CB42">
        <v>364.20400000000001</v>
      </c>
      <c r="CC42">
        <v>30.7639</v>
      </c>
      <c r="CD42">
        <v>500.03800000000001</v>
      </c>
      <c r="CE42">
        <v>99.550600000000003</v>
      </c>
      <c r="CF42">
        <v>9.9752900000000005E-2</v>
      </c>
      <c r="CG42">
        <v>30.473400000000002</v>
      </c>
      <c r="CH42">
        <v>30.736699999999999</v>
      </c>
      <c r="CI42">
        <v>999.9</v>
      </c>
      <c r="CJ42">
        <v>0</v>
      </c>
      <c r="CK42">
        <v>0</v>
      </c>
      <c r="CL42">
        <v>10016.200000000001</v>
      </c>
      <c r="CM42">
        <v>0</v>
      </c>
      <c r="CN42">
        <v>1983.24</v>
      </c>
      <c r="CO42">
        <v>-34.908499999999997</v>
      </c>
      <c r="CP42">
        <v>376.702</v>
      </c>
      <c r="CQ42">
        <v>409.42700000000002</v>
      </c>
      <c r="CR42">
        <v>7.7958600000000002</v>
      </c>
      <c r="CS42">
        <v>400.00299999999999</v>
      </c>
      <c r="CT42">
        <v>23.0167</v>
      </c>
      <c r="CU42">
        <v>3.0674100000000002</v>
      </c>
      <c r="CV42">
        <v>2.2913299999999999</v>
      </c>
      <c r="CW42">
        <v>24.398399999999999</v>
      </c>
      <c r="CX42">
        <v>19.615600000000001</v>
      </c>
      <c r="CY42">
        <v>2000.05</v>
      </c>
      <c r="CZ42">
        <v>0.98000500000000001</v>
      </c>
      <c r="DA42">
        <v>1.9995200000000001E-2</v>
      </c>
      <c r="DB42">
        <v>0</v>
      </c>
      <c r="DC42">
        <v>849.32500000000005</v>
      </c>
      <c r="DD42">
        <v>5.0005300000000004</v>
      </c>
      <c r="DE42">
        <v>19393.900000000001</v>
      </c>
      <c r="DF42">
        <v>17834</v>
      </c>
      <c r="DG42">
        <v>49.311999999999998</v>
      </c>
      <c r="DH42">
        <v>51.25</v>
      </c>
      <c r="DI42">
        <v>49.875</v>
      </c>
      <c r="DJ42">
        <v>50.186999999999998</v>
      </c>
      <c r="DK42">
        <v>50.5</v>
      </c>
      <c r="DL42">
        <v>1955.16</v>
      </c>
      <c r="DM42">
        <v>39.89</v>
      </c>
      <c r="DN42">
        <v>0</v>
      </c>
      <c r="DO42">
        <v>161.299999952316</v>
      </c>
      <c r="DP42">
        <v>0</v>
      </c>
      <c r="DQ42">
        <v>847.80732</v>
      </c>
      <c r="DR42">
        <v>12.597692325788399</v>
      </c>
      <c r="DS42">
        <v>254.47692337610499</v>
      </c>
      <c r="DT42">
        <v>19359.752</v>
      </c>
      <c r="DU42">
        <v>15</v>
      </c>
      <c r="DV42">
        <v>1628185769.0999999</v>
      </c>
      <c r="DW42" t="s">
        <v>499</v>
      </c>
      <c r="DX42">
        <v>1628185764.0999999</v>
      </c>
      <c r="DY42">
        <v>1628185769.0999999</v>
      </c>
      <c r="DZ42">
        <v>64</v>
      </c>
      <c r="EA42">
        <v>-8.9999999999999993E-3</v>
      </c>
      <c r="EB42">
        <v>-2E-3</v>
      </c>
      <c r="EC42">
        <v>0.85799999999999998</v>
      </c>
      <c r="ED42">
        <v>3.7999999999999999E-2</v>
      </c>
      <c r="EE42">
        <v>400</v>
      </c>
      <c r="EF42">
        <v>23</v>
      </c>
      <c r="EG42">
        <v>0.04</v>
      </c>
      <c r="EH42">
        <v>0.01</v>
      </c>
      <c r="EI42">
        <v>26.708638688845902</v>
      </c>
      <c r="EJ42">
        <v>-0.65495111495806801</v>
      </c>
      <c r="EK42">
        <v>0.12949649663694701</v>
      </c>
      <c r="EL42">
        <v>1</v>
      </c>
      <c r="EM42">
        <v>0.50633858165381995</v>
      </c>
      <c r="EN42">
        <v>8.9972021178348502E-2</v>
      </c>
      <c r="EO42">
        <v>1.82924038184114E-2</v>
      </c>
      <c r="EP42">
        <v>1</v>
      </c>
      <c r="EQ42">
        <v>2</v>
      </c>
      <c r="ER42">
        <v>2</v>
      </c>
      <c r="ES42" t="s">
        <v>363</v>
      </c>
      <c r="ET42">
        <v>2.9885799999999998</v>
      </c>
      <c r="EU42">
        <v>2.7508599999999999</v>
      </c>
      <c r="EV42">
        <v>8.2811700000000002E-2</v>
      </c>
      <c r="EW42">
        <v>8.9105400000000001E-2</v>
      </c>
      <c r="EX42">
        <v>0.12729799999999999</v>
      </c>
      <c r="EY42">
        <v>0.104181</v>
      </c>
      <c r="EZ42">
        <v>21996.2</v>
      </c>
      <c r="FA42">
        <v>22615.200000000001</v>
      </c>
      <c r="FB42">
        <v>23833.8</v>
      </c>
      <c r="FC42">
        <v>25149.200000000001</v>
      </c>
      <c r="FD42">
        <v>29970.1</v>
      </c>
      <c r="FE42">
        <v>31719.7</v>
      </c>
      <c r="FF42">
        <v>37980.199999999997</v>
      </c>
      <c r="FG42">
        <v>39266.800000000003</v>
      </c>
      <c r="FH42">
        <v>2.0566200000000001</v>
      </c>
      <c r="FI42">
        <v>1.9179999999999999</v>
      </c>
      <c r="FJ42">
        <v>-2.2128200000000001E-2</v>
      </c>
      <c r="FK42">
        <v>0</v>
      </c>
      <c r="FL42">
        <v>31.096299999999999</v>
      </c>
      <c r="FM42">
        <v>999.9</v>
      </c>
      <c r="FN42">
        <v>36.814999999999998</v>
      </c>
      <c r="FO42">
        <v>42.359000000000002</v>
      </c>
      <c r="FP42">
        <v>31.064399999999999</v>
      </c>
      <c r="FQ42">
        <v>61.120899999999999</v>
      </c>
      <c r="FR42">
        <v>24.791699999999999</v>
      </c>
      <c r="FS42">
        <v>1</v>
      </c>
      <c r="FT42">
        <v>0.53118900000000002</v>
      </c>
      <c r="FU42">
        <v>2.9852400000000001</v>
      </c>
      <c r="FV42">
        <v>20.3565</v>
      </c>
      <c r="FW42">
        <v>5.2482899999999999</v>
      </c>
      <c r="FX42">
        <v>12.0099</v>
      </c>
      <c r="FY42">
        <v>4.9778500000000001</v>
      </c>
      <c r="FZ42">
        <v>3.29223</v>
      </c>
      <c r="GA42">
        <v>9999</v>
      </c>
      <c r="GB42">
        <v>999.9</v>
      </c>
      <c r="GC42">
        <v>9999</v>
      </c>
      <c r="GD42">
        <v>9999</v>
      </c>
      <c r="GE42">
        <v>1.8757600000000001</v>
      </c>
      <c r="GF42">
        <v>1.87683</v>
      </c>
      <c r="GG42">
        <v>1.88287</v>
      </c>
      <c r="GH42">
        <v>1.8861300000000001</v>
      </c>
      <c r="GI42">
        <v>1.8768400000000001</v>
      </c>
      <c r="GJ42">
        <v>1.8832500000000001</v>
      </c>
      <c r="GK42">
        <v>1.8823099999999999</v>
      </c>
      <c r="GL42">
        <v>1.8857999999999999</v>
      </c>
      <c r="GM42">
        <v>5</v>
      </c>
      <c r="GN42">
        <v>0</v>
      </c>
      <c r="GO42">
        <v>0</v>
      </c>
      <c r="GP42">
        <v>0</v>
      </c>
      <c r="GQ42" t="s">
        <v>364</v>
      </c>
      <c r="GR42" t="s">
        <v>365</v>
      </c>
      <c r="GS42" t="s">
        <v>366</v>
      </c>
      <c r="GT42" t="s">
        <v>366</v>
      </c>
      <c r="GU42" t="s">
        <v>366</v>
      </c>
      <c r="GV42" t="s">
        <v>366</v>
      </c>
      <c r="GW42">
        <v>0</v>
      </c>
      <c r="GX42">
        <v>100</v>
      </c>
      <c r="GY42">
        <v>100</v>
      </c>
      <c r="GZ42">
        <v>0.89100000000000001</v>
      </c>
      <c r="HA42">
        <v>4.87E-2</v>
      </c>
      <c r="HB42">
        <v>1.3362357070215101</v>
      </c>
      <c r="HC42">
        <v>-1.54219930941761E-3</v>
      </c>
      <c r="HD42">
        <v>9.932230794391771E-7</v>
      </c>
      <c r="HE42">
        <v>-3.2951819426937901E-10</v>
      </c>
      <c r="HF42">
        <v>4.8717425226783503E-2</v>
      </c>
      <c r="HG42">
        <v>0</v>
      </c>
      <c r="HH42">
        <v>0</v>
      </c>
      <c r="HI42">
        <v>0</v>
      </c>
      <c r="HJ42">
        <v>1</v>
      </c>
      <c r="HK42">
        <v>2080</v>
      </c>
      <c r="HL42">
        <v>1</v>
      </c>
      <c r="HM42">
        <v>27</v>
      </c>
      <c r="HN42">
        <v>0.7</v>
      </c>
      <c r="HO42">
        <v>0.7</v>
      </c>
      <c r="HP42">
        <v>18</v>
      </c>
      <c r="HQ42">
        <v>516.62699999999995</v>
      </c>
      <c r="HR42">
        <v>482.72699999999998</v>
      </c>
      <c r="HS42">
        <v>27.002600000000001</v>
      </c>
      <c r="HT42">
        <v>33.724699999999999</v>
      </c>
      <c r="HU42">
        <v>30.0015</v>
      </c>
      <c r="HV42">
        <v>33.537300000000002</v>
      </c>
      <c r="HW42">
        <v>33.540500000000002</v>
      </c>
      <c r="HX42">
        <v>20.751999999999999</v>
      </c>
      <c r="HY42">
        <v>30.7135</v>
      </c>
      <c r="HZ42">
        <v>35.609499999999997</v>
      </c>
      <c r="IA42">
        <v>27</v>
      </c>
      <c r="IB42">
        <v>400</v>
      </c>
      <c r="IC42">
        <v>22.953499999999998</v>
      </c>
      <c r="ID42">
        <v>98.886300000000006</v>
      </c>
      <c r="IE42">
        <v>99.930800000000005</v>
      </c>
    </row>
    <row r="43" spans="1:239" x14ac:dyDescent="0.3">
      <c r="A43">
        <v>27</v>
      </c>
      <c r="B43">
        <v>1628185930.5999999</v>
      </c>
      <c r="C43">
        <v>10951</v>
      </c>
      <c r="D43" t="s">
        <v>500</v>
      </c>
      <c r="E43" t="s">
        <v>501</v>
      </c>
      <c r="F43">
        <v>0</v>
      </c>
      <c r="G43" t="s">
        <v>370</v>
      </c>
      <c r="H43" t="s">
        <v>611</v>
      </c>
      <c r="I43" t="s">
        <v>360</v>
      </c>
      <c r="J43">
        <v>1628185930.5999999</v>
      </c>
      <c r="K43">
        <f t="shared" si="0"/>
        <v>6.2414034009623089E-3</v>
      </c>
      <c r="L43">
        <f t="shared" si="1"/>
        <v>6.2414034009623087</v>
      </c>
      <c r="M43">
        <f t="shared" si="2"/>
        <v>35.213323249557838</v>
      </c>
      <c r="N43">
        <f t="shared" si="3"/>
        <v>551.673</v>
      </c>
      <c r="O43">
        <f t="shared" si="4"/>
        <v>408.56059146616633</v>
      </c>
      <c r="P43">
        <f t="shared" si="5"/>
        <v>40.71798854609419</v>
      </c>
      <c r="Q43">
        <f t="shared" si="6"/>
        <v>54.980865419687994</v>
      </c>
      <c r="R43">
        <f t="shared" si="7"/>
        <v>0.45885449196591982</v>
      </c>
      <c r="S43">
        <f t="shared" si="8"/>
        <v>2.927983905926141</v>
      </c>
      <c r="T43">
        <f t="shared" si="9"/>
        <v>0.42232501592128369</v>
      </c>
      <c r="U43">
        <f t="shared" si="10"/>
        <v>0.26699240298420479</v>
      </c>
      <c r="V43">
        <f t="shared" si="11"/>
        <v>321.52399438797545</v>
      </c>
      <c r="W43">
        <f t="shared" si="12"/>
        <v>30.875664167332221</v>
      </c>
      <c r="X43">
        <f t="shared" si="13"/>
        <v>30.885999999999999</v>
      </c>
      <c r="Y43">
        <f t="shared" si="14"/>
        <v>4.4821372204909364</v>
      </c>
      <c r="Z43">
        <f t="shared" si="15"/>
        <v>69.496588144054599</v>
      </c>
      <c r="AA43">
        <f t="shared" si="16"/>
        <v>3.0650328429323501</v>
      </c>
      <c r="AB43">
        <f t="shared" si="17"/>
        <v>4.4103357082495318</v>
      </c>
      <c r="AC43">
        <f t="shared" si="18"/>
        <v>1.4171043775585863</v>
      </c>
      <c r="AD43">
        <f t="shared" si="19"/>
        <v>-275.2458899824378</v>
      </c>
      <c r="AE43">
        <f t="shared" si="20"/>
        <v>-44.625175498668966</v>
      </c>
      <c r="AF43">
        <f t="shared" si="21"/>
        <v>-3.4138816829691039</v>
      </c>
      <c r="AG43">
        <f t="shared" si="22"/>
        <v>-1.760952776100396</v>
      </c>
      <c r="AH43">
        <v>0</v>
      </c>
      <c r="AI43">
        <v>0</v>
      </c>
      <c r="AJ43">
        <f t="shared" si="23"/>
        <v>1</v>
      </c>
      <c r="AK43">
        <f t="shared" si="24"/>
        <v>0</v>
      </c>
      <c r="AL43">
        <f t="shared" si="25"/>
        <v>52195.447115872019</v>
      </c>
      <c r="AM43" t="s">
        <v>361</v>
      </c>
      <c r="AN43">
        <v>10238.9</v>
      </c>
      <c r="AO43">
        <v>302.21199999999999</v>
      </c>
      <c r="AP43">
        <v>4052.3</v>
      </c>
      <c r="AQ43">
        <f t="shared" si="26"/>
        <v>0.92542210596451402</v>
      </c>
      <c r="AR43">
        <v>-0.32343011824092399</v>
      </c>
      <c r="AS43" t="s">
        <v>502</v>
      </c>
      <c r="AT43">
        <v>10223.1</v>
      </c>
      <c r="AU43">
        <v>913.086538461538</v>
      </c>
      <c r="AV43">
        <v>1340.66</v>
      </c>
      <c r="AW43">
        <f t="shared" si="27"/>
        <v>0.3189275890520058</v>
      </c>
      <c r="AX43">
        <v>0.5</v>
      </c>
      <c r="AY43">
        <f t="shared" si="28"/>
        <v>1681.2722996828888</v>
      </c>
      <c r="AZ43">
        <f t="shared" si="29"/>
        <v>35.213323249557838</v>
      </c>
      <c r="BA43">
        <f t="shared" si="30"/>
        <v>268.10206053889254</v>
      </c>
      <c r="BB43">
        <f t="shared" si="31"/>
        <v>2.1136822021335558E-2</v>
      </c>
      <c r="BC43">
        <f t="shared" si="32"/>
        <v>2.0226157265824298</v>
      </c>
      <c r="BD43">
        <f t="shared" si="33"/>
        <v>262.6006779019566</v>
      </c>
      <c r="BE43" t="s">
        <v>503</v>
      </c>
      <c r="BF43">
        <v>636.6</v>
      </c>
      <c r="BG43">
        <f t="shared" si="34"/>
        <v>636.6</v>
      </c>
      <c r="BH43">
        <f t="shared" si="35"/>
        <v>0.52515924992168039</v>
      </c>
      <c r="BI43">
        <f t="shared" si="36"/>
        <v>0.60729690869877861</v>
      </c>
      <c r="BJ43">
        <f t="shared" si="37"/>
        <v>0.7938753403401938</v>
      </c>
      <c r="BK43">
        <f t="shared" si="38"/>
        <v>0.4117427753132194</v>
      </c>
      <c r="BL43">
        <f t="shared" si="39"/>
        <v>0.72308703155765952</v>
      </c>
      <c r="BM43">
        <f t="shared" si="40"/>
        <v>0.42340478781894503</v>
      </c>
      <c r="BN43">
        <f t="shared" si="41"/>
        <v>0.57659521218105492</v>
      </c>
      <c r="BO43">
        <f t="shared" si="42"/>
        <v>2000.09</v>
      </c>
      <c r="BP43">
        <f t="shared" si="43"/>
        <v>1681.2722996828888</v>
      </c>
      <c r="BQ43">
        <f t="shared" si="44"/>
        <v>0.84059832291691317</v>
      </c>
      <c r="BR43">
        <f t="shared" si="45"/>
        <v>0.16075476322964241</v>
      </c>
      <c r="BS43">
        <v>6</v>
      </c>
      <c r="BT43">
        <v>0.5</v>
      </c>
      <c r="BU43" t="s">
        <v>362</v>
      </c>
      <c r="BV43">
        <v>2</v>
      </c>
      <c r="BW43">
        <v>1628185930.5999999</v>
      </c>
      <c r="BX43">
        <v>551.673</v>
      </c>
      <c r="BY43">
        <v>598.05008490187504</v>
      </c>
      <c r="BZ43">
        <v>30.754260607791899</v>
      </c>
      <c r="CA43">
        <v>23.496600000000001</v>
      </c>
      <c r="CB43">
        <v>550.53200000000004</v>
      </c>
      <c r="CC43">
        <v>30.834599999999998</v>
      </c>
      <c r="CD43">
        <v>500.11599999999999</v>
      </c>
      <c r="CE43">
        <v>99.562299999999993</v>
      </c>
      <c r="CF43">
        <v>9.9755999999999997E-2</v>
      </c>
      <c r="CG43">
        <v>30.603300000000001</v>
      </c>
      <c r="CH43">
        <v>30.885999999999999</v>
      </c>
      <c r="CI43">
        <v>999.9</v>
      </c>
      <c r="CJ43">
        <v>0</v>
      </c>
      <c r="CK43">
        <v>0</v>
      </c>
      <c r="CL43">
        <v>10035</v>
      </c>
      <c r="CM43">
        <v>0</v>
      </c>
      <c r="CN43">
        <v>2025.49</v>
      </c>
      <c r="CO43">
        <v>-48.321399999999997</v>
      </c>
      <c r="CP43">
        <v>569.255</v>
      </c>
      <c r="CQ43">
        <v>614.43100000000004</v>
      </c>
      <c r="CR43">
        <v>7.3898299999999999</v>
      </c>
      <c r="CS43">
        <v>599.99400000000003</v>
      </c>
      <c r="CT43">
        <v>23.496600000000001</v>
      </c>
      <c r="CU43">
        <v>3.0751200000000001</v>
      </c>
      <c r="CV43">
        <v>2.3393700000000002</v>
      </c>
      <c r="CW43">
        <v>24.4404</v>
      </c>
      <c r="CX43">
        <v>19.950099999999999</v>
      </c>
      <c r="CY43">
        <v>2000.09</v>
      </c>
      <c r="CZ43">
        <v>0.98000799999999999</v>
      </c>
      <c r="DA43">
        <v>1.9992200000000002E-2</v>
      </c>
      <c r="DB43">
        <v>0</v>
      </c>
      <c r="DC43">
        <v>913.94</v>
      </c>
      <c r="DD43">
        <v>5.0005300000000004</v>
      </c>
      <c r="DE43">
        <v>20807.599999999999</v>
      </c>
      <c r="DF43">
        <v>17834.400000000001</v>
      </c>
      <c r="DG43">
        <v>49.686999999999998</v>
      </c>
      <c r="DH43">
        <v>51.811999999999998</v>
      </c>
      <c r="DI43">
        <v>50.311999999999998</v>
      </c>
      <c r="DJ43">
        <v>50.686999999999998</v>
      </c>
      <c r="DK43">
        <v>50.936999999999998</v>
      </c>
      <c r="DL43">
        <v>1955.2</v>
      </c>
      <c r="DM43">
        <v>39.89</v>
      </c>
      <c r="DN43">
        <v>0</v>
      </c>
      <c r="DO43">
        <v>121.799999952316</v>
      </c>
      <c r="DP43">
        <v>0</v>
      </c>
      <c r="DQ43">
        <v>913.086538461538</v>
      </c>
      <c r="DR43">
        <v>6.9670427278206999</v>
      </c>
      <c r="DS43">
        <v>168.068375842731</v>
      </c>
      <c r="DT43">
        <v>20779.907692307701</v>
      </c>
      <c r="DU43">
        <v>15</v>
      </c>
      <c r="DV43">
        <v>1628185887.0999999</v>
      </c>
      <c r="DW43" t="s">
        <v>504</v>
      </c>
      <c r="DX43">
        <v>1628185880.0999999</v>
      </c>
      <c r="DY43">
        <v>1628185887.0999999</v>
      </c>
      <c r="DZ43">
        <v>65</v>
      </c>
      <c r="EA43">
        <v>0.40799999999999997</v>
      </c>
      <c r="EB43">
        <v>3.0000000000000001E-3</v>
      </c>
      <c r="EC43">
        <v>1.1060000000000001</v>
      </c>
      <c r="ED43">
        <v>4.2000000000000003E-2</v>
      </c>
      <c r="EE43">
        <v>600</v>
      </c>
      <c r="EF43">
        <v>23</v>
      </c>
      <c r="EG43">
        <v>0.06</v>
      </c>
      <c r="EH43">
        <v>0.01</v>
      </c>
      <c r="EI43">
        <v>36.813746496543601</v>
      </c>
      <c r="EJ43">
        <v>-0.86530057227058299</v>
      </c>
      <c r="EK43">
        <v>0.15293097974238101</v>
      </c>
      <c r="EL43">
        <v>1</v>
      </c>
      <c r="EM43">
        <v>0.48329280743237002</v>
      </c>
      <c r="EN43">
        <v>-2.0516615304179298E-2</v>
      </c>
      <c r="EO43">
        <v>6.5735593792467396E-3</v>
      </c>
      <c r="EP43">
        <v>1</v>
      </c>
      <c r="EQ43">
        <v>2</v>
      </c>
      <c r="ER43">
        <v>2</v>
      </c>
      <c r="ES43" t="s">
        <v>363</v>
      </c>
      <c r="ET43">
        <v>2.9883199999999999</v>
      </c>
      <c r="EU43">
        <v>2.7510300000000001</v>
      </c>
      <c r="EV43">
        <v>0.11282</v>
      </c>
      <c r="EW43">
        <v>0.119877</v>
      </c>
      <c r="EX43">
        <v>0.127418</v>
      </c>
      <c r="EY43">
        <v>0.105638</v>
      </c>
      <c r="EZ43">
        <v>21255.200000000001</v>
      </c>
      <c r="FA43">
        <v>21826.7</v>
      </c>
      <c r="FB43">
        <v>23811.5</v>
      </c>
      <c r="FC43">
        <v>25123.1</v>
      </c>
      <c r="FD43">
        <v>29938.9</v>
      </c>
      <c r="FE43">
        <v>31635.4</v>
      </c>
      <c r="FF43">
        <v>37946.400000000001</v>
      </c>
      <c r="FG43">
        <v>39226.9</v>
      </c>
      <c r="FH43">
        <v>2.0520700000000001</v>
      </c>
      <c r="FI43">
        <v>1.9107499999999999</v>
      </c>
      <c r="FJ43">
        <v>-3.6023600000000003E-2</v>
      </c>
      <c r="FK43">
        <v>0</v>
      </c>
      <c r="FL43">
        <v>31.4711</v>
      </c>
      <c r="FM43">
        <v>999.9</v>
      </c>
      <c r="FN43">
        <v>36.094000000000001</v>
      </c>
      <c r="FO43">
        <v>42.731999999999999</v>
      </c>
      <c r="FP43">
        <v>31.055800000000001</v>
      </c>
      <c r="FQ43">
        <v>61.131</v>
      </c>
      <c r="FR43">
        <v>24.250800000000002</v>
      </c>
      <c r="FS43">
        <v>1</v>
      </c>
      <c r="FT43">
        <v>0.571959</v>
      </c>
      <c r="FU43">
        <v>3.2623899999999999</v>
      </c>
      <c r="FV43">
        <v>20.3507</v>
      </c>
      <c r="FW43">
        <v>5.2530799999999997</v>
      </c>
      <c r="FX43">
        <v>12.0099</v>
      </c>
      <c r="FY43">
        <v>4.9792500000000004</v>
      </c>
      <c r="FZ43">
        <v>3.2930000000000001</v>
      </c>
      <c r="GA43">
        <v>9999</v>
      </c>
      <c r="GB43">
        <v>999.9</v>
      </c>
      <c r="GC43">
        <v>9999</v>
      </c>
      <c r="GD43">
        <v>9999</v>
      </c>
      <c r="GE43">
        <v>1.87582</v>
      </c>
      <c r="GF43">
        <v>1.8768499999999999</v>
      </c>
      <c r="GG43">
        <v>1.8829199999999999</v>
      </c>
      <c r="GH43">
        <v>1.8861399999999999</v>
      </c>
      <c r="GI43">
        <v>1.8769199999999999</v>
      </c>
      <c r="GJ43">
        <v>1.8833500000000001</v>
      </c>
      <c r="GK43">
        <v>1.88232</v>
      </c>
      <c r="GL43">
        <v>1.8858299999999999</v>
      </c>
      <c r="GM43">
        <v>5</v>
      </c>
      <c r="GN43">
        <v>0</v>
      </c>
      <c r="GO43">
        <v>0</v>
      </c>
      <c r="GP43">
        <v>0</v>
      </c>
      <c r="GQ43" t="s">
        <v>364</v>
      </c>
      <c r="GR43" t="s">
        <v>365</v>
      </c>
      <c r="GS43" t="s">
        <v>366</v>
      </c>
      <c r="GT43" t="s">
        <v>366</v>
      </c>
      <c r="GU43" t="s">
        <v>366</v>
      </c>
      <c r="GV43" t="s">
        <v>366</v>
      </c>
      <c r="GW43">
        <v>0</v>
      </c>
      <c r="GX43">
        <v>100</v>
      </c>
      <c r="GY43">
        <v>100</v>
      </c>
      <c r="GZ43">
        <v>1.141</v>
      </c>
      <c r="HA43">
        <v>5.1799999999999999E-2</v>
      </c>
      <c r="HB43">
        <v>1.74413200146966</v>
      </c>
      <c r="HC43">
        <v>-1.54219930941761E-3</v>
      </c>
      <c r="HD43">
        <v>9.932230794391771E-7</v>
      </c>
      <c r="HE43">
        <v>-3.2951819426937901E-10</v>
      </c>
      <c r="HF43">
        <v>5.1839383267888298E-2</v>
      </c>
      <c r="HG43">
        <v>0</v>
      </c>
      <c r="HH43">
        <v>0</v>
      </c>
      <c r="HI43">
        <v>0</v>
      </c>
      <c r="HJ43">
        <v>1</v>
      </c>
      <c r="HK43">
        <v>2080</v>
      </c>
      <c r="HL43">
        <v>1</v>
      </c>
      <c r="HM43">
        <v>27</v>
      </c>
      <c r="HN43">
        <v>0.8</v>
      </c>
      <c r="HO43">
        <v>0.7</v>
      </c>
      <c r="HP43">
        <v>18</v>
      </c>
      <c r="HQ43">
        <v>516.33699999999999</v>
      </c>
      <c r="HR43">
        <v>480.041</v>
      </c>
      <c r="HS43">
        <v>27.0016</v>
      </c>
      <c r="HT43">
        <v>34.137500000000003</v>
      </c>
      <c r="HU43">
        <v>30.0015</v>
      </c>
      <c r="HV43">
        <v>33.869500000000002</v>
      </c>
      <c r="HW43">
        <v>33.865200000000002</v>
      </c>
      <c r="HX43">
        <v>28.8415</v>
      </c>
      <c r="HY43">
        <v>28.633299999999998</v>
      </c>
      <c r="HZ43">
        <v>33.744</v>
      </c>
      <c r="IA43">
        <v>27</v>
      </c>
      <c r="IB43">
        <v>600</v>
      </c>
      <c r="IC43">
        <v>23.563300000000002</v>
      </c>
      <c r="ID43">
        <v>98.796499999999995</v>
      </c>
      <c r="IE43">
        <v>99.828400000000002</v>
      </c>
    </row>
    <row r="44" spans="1:239" x14ac:dyDescent="0.3">
      <c r="A44">
        <v>28</v>
      </c>
      <c r="B44">
        <v>1628186055.5999999</v>
      </c>
      <c r="C44">
        <v>11076</v>
      </c>
      <c r="D44" t="s">
        <v>505</v>
      </c>
      <c r="E44" t="s">
        <v>506</v>
      </c>
      <c r="F44">
        <v>0</v>
      </c>
      <c r="G44" t="s">
        <v>370</v>
      </c>
      <c r="H44" t="s">
        <v>611</v>
      </c>
      <c r="I44" t="s">
        <v>360</v>
      </c>
      <c r="J44">
        <v>1628186055.5999999</v>
      </c>
      <c r="K44">
        <f t="shared" si="0"/>
        <v>4.9628840660301821E-3</v>
      </c>
      <c r="L44">
        <f t="shared" si="1"/>
        <v>4.9628840660301821</v>
      </c>
      <c r="M44">
        <f t="shared" si="2"/>
        <v>40.325317165205604</v>
      </c>
      <c r="N44">
        <f t="shared" si="3"/>
        <v>746.34500000000003</v>
      </c>
      <c r="O44">
        <f t="shared" si="4"/>
        <v>540.70605003612116</v>
      </c>
      <c r="P44">
        <f t="shared" si="5"/>
        <v>53.882232478135407</v>
      </c>
      <c r="Q44">
        <f t="shared" si="6"/>
        <v>74.374486463037513</v>
      </c>
      <c r="R44">
        <f t="shared" si="7"/>
        <v>0.35825807048814429</v>
      </c>
      <c r="S44">
        <f t="shared" si="8"/>
        <v>2.9232162891038165</v>
      </c>
      <c r="T44">
        <f t="shared" si="9"/>
        <v>0.33553087622410538</v>
      </c>
      <c r="U44">
        <f t="shared" si="10"/>
        <v>0.21162848646642918</v>
      </c>
      <c r="V44">
        <f t="shared" si="11"/>
        <v>321.50441594185656</v>
      </c>
      <c r="W44">
        <f t="shared" si="12"/>
        <v>31.161817449435951</v>
      </c>
      <c r="X44">
        <f t="shared" si="13"/>
        <v>30.8993</v>
      </c>
      <c r="Y44">
        <f t="shared" si="14"/>
        <v>4.4855401516656226</v>
      </c>
      <c r="Z44">
        <f t="shared" si="15"/>
        <v>69.736335617496209</v>
      </c>
      <c r="AA44">
        <f t="shared" si="16"/>
        <v>3.0674377307869882</v>
      </c>
      <c r="AB44">
        <f t="shared" si="17"/>
        <v>4.3986219000836</v>
      </c>
      <c r="AC44">
        <f t="shared" si="18"/>
        <v>1.4181024208786344</v>
      </c>
      <c r="AD44">
        <f t="shared" si="19"/>
        <v>-218.86318731193103</v>
      </c>
      <c r="AE44">
        <f t="shared" si="20"/>
        <v>-53.97677952802168</v>
      </c>
      <c r="AF44">
        <f t="shared" si="21"/>
        <v>-4.1353480792338457</v>
      </c>
      <c r="AG44">
        <f t="shared" si="22"/>
        <v>44.529101022670019</v>
      </c>
      <c r="AH44">
        <v>0</v>
      </c>
      <c r="AI44">
        <v>0</v>
      </c>
      <c r="AJ44">
        <f t="shared" si="23"/>
        <v>1</v>
      </c>
      <c r="AK44">
        <f t="shared" si="24"/>
        <v>0</v>
      </c>
      <c r="AL44">
        <f t="shared" si="25"/>
        <v>52067.290416638367</v>
      </c>
      <c r="AM44" t="s">
        <v>361</v>
      </c>
      <c r="AN44">
        <v>10238.9</v>
      </c>
      <c r="AO44">
        <v>302.21199999999999</v>
      </c>
      <c r="AP44">
        <v>4052.3</v>
      </c>
      <c r="AQ44">
        <f t="shared" si="26"/>
        <v>0.92542210596451402</v>
      </c>
      <c r="AR44">
        <v>-0.32343011824092399</v>
      </c>
      <c r="AS44" t="s">
        <v>507</v>
      </c>
      <c r="AT44">
        <v>10221.1</v>
      </c>
      <c r="AU44">
        <v>917.74526923076905</v>
      </c>
      <c r="AV44">
        <v>1357.15</v>
      </c>
      <c r="AW44">
        <f t="shared" si="27"/>
        <v>0.32377020282889213</v>
      </c>
      <c r="AX44">
        <v>0.5</v>
      </c>
      <c r="AY44">
        <f t="shared" si="28"/>
        <v>1681.1637056693557</v>
      </c>
      <c r="AZ44">
        <f t="shared" si="29"/>
        <v>40.325317165205604</v>
      </c>
      <c r="BA44">
        <f t="shared" si="30"/>
        <v>272.15535698656959</v>
      </c>
      <c r="BB44">
        <f t="shared" si="31"/>
        <v>2.4178934595344606E-2</v>
      </c>
      <c r="BC44">
        <f t="shared" si="32"/>
        <v>1.9858895479497476</v>
      </c>
      <c r="BD44">
        <f t="shared" si="33"/>
        <v>263.22714847326807</v>
      </c>
      <c r="BE44" t="s">
        <v>508</v>
      </c>
      <c r="BF44">
        <v>633.09</v>
      </c>
      <c r="BG44">
        <f t="shared" si="34"/>
        <v>633.09</v>
      </c>
      <c r="BH44">
        <f t="shared" si="35"/>
        <v>0.53351508676270121</v>
      </c>
      <c r="BI44">
        <f t="shared" si="36"/>
        <v>0.60686231910232713</v>
      </c>
      <c r="BJ44">
        <f t="shared" si="37"/>
        <v>0.78823763383939571</v>
      </c>
      <c r="BK44">
        <f t="shared" si="38"/>
        <v>0.41652185319822682</v>
      </c>
      <c r="BL44">
        <f t="shared" si="39"/>
        <v>0.71868980141266015</v>
      </c>
      <c r="BM44">
        <f t="shared" si="40"/>
        <v>0.41863301123035779</v>
      </c>
      <c r="BN44">
        <f t="shared" si="41"/>
        <v>0.58136698876964221</v>
      </c>
      <c r="BO44">
        <f t="shared" si="42"/>
        <v>1999.96</v>
      </c>
      <c r="BP44">
        <f t="shared" si="43"/>
        <v>1681.1637056693557</v>
      </c>
      <c r="BQ44">
        <f t="shared" si="44"/>
        <v>0.84059866480797407</v>
      </c>
      <c r="BR44">
        <f t="shared" si="45"/>
        <v>0.16075542307938986</v>
      </c>
      <c r="BS44">
        <v>6</v>
      </c>
      <c r="BT44">
        <v>0.5</v>
      </c>
      <c r="BU44" t="s">
        <v>362</v>
      </c>
      <c r="BV44">
        <v>2</v>
      </c>
      <c r="BW44">
        <v>1628186055.5999999</v>
      </c>
      <c r="BX44">
        <v>746.34500000000003</v>
      </c>
      <c r="BY44">
        <v>799.17629953199503</v>
      </c>
      <c r="BZ44">
        <v>30.781615067984099</v>
      </c>
      <c r="CA44">
        <v>25.009899999999998</v>
      </c>
      <c r="CB44">
        <v>745.25400000000002</v>
      </c>
      <c r="CC44">
        <v>30.678100000000001</v>
      </c>
      <c r="CD44">
        <v>500.03699999999998</v>
      </c>
      <c r="CE44">
        <v>99.5518</v>
      </c>
      <c r="CF44">
        <v>9.9817500000000003E-2</v>
      </c>
      <c r="CG44">
        <v>30.556799999999999</v>
      </c>
      <c r="CH44">
        <v>30.8993</v>
      </c>
      <c r="CI44">
        <v>999.9</v>
      </c>
      <c r="CJ44">
        <v>0</v>
      </c>
      <c r="CK44">
        <v>0</v>
      </c>
      <c r="CL44">
        <v>10008.799999999999</v>
      </c>
      <c r="CM44">
        <v>0</v>
      </c>
      <c r="CN44">
        <v>1136.44</v>
      </c>
      <c r="CO44">
        <v>-53.633600000000001</v>
      </c>
      <c r="CP44">
        <v>770.00300000000004</v>
      </c>
      <c r="CQ44">
        <v>820.49900000000002</v>
      </c>
      <c r="CR44">
        <v>5.7148700000000003</v>
      </c>
      <c r="CS44">
        <v>799.97799999999995</v>
      </c>
      <c r="CT44">
        <v>25.009899999999998</v>
      </c>
      <c r="CU44">
        <v>3.05871</v>
      </c>
      <c r="CV44">
        <v>2.4897800000000001</v>
      </c>
      <c r="CW44">
        <v>24.350999999999999</v>
      </c>
      <c r="CX44">
        <v>20.959900000000001</v>
      </c>
      <c r="CY44">
        <v>1999.96</v>
      </c>
      <c r="CZ44">
        <v>0.97999199999999997</v>
      </c>
      <c r="DA44">
        <v>2.0007899999999999E-2</v>
      </c>
      <c r="DB44">
        <v>0</v>
      </c>
      <c r="DC44">
        <v>917.24900000000002</v>
      </c>
      <c r="DD44">
        <v>5.0005300000000004</v>
      </c>
      <c r="DE44">
        <v>20145.8</v>
      </c>
      <c r="DF44">
        <v>17833.099999999999</v>
      </c>
      <c r="DG44">
        <v>49.936999999999998</v>
      </c>
      <c r="DH44">
        <v>52</v>
      </c>
      <c r="DI44">
        <v>50.561999999999998</v>
      </c>
      <c r="DJ44">
        <v>51.061999999999998</v>
      </c>
      <c r="DK44">
        <v>51.186999999999998</v>
      </c>
      <c r="DL44">
        <v>1955.04</v>
      </c>
      <c r="DM44">
        <v>39.909999999999997</v>
      </c>
      <c r="DN44">
        <v>0</v>
      </c>
      <c r="DO44">
        <v>124.60000014305101</v>
      </c>
      <c r="DP44">
        <v>0</v>
      </c>
      <c r="DQ44">
        <v>917.74526923076905</v>
      </c>
      <c r="DR44">
        <v>-5.7979145075139504</v>
      </c>
      <c r="DS44">
        <v>1743.69572537764</v>
      </c>
      <c r="DT44">
        <v>20064.526923076901</v>
      </c>
      <c r="DU44">
        <v>15</v>
      </c>
      <c r="DV44">
        <v>1628186002.0999999</v>
      </c>
      <c r="DW44" t="s">
        <v>509</v>
      </c>
      <c r="DX44">
        <v>1628186002.0999999</v>
      </c>
      <c r="DY44">
        <v>1628185996.0999999</v>
      </c>
      <c r="DZ44">
        <v>66</v>
      </c>
      <c r="EA44">
        <v>8.1000000000000003E-2</v>
      </c>
      <c r="EB44">
        <v>-5.0000000000000001E-3</v>
      </c>
      <c r="EC44">
        <v>1.0589999999999999</v>
      </c>
      <c r="ED44">
        <v>3.7999999999999999E-2</v>
      </c>
      <c r="EE44">
        <v>800</v>
      </c>
      <c r="EF44">
        <v>24</v>
      </c>
      <c r="EG44">
        <v>0.03</v>
      </c>
      <c r="EH44">
        <v>0.01</v>
      </c>
      <c r="EI44">
        <v>41.339631933145903</v>
      </c>
      <c r="EJ44">
        <v>-0.96738586490401801</v>
      </c>
      <c r="EK44">
        <v>0.15191709724435101</v>
      </c>
      <c r="EL44">
        <v>1</v>
      </c>
      <c r="EM44">
        <v>0.37773454967896197</v>
      </c>
      <c r="EN44">
        <v>-8.7302571910206406E-2</v>
      </c>
      <c r="EO44">
        <v>1.2883360068895299E-2</v>
      </c>
      <c r="EP44">
        <v>1</v>
      </c>
      <c r="EQ44">
        <v>2</v>
      </c>
      <c r="ER44">
        <v>2</v>
      </c>
      <c r="ES44" t="s">
        <v>363</v>
      </c>
      <c r="ET44">
        <v>2.9877400000000001</v>
      </c>
      <c r="EU44">
        <v>2.7508699999999999</v>
      </c>
      <c r="EV44">
        <v>0.13914299999999999</v>
      </c>
      <c r="EW44">
        <v>0.14579900000000001</v>
      </c>
      <c r="EX44">
        <v>0.12688099999999999</v>
      </c>
      <c r="EY44">
        <v>0.110281</v>
      </c>
      <c r="EZ44">
        <v>20611.400000000001</v>
      </c>
      <c r="FA44">
        <v>21171.599999999999</v>
      </c>
      <c r="FB44">
        <v>23798</v>
      </c>
      <c r="FC44">
        <v>25110.9</v>
      </c>
      <c r="FD44">
        <v>29940.7</v>
      </c>
      <c r="FE44">
        <v>31457.5</v>
      </c>
      <c r="FF44">
        <v>37925.699999999997</v>
      </c>
      <c r="FG44">
        <v>39210.300000000003</v>
      </c>
      <c r="FH44">
        <v>2.0467499999999998</v>
      </c>
      <c r="FI44">
        <v>1.90795</v>
      </c>
      <c r="FJ44">
        <v>-2.2724299999999999E-2</v>
      </c>
      <c r="FK44">
        <v>0</v>
      </c>
      <c r="FL44">
        <v>31.2685</v>
      </c>
      <c r="FM44">
        <v>999.9</v>
      </c>
      <c r="FN44">
        <v>35.203000000000003</v>
      </c>
      <c r="FO44">
        <v>43.145000000000003</v>
      </c>
      <c r="FP44">
        <v>30.952100000000002</v>
      </c>
      <c r="FQ44">
        <v>61.561</v>
      </c>
      <c r="FR44">
        <v>24.791699999999999</v>
      </c>
      <c r="FS44">
        <v>1</v>
      </c>
      <c r="FT44">
        <v>0.59546200000000005</v>
      </c>
      <c r="FU44">
        <v>3.21129</v>
      </c>
      <c r="FV44">
        <v>20.350899999999999</v>
      </c>
      <c r="FW44">
        <v>5.2526299999999999</v>
      </c>
      <c r="FX44">
        <v>12.0099</v>
      </c>
      <c r="FY44">
        <v>4.9756499999999999</v>
      </c>
      <c r="FZ44">
        <v>3.2930000000000001</v>
      </c>
      <c r="GA44">
        <v>9999</v>
      </c>
      <c r="GB44">
        <v>999.9</v>
      </c>
      <c r="GC44">
        <v>9999</v>
      </c>
      <c r="GD44">
        <v>9999</v>
      </c>
      <c r="GE44">
        <v>1.8757999999999999</v>
      </c>
      <c r="GF44">
        <v>1.87687</v>
      </c>
      <c r="GG44">
        <v>1.88293</v>
      </c>
      <c r="GH44">
        <v>1.8861399999999999</v>
      </c>
      <c r="GI44">
        <v>1.8769400000000001</v>
      </c>
      <c r="GJ44">
        <v>1.88334</v>
      </c>
      <c r="GK44">
        <v>1.88232</v>
      </c>
      <c r="GL44">
        <v>1.8858299999999999</v>
      </c>
      <c r="GM44">
        <v>5</v>
      </c>
      <c r="GN44">
        <v>0</v>
      </c>
      <c r="GO44">
        <v>0</v>
      </c>
      <c r="GP44">
        <v>0</v>
      </c>
      <c r="GQ44" t="s">
        <v>364</v>
      </c>
      <c r="GR44" t="s">
        <v>365</v>
      </c>
      <c r="GS44" t="s">
        <v>366</v>
      </c>
      <c r="GT44" t="s">
        <v>366</v>
      </c>
      <c r="GU44" t="s">
        <v>366</v>
      </c>
      <c r="GV44" t="s">
        <v>366</v>
      </c>
      <c r="GW44">
        <v>0</v>
      </c>
      <c r="GX44">
        <v>100</v>
      </c>
      <c r="GY44">
        <v>100</v>
      </c>
      <c r="GZ44">
        <v>1.091</v>
      </c>
      <c r="HA44">
        <v>4.6699999999999998E-2</v>
      </c>
      <c r="HB44">
        <v>1.82472794298987</v>
      </c>
      <c r="HC44">
        <v>-1.54219930941761E-3</v>
      </c>
      <c r="HD44">
        <v>9.932230794391771E-7</v>
      </c>
      <c r="HE44">
        <v>-3.2951819426937901E-10</v>
      </c>
      <c r="HF44">
        <v>4.67126110714077E-2</v>
      </c>
      <c r="HG44">
        <v>0</v>
      </c>
      <c r="HH44">
        <v>0</v>
      </c>
      <c r="HI44">
        <v>0</v>
      </c>
      <c r="HJ44">
        <v>1</v>
      </c>
      <c r="HK44">
        <v>2080</v>
      </c>
      <c r="HL44">
        <v>1</v>
      </c>
      <c r="HM44">
        <v>27</v>
      </c>
      <c r="HN44">
        <v>0.9</v>
      </c>
      <c r="HO44">
        <v>1</v>
      </c>
      <c r="HP44">
        <v>18</v>
      </c>
      <c r="HQ44">
        <v>515.16099999999994</v>
      </c>
      <c r="HR44">
        <v>480.22800000000001</v>
      </c>
      <c r="HS44">
        <v>26.9968</v>
      </c>
      <c r="HT44">
        <v>34.447200000000002</v>
      </c>
      <c r="HU44">
        <v>30.000599999999999</v>
      </c>
      <c r="HV44">
        <v>34.1541</v>
      </c>
      <c r="HW44">
        <v>34.141399999999997</v>
      </c>
      <c r="HX44">
        <v>36.5366</v>
      </c>
      <c r="HY44">
        <v>19.343</v>
      </c>
      <c r="HZ44">
        <v>33.287500000000001</v>
      </c>
      <c r="IA44">
        <v>27</v>
      </c>
      <c r="IB44">
        <v>800</v>
      </c>
      <c r="IC44">
        <v>25.339200000000002</v>
      </c>
      <c r="ID44">
        <v>98.741900000000001</v>
      </c>
      <c r="IE44">
        <v>99.783600000000007</v>
      </c>
    </row>
    <row r="45" spans="1:239" x14ac:dyDescent="0.3">
      <c r="A45">
        <v>29</v>
      </c>
      <c r="B45">
        <v>1628186206.5999999</v>
      </c>
      <c r="C45">
        <v>11227</v>
      </c>
      <c r="D45" t="s">
        <v>510</v>
      </c>
      <c r="E45" t="s">
        <v>511</v>
      </c>
      <c r="F45">
        <v>0</v>
      </c>
      <c r="G45" t="s">
        <v>370</v>
      </c>
      <c r="H45" t="s">
        <v>611</v>
      </c>
      <c r="I45" t="s">
        <v>360</v>
      </c>
      <c r="J45">
        <v>1628186206.5999999</v>
      </c>
      <c r="K45">
        <f t="shared" si="0"/>
        <v>3.1040552515757438E-3</v>
      </c>
      <c r="L45">
        <f t="shared" si="1"/>
        <v>3.104055251575744</v>
      </c>
      <c r="M45">
        <f t="shared" si="2"/>
        <v>37.32930151614827</v>
      </c>
      <c r="N45">
        <f t="shared" si="3"/>
        <v>947.78200000000004</v>
      </c>
      <c r="O45">
        <f t="shared" si="4"/>
        <v>648.29684464922093</v>
      </c>
      <c r="P45">
        <f t="shared" si="5"/>
        <v>64.610180229479695</v>
      </c>
      <c r="Q45">
        <f t="shared" si="6"/>
        <v>94.457294283748013</v>
      </c>
      <c r="R45">
        <f t="shared" si="7"/>
        <v>0.22027783608433399</v>
      </c>
      <c r="S45">
        <f t="shared" si="8"/>
        <v>2.9194343856474747</v>
      </c>
      <c r="T45">
        <f t="shared" si="9"/>
        <v>0.21144333236406759</v>
      </c>
      <c r="U45">
        <f t="shared" si="10"/>
        <v>0.13291630407976376</v>
      </c>
      <c r="V45">
        <f t="shared" si="11"/>
        <v>321.50441594185656</v>
      </c>
      <c r="W45">
        <f t="shared" si="12"/>
        <v>31.546400237760047</v>
      </c>
      <c r="X45">
        <f t="shared" si="13"/>
        <v>30.840599999999998</v>
      </c>
      <c r="Y45">
        <f t="shared" si="14"/>
        <v>4.4705381337613419</v>
      </c>
      <c r="Z45">
        <f t="shared" si="15"/>
        <v>70.029878408901098</v>
      </c>
      <c r="AA45">
        <f t="shared" si="16"/>
        <v>3.0627726310258492</v>
      </c>
      <c r="AB45">
        <f t="shared" si="17"/>
        <v>4.3735227028989918</v>
      </c>
      <c r="AC45">
        <f t="shared" si="18"/>
        <v>1.4077655027354927</v>
      </c>
      <c r="AD45">
        <f t="shared" si="19"/>
        <v>-136.8888365944903</v>
      </c>
      <c r="AE45">
        <f t="shared" si="20"/>
        <v>-60.407259384706002</v>
      </c>
      <c r="AF45">
        <f t="shared" si="21"/>
        <v>-4.6303740276210377</v>
      </c>
      <c r="AG45">
        <f t="shared" si="22"/>
        <v>119.57794593503922</v>
      </c>
      <c r="AH45">
        <v>0</v>
      </c>
      <c r="AI45">
        <v>0</v>
      </c>
      <c r="AJ45">
        <f t="shared" si="23"/>
        <v>1</v>
      </c>
      <c r="AK45">
        <f t="shared" si="24"/>
        <v>0</v>
      </c>
      <c r="AL45">
        <f t="shared" si="25"/>
        <v>51976.897176754035</v>
      </c>
      <c r="AM45" t="s">
        <v>361</v>
      </c>
      <c r="AN45">
        <v>10238.9</v>
      </c>
      <c r="AO45">
        <v>302.21199999999999</v>
      </c>
      <c r="AP45">
        <v>4052.3</v>
      </c>
      <c r="AQ45">
        <f t="shared" si="26"/>
        <v>0.92542210596451402</v>
      </c>
      <c r="AR45">
        <v>-0.32343011824092399</v>
      </c>
      <c r="AS45" t="s">
        <v>512</v>
      </c>
      <c r="AT45">
        <v>10220.5</v>
      </c>
      <c r="AU45">
        <v>904.73357692307695</v>
      </c>
      <c r="AV45">
        <v>1348.36</v>
      </c>
      <c r="AW45">
        <f t="shared" si="27"/>
        <v>0.32901185371630948</v>
      </c>
      <c r="AX45">
        <v>0.5</v>
      </c>
      <c r="AY45">
        <f t="shared" si="28"/>
        <v>1681.1637056693557</v>
      </c>
      <c r="AZ45">
        <f t="shared" si="29"/>
        <v>37.32930151614827</v>
      </c>
      <c r="BA45">
        <f t="shared" si="30"/>
        <v>276.56139360142743</v>
      </c>
      <c r="BB45">
        <f t="shared" si="31"/>
        <v>2.2396826381281973E-2</v>
      </c>
      <c r="BC45">
        <f t="shared" si="32"/>
        <v>2.0053546530600141</v>
      </c>
      <c r="BD45">
        <f t="shared" si="33"/>
        <v>262.89474332226445</v>
      </c>
      <c r="BE45" t="s">
        <v>513</v>
      </c>
      <c r="BF45">
        <v>636.22</v>
      </c>
      <c r="BG45">
        <f t="shared" si="34"/>
        <v>636.22</v>
      </c>
      <c r="BH45">
        <f t="shared" si="35"/>
        <v>0.52815271885846504</v>
      </c>
      <c r="BI45">
        <f t="shared" si="36"/>
        <v>0.62294832908827336</v>
      </c>
      <c r="BJ45">
        <f t="shared" si="37"/>
        <v>0.79153298517599135</v>
      </c>
      <c r="BK45">
        <f t="shared" si="38"/>
        <v>0.42405703884815821</v>
      </c>
      <c r="BL45">
        <f t="shared" si="39"/>
        <v>0.72103374640808438</v>
      </c>
      <c r="BM45">
        <f t="shared" si="40"/>
        <v>0.43806507909260295</v>
      </c>
      <c r="BN45">
        <f t="shared" si="41"/>
        <v>0.56193492090739705</v>
      </c>
      <c r="BO45">
        <f t="shared" si="42"/>
        <v>1999.96</v>
      </c>
      <c r="BP45">
        <f t="shared" si="43"/>
        <v>1681.1637056693557</v>
      </c>
      <c r="BQ45">
        <f t="shared" si="44"/>
        <v>0.84059866480797407</v>
      </c>
      <c r="BR45">
        <f t="shared" si="45"/>
        <v>0.16075542307938986</v>
      </c>
      <c r="BS45">
        <v>6</v>
      </c>
      <c r="BT45">
        <v>0.5</v>
      </c>
      <c r="BU45" t="s">
        <v>362</v>
      </c>
      <c r="BV45">
        <v>2</v>
      </c>
      <c r="BW45">
        <v>1628186206.5999999</v>
      </c>
      <c r="BX45">
        <v>947.78200000000004</v>
      </c>
      <c r="BY45">
        <v>996.09795649333103</v>
      </c>
      <c r="BZ45">
        <v>30.731779814260399</v>
      </c>
      <c r="CA45">
        <v>27.1221</v>
      </c>
      <c r="CB45">
        <v>946.15700000000004</v>
      </c>
      <c r="CC45">
        <v>30.561800000000002</v>
      </c>
      <c r="CD45">
        <v>500.09899999999999</v>
      </c>
      <c r="CE45">
        <v>99.561400000000006</v>
      </c>
      <c r="CF45">
        <v>0.10001400000000001</v>
      </c>
      <c r="CG45">
        <v>30.456800000000001</v>
      </c>
      <c r="CH45">
        <v>30.840599999999998</v>
      </c>
      <c r="CI45">
        <v>999.9</v>
      </c>
      <c r="CJ45">
        <v>0</v>
      </c>
      <c r="CK45">
        <v>0</v>
      </c>
      <c r="CL45">
        <v>9986.25</v>
      </c>
      <c r="CM45">
        <v>0</v>
      </c>
      <c r="CN45">
        <v>2097.5100000000002</v>
      </c>
      <c r="CO45">
        <v>-52.085299999999997</v>
      </c>
      <c r="CP45">
        <v>977.70600000000002</v>
      </c>
      <c r="CQ45">
        <v>1027.74</v>
      </c>
      <c r="CR45">
        <v>3.4840200000000001</v>
      </c>
      <c r="CS45">
        <v>999.86800000000005</v>
      </c>
      <c r="CT45">
        <v>27.1221</v>
      </c>
      <c r="CU45">
        <v>3.0471900000000001</v>
      </c>
      <c r="CV45">
        <v>2.70031</v>
      </c>
      <c r="CW45">
        <v>24.288</v>
      </c>
      <c r="CX45">
        <v>22.286999999999999</v>
      </c>
      <c r="CY45">
        <v>1999.96</v>
      </c>
      <c r="CZ45">
        <v>0.97999199999999997</v>
      </c>
      <c r="DA45">
        <v>2.0007899999999999E-2</v>
      </c>
      <c r="DB45">
        <v>0</v>
      </c>
      <c r="DC45">
        <v>905.553</v>
      </c>
      <c r="DD45">
        <v>5.0005300000000004</v>
      </c>
      <c r="DE45">
        <v>20751.400000000001</v>
      </c>
      <c r="DF45">
        <v>17833.099999999999</v>
      </c>
      <c r="DG45">
        <v>49.875</v>
      </c>
      <c r="DH45">
        <v>51.5</v>
      </c>
      <c r="DI45">
        <v>50.5</v>
      </c>
      <c r="DJ45">
        <v>50.686999999999998</v>
      </c>
      <c r="DK45">
        <v>51.061999999999998</v>
      </c>
      <c r="DL45">
        <v>1955.04</v>
      </c>
      <c r="DM45">
        <v>39.909999999999997</v>
      </c>
      <c r="DN45">
        <v>0</v>
      </c>
      <c r="DO45">
        <v>150.60000014305101</v>
      </c>
      <c r="DP45">
        <v>0</v>
      </c>
      <c r="DQ45">
        <v>904.73357692307695</v>
      </c>
      <c r="DR45">
        <v>5.5474530084415896</v>
      </c>
      <c r="DS45">
        <v>108.29401701236699</v>
      </c>
      <c r="DT45">
        <v>20741.061538461501</v>
      </c>
      <c r="DU45">
        <v>15</v>
      </c>
      <c r="DV45">
        <v>1628186116.0999999</v>
      </c>
      <c r="DW45" t="s">
        <v>514</v>
      </c>
      <c r="DX45">
        <v>1628186116.0999999</v>
      </c>
      <c r="DY45">
        <v>1628186114.0999999</v>
      </c>
      <c r="DZ45">
        <v>67</v>
      </c>
      <c r="EA45">
        <v>0.64900000000000002</v>
      </c>
      <c r="EB45">
        <v>-2E-3</v>
      </c>
      <c r="EC45">
        <v>1.597</v>
      </c>
      <c r="ED45">
        <v>3.9E-2</v>
      </c>
      <c r="EE45">
        <v>1000</v>
      </c>
      <c r="EF45">
        <v>25</v>
      </c>
      <c r="EG45">
        <v>0.04</v>
      </c>
      <c r="EH45">
        <v>0.02</v>
      </c>
      <c r="EI45">
        <v>40.790735530633498</v>
      </c>
      <c r="EJ45">
        <v>-0.98530187232625499</v>
      </c>
      <c r="EK45">
        <v>0.16897093079126499</v>
      </c>
      <c r="EL45">
        <v>1</v>
      </c>
      <c r="EM45">
        <v>0.21635106911748</v>
      </c>
      <c r="EN45">
        <v>-2.3431706856710099E-2</v>
      </c>
      <c r="EO45">
        <v>3.69343087999458E-3</v>
      </c>
      <c r="EP45">
        <v>1</v>
      </c>
      <c r="EQ45">
        <v>2</v>
      </c>
      <c r="ER45">
        <v>2</v>
      </c>
      <c r="ES45" t="s">
        <v>363</v>
      </c>
      <c r="ET45">
        <v>2.9878900000000002</v>
      </c>
      <c r="EU45">
        <v>2.7508699999999999</v>
      </c>
      <c r="EV45">
        <v>0.16286900000000001</v>
      </c>
      <c r="EW45">
        <v>0.16863300000000001</v>
      </c>
      <c r="EX45">
        <v>0.12654799999999999</v>
      </c>
      <c r="EY45">
        <v>0.116676</v>
      </c>
      <c r="EZ45">
        <v>20042.599999999999</v>
      </c>
      <c r="FA45">
        <v>20606.900000000001</v>
      </c>
      <c r="FB45">
        <v>23798.1</v>
      </c>
      <c r="FC45">
        <v>25113.599999999999</v>
      </c>
      <c r="FD45">
        <v>29952.1</v>
      </c>
      <c r="FE45">
        <v>31235.3</v>
      </c>
      <c r="FF45">
        <v>37925.800000000003</v>
      </c>
      <c r="FG45">
        <v>39215.199999999997</v>
      </c>
      <c r="FH45">
        <v>2.0450699999999999</v>
      </c>
      <c r="FI45">
        <v>1.9097200000000001</v>
      </c>
      <c r="FJ45">
        <v>3.4943200000000001E-2</v>
      </c>
      <c r="FK45">
        <v>0</v>
      </c>
      <c r="FL45">
        <v>30.272500000000001</v>
      </c>
      <c r="FM45">
        <v>999.9</v>
      </c>
      <c r="FN45">
        <v>35.106000000000002</v>
      </c>
      <c r="FO45">
        <v>43.497</v>
      </c>
      <c r="FP45">
        <v>31.438400000000001</v>
      </c>
      <c r="FQ45">
        <v>61.670999999999999</v>
      </c>
      <c r="FR45">
        <v>23.938300000000002</v>
      </c>
      <c r="FS45">
        <v>1</v>
      </c>
      <c r="FT45">
        <v>0.59204800000000002</v>
      </c>
      <c r="FU45">
        <v>2.8925100000000001</v>
      </c>
      <c r="FV45">
        <v>20.357600000000001</v>
      </c>
      <c r="FW45">
        <v>5.2530799999999997</v>
      </c>
      <c r="FX45">
        <v>12.0099</v>
      </c>
      <c r="FY45">
        <v>4.9794999999999998</v>
      </c>
      <c r="FZ45">
        <v>3.2930000000000001</v>
      </c>
      <c r="GA45">
        <v>9999</v>
      </c>
      <c r="GB45">
        <v>999.9</v>
      </c>
      <c r="GC45">
        <v>9999</v>
      </c>
      <c r="GD45">
        <v>9999</v>
      </c>
      <c r="GE45">
        <v>1.87584</v>
      </c>
      <c r="GF45">
        <v>1.87686</v>
      </c>
      <c r="GG45">
        <v>1.88293</v>
      </c>
      <c r="GH45">
        <v>1.8861399999999999</v>
      </c>
      <c r="GI45">
        <v>1.8769499999999999</v>
      </c>
      <c r="GJ45">
        <v>1.88337</v>
      </c>
      <c r="GK45">
        <v>1.88232</v>
      </c>
      <c r="GL45">
        <v>1.8858299999999999</v>
      </c>
      <c r="GM45">
        <v>5</v>
      </c>
      <c r="GN45">
        <v>0</v>
      </c>
      <c r="GO45">
        <v>0</v>
      </c>
      <c r="GP45">
        <v>0</v>
      </c>
      <c r="GQ45" t="s">
        <v>364</v>
      </c>
      <c r="GR45" t="s">
        <v>365</v>
      </c>
      <c r="GS45" t="s">
        <v>366</v>
      </c>
      <c r="GT45" t="s">
        <v>366</v>
      </c>
      <c r="GU45" t="s">
        <v>366</v>
      </c>
      <c r="GV45" t="s">
        <v>366</v>
      </c>
      <c r="GW45">
        <v>0</v>
      </c>
      <c r="GX45">
        <v>100</v>
      </c>
      <c r="GY45">
        <v>100</v>
      </c>
      <c r="GZ45">
        <v>1.625</v>
      </c>
      <c r="HA45">
        <v>4.4299999999999999E-2</v>
      </c>
      <c r="HB45">
        <v>2.4747375544321599</v>
      </c>
      <c r="HC45">
        <v>-1.54219930941761E-3</v>
      </c>
      <c r="HD45">
        <v>9.932230794391771E-7</v>
      </c>
      <c r="HE45">
        <v>-3.2951819426937901E-10</v>
      </c>
      <c r="HF45">
        <v>4.4306861774997298E-2</v>
      </c>
      <c r="HG45">
        <v>0</v>
      </c>
      <c r="HH45">
        <v>0</v>
      </c>
      <c r="HI45">
        <v>0</v>
      </c>
      <c r="HJ45">
        <v>1</v>
      </c>
      <c r="HK45">
        <v>2080</v>
      </c>
      <c r="HL45">
        <v>1</v>
      </c>
      <c r="HM45">
        <v>27</v>
      </c>
      <c r="HN45">
        <v>1.5</v>
      </c>
      <c r="HO45">
        <v>1.5</v>
      </c>
      <c r="HP45">
        <v>18</v>
      </c>
      <c r="HQ45">
        <v>514.529</v>
      </c>
      <c r="HR45">
        <v>481.988</v>
      </c>
      <c r="HS45">
        <v>27.0016</v>
      </c>
      <c r="HT45">
        <v>34.429299999999998</v>
      </c>
      <c r="HU45">
        <v>29.9999</v>
      </c>
      <c r="HV45">
        <v>34.210099999999997</v>
      </c>
      <c r="HW45">
        <v>34.196199999999997</v>
      </c>
      <c r="HX45">
        <v>43.966200000000001</v>
      </c>
      <c r="HY45">
        <v>14.8794</v>
      </c>
      <c r="HZ45">
        <v>36.130800000000001</v>
      </c>
      <c r="IA45">
        <v>27</v>
      </c>
      <c r="IB45">
        <v>1000</v>
      </c>
      <c r="IC45">
        <v>26.953399999999998</v>
      </c>
      <c r="ID45">
        <v>98.742099999999994</v>
      </c>
      <c r="IE45">
        <v>99.795500000000004</v>
      </c>
    </row>
    <row r="46" spans="1:239" x14ac:dyDescent="0.3">
      <c r="A46">
        <v>30</v>
      </c>
      <c r="B46">
        <v>1628186387.0999999</v>
      </c>
      <c r="C46">
        <v>11407.5</v>
      </c>
      <c r="D46" t="s">
        <v>515</v>
      </c>
      <c r="E46" t="s">
        <v>516</v>
      </c>
      <c r="F46">
        <v>0</v>
      </c>
      <c r="G46" t="s">
        <v>370</v>
      </c>
      <c r="H46" t="s">
        <v>611</v>
      </c>
      <c r="I46" t="s">
        <v>360</v>
      </c>
      <c r="J46">
        <v>1628186387.0999999</v>
      </c>
      <c r="K46">
        <f t="shared" si="0"/>
        <v>2.176210298411317E-3</v>
      </c>
      <c r="L46">
        <f t="shared" si="1"/>
        <v>2.1762102984113167</v>
      </c>
      <c r="M46">
        <f t="shared" si="2"/>
        <v>37.38709676304665</v>
      </c>
      <c r="N46">
        <f t="shared" si="3"/>
        <v>1149.5999999999999</v>
      </c>
      <c r="O46">
        <f t="shared" si="4"/>
        <v>722.64767983513275</v>
      </c>
      <c r="P46">
        <f t="shared" si="5"/>
        <v>72.017855169562566</v>
      </c>
      <c r="Q46">
        <f t="shared" si="6"/>
        <v>114.56720697119999</v>
      </c>
      <c r="R46">
        <f t="shared" si="7"/>
        <v>0.15137787835856684</v>
      </c>
      <c r="S46">
        <f t="shared" si="8"/>
        <v>2.9205841478303336</v>
      </c>
      <c r="T46">
        <f t="shared" si="9"/>
        <v>0.14715019924120948</v>
      </c>
      <c r="U46">
        <f t="shared" si="10"/>
        <v>9.2338880109235452E-2</v>
      </c>
      <c r="V46">
        <f t="shared" si="11"/>
        <v>321.52036438765947</v>
      </c>
      <c r="W46">
        <f t="shared" si="12"/>
        <v>31.644438938634362</v>
      </c>
      <c r="X46">
        <f t="shared" si="13"/>
        <v>30.785399999999999</v>
      </c>
      <c r="Y46">
        <f t="shared" si="14"/>
        <v>4.4564705093994652</v>
      </c>
      <c r="Z46">
        <f t="shared" si="15"/>
        <v>70.036406388069437</v>
      </c>
      <c r="AA46">
        <f t="shared" si="16"/>
        <v>3.0380378152114136</v>
      </c>
      <c r="AB46">
        <f t="shared" si="17"/>
        <v>4.3377979709263572</v>
      </c>
      <c r="AC46">
        <f t="shared" si="18"/>
        <v>1.4184326941880516</v>
      </c>
      <c r="AD46">
        <f t="shared" si="19"/>
        <v>-95.970874159939072</v>
      </c>
      <c r="AE46">
        <f t="shared" si="20"/>
        <v>-74.287048470219418</v>
      </c>
      <c r="AF46">
        <f t="shared" si="21"/>
        <v>-5.6864786846079376</v>
      </c>
      <c r="AG46">
        <f t="shared" si="22"/>
        <v>145.57596307289305</v>
      </c>
      <c r="AH46">
        <v>0</v>
      </c>
      <c r="AI46">
        <v>0</v>
      </c>
      <c r="AJ46">
        <f t="shared" si="23"/>
        <v>1</v>
      </c>
      <c r="AK46">
        <f t="shared" si="24"/>
        <v>0</v>
      </c>
      <c r="AL46">
        <f t="shared" si="25"/>
        <v>52034.136623430561</v>
      </c>
      <c r="AM46" t="s">
        <v>361</v>
      </c>
      <c r="AN46">
        <v>10238.9</v>
      </c>
      <c r="AO46">
        <v>302.21199999999999</v>
      </c>
      <c r="AP46">
        <v>4052.3</v>
      </c>
      <c r="AQ46">
        <f t="shared" si="26"/>
        <v>0.92542210596451402</v>
      </c>
      <c r="AR46">
        <v>-0.32343011824092399</v>
      </c>
      <c r="AS46" t="s">
        <v>517</v>
      </c>
      <c r="AT46">
        <v>10219.9</v>
      </c>
      <c r="AU46">
        <v>892.54340000000002</v>
      </c>
      <c r="AV46">
        <v>1331.29</v>
      </c>
      <c r="AW46">
        <f t="shared" si="27"/>
        <v>0.3295650083753352</v>
      </c>
      <c r="AX46">
        <v>0.5</v>
      </c>
      <c r="AY46">
        <f t="shared" si="28"/>
        <v>1681.2476996827249</v>
      </c>
      <c r="AZ46">
        <f t="shared" si="29"/>
        <v>37.38709676304665</v>
      </c>
      <c r="BA46">
        <f t="shared" si="30"/>
        <v>277.04020611347516</v>
      </c>
      <c r="BB46">
        <f t="shared" si="31"/>
        <v>2.2430083852845763E-2</v>
      </c>
      <c r="BC46">
        <f t="shared" si="32"/>
        <v>2.0438897610588227</v>
      </c>
      <c r="BD46">
        <f t="shared" si="33"/>
        <v>262.23915014987438</v>
      </c>
      <c r="BE46" t="s">
        <v>518</v>
      </c>
      <c r="BF46">
        <v>628.91</v>
      </c>
      <c r="BG46">
        <f t="shared" si="34"/>
        <v>628.91</v>
      </c>
      <c r="BH46">
        <f t="shared" si="35"/>
        <v>0.52759353709559909</v>
      </c>
      <c r="BI46">
        <f t="shared" si="36"/>
        <v>0.62465702326376027</v>
      </c>
      <c r="BJ46">
        <f t="shared" si="37"/>
        <v>0.79482910214728675</v>
      </c>
      <c r="BK46">
        <f t="shared" si="38"/>
        <v>0.42634921745484788</v>
      </c>
      <c r="BL46">
        <f t="shared" si="39"/>
        <v>0.72558563959032429</v>
      </c>
      <c r="BM46">
        <f t="shared" si="40"/>
        <v>0.44015007953765772</v>
      </c>
      <c r="BN46">
        <f t="shared" si="41"/>
        <v>0.55984992046234228</v>
      </c>
      <c r="BO46">
        <f t="shared" si="42"/>
        <v>2000.06</v>
      </c>
      <c r="BP46">
        <f t="shared" si="43"/>
        <v>1681.2476996827249</v>
      </c>
      <c r="BQ46">
        <f t="shared" si="44"/>
        <v>0.84059863188240602</v>
      </c>
      <c r="BR46">
        <f t="shared" si="45"/>
        <v>0.16075535953304373</v>
      </c>
      <c r="BS46">
        <v>6</v>
      </c>
      <c r="BT46">
        <v>0.5</v>
      </c>
      <c r="BU46" t="s">
        <v>362</v>
      </c>
      <c r="BV46">
        <v>2</v>
      </c>
      <c r="BW46">
        <v>1628186387.0999999</v>
      </c>
      <c r="BX46">
        <v>1149.5999999999999</v>
      </c>
      <c r="BY46">
        <v>1197.464631432</v>
      </c>
      <c r="BZ46">
        <v>30.484537108816799</v>
      </c>
      <c r="CA46">
        <v>27.9528</v>
      </c>
      <c r="CB46">
        <v>1147.82</v>
      </c>
      <c r="CC46">
        <v>30.363</v>
      </c>
      <c r="CD46">
        <v>500.02100000000002</v>
      </c>
      <c r="CE46">
        <v>99.558300000000003</v>
      </c>
      <c r="CF46">
        <v>0.100022</v>
      </c>
      <c r="CG46">
        <v>30.313600000000001</v>
      </c>
      <c r="CH46">
        <v>30.785399999999999</v>
      </c>
      <c r="CI46">
        <v>999.9</v>
      </c>
      <c r="CJ46">
        <v>0</v>
      </c>
      <c r="CK46">
        <v>0</v>
      </c>
      <c r="CL46">
        <v>9993.1200000000008</v>
      </c>
      <c r="CM46">
        <v>0</v>
      </c>
      <c r="CN46">
        <v>566.61400000000003</v>
      </c>
      <c r="CO46">
        <v>-50.278100000000002</v>
      </c>
      <c r="CP46">
        <v>1185.6600000000001</v>
      </c>
      <c r="CQ46">
        <v>1234.3900000000001</v>
      </c>
      <c r="CR46">
        <v>2.4580799999999998</v>
      </c>
      <c r="CS46">
        <v>1199.8800000000001</v>
      </c>
      <c r="CT46">
        <v>27.9528</v>
      </c>
      <c r="CU46">
        <v>3.02766</v>
      </c>
      <c r="CV46">
        <v>2.7829299999999999</v>
      </c>
      <c r="CW46">
        <v>24.180800000000001</v>
      </c>
      <c r="CX46">
        <v>22.783200000000001</v>
      </c>
      <c r="CY46">
        <v>2000.06</v>
      </c>
      <c r="CZ46">
        <v>0.97999499999999995</v>
      </c>
      <c r="DA46">
        <v>2.0004899999999999E-2</v>
      </c>
      <c r="DB46">
        <v>0</v>
      </c>
      <c r="DC46">
        <v>893.43899999999996</v>
      </c>
      <c r="DD46">
        <v>5.0005300000000004</v>
      </c>
      <c r="DE46">
        <v>19319.400000000001</v>
      </c>
      <c r="DF46">
        <v>17834</v>
      </c>
      <c r="DG46">
        <v>49.75</v>
      </c>
      <c r="DH46">
        <v>51</v>
      </c>
      <c r="DI46">
        <v>50.311999999999998</v>
      </c>
      <c r="DJ46">
        <v>50.311999999999998</v>
      </c>
      <c r="DK46">
        <v>50.875</v>
      </c>
      <c r="DL46">
        <v>1955.15</v>
      </c>
      <c r="DM46">
        <v>39.909999999999997</v>
      </c>
      <c r="DN46">
        <v>0</v>
      </c>
      <c r="DO46">
        <v>180.09999990463299</v>
      </c>
      <c r="DP46">
        <v>0</v>
      </c>
      <c r="DQ46">
        <v>892.54340000000002</v>
      </c>
      <c r="DR46">
        <v>8.3611538672194303</v>
      </c>
      <c r="DS46">
        <v>59.653846213349802</v>
      </c>
      <c r="DT46">
        <v>19305.272000000001</v>
      </c>
      <c r="DU46">
        <v>15</v>
      </c>
      <c r="DV46">
        <v>1628186277.0999999</v>
      </c>
      <c r="DW46" t="s">
        <v>519</v>
      </c>
      <c r="DX46">
        <v>1628186277.0999999</v>
      </c>
      <c r="DY46">
        <v>1628186269.0999999</v>
      </c>
      <c r="DZ46">
        <v>68</v>
      </c>
      <c r="EA46">
        <v>0.27300000000000002</v>
      </c>
      <c r="EB46">
        <v>4.0000000000000001E-3</v>
      </c>
      <c r="EC46">
        <v>1.76</v>
      </c>
      <c r="ED46">
        <v>4.7E-2</v>
      </c>
      <c r="EE46">
        <v>1200</v>
      </c>
      <c r="EF46">
        <v>27</v>
      </c>
      <c r="EG46">
        <v>0.06</v>
      </c>
      <c r="EH46">
        <v>0.04</v>
      </c>
      <c r="EI46">
        <v>39.728946266974098</v>
      </c>
      <c r="EJ46">
        <v>-1.2516682028674799</v>
      </c>
      <c r="EK46">
        <v>0.210570860694345</v>
      </c>
      <c r="EL46">
        <v>0</v>
      </c>
      <c r="EM46">
        <v>0.15232303422037699</v>
      </c>
      <c r="EN46">
        <v>-2.4113827219101599E-2</v>
      </c>
      <c r="EO46">
        <v>3.8722207411843799E-3</v>
      </c>
      <c r="EP46">
        <v>1</v>
      </c>
      <c r="EQ46">
        <v>1</v>
      </c>
      <c r="ER46">
        <v>2</v>
      </c>
      <c r="ES46" t="s">
        <v>367</v>
      </c>
      <c r="ET46">
        <v>2.9878499999999999</v>
      </c>
      <c r="EU46">
        <v>2.7509399999999999</v>
      </c>
      <c r="EV46">
        <v>0.18415100000000001</v>
      </c>
      <c r="EW46">
        <v>0.18917300000000001</v>
      </c>
      <c r="EX46">
        <v>0.125998</v>
      </c>
      <c r="EY46">
        <v>0.11915000000000001</v>
      </c>
      <c r="EZ46">
        <v>19537.5</v>
      </c>
      <c r="FA46">
        <v>20105.8</v>
      </c>
      <c r="FB46">
        <v>23804.2</v>
      </c>
      <c r="FC46">
        <v>25124.5</v>
      </c>
      <c r="FD46">
        <v>29978.2</v>
      </c>
      <c r="FE46">
        <v>31164.2</v>
      </c>
      <c r="FF46">
        <v>37934.9</v>
      </c>
      <c r="FG46">
        <v>39235.800000000003</v>
      </c>
      <c r="FH46">
        <v>2.0455299999999998</v>
      </c>
      <c r="FI46">
        <v>1.9123000000000001</v>
      </c>
      <c r="FJ46">
        <v>5.4590399999999997E-2</v>
      </c>
      <c r="FK46">
        <v>0</v>
      </c>
      <c r="FL46">
        <v>29.897500000000001</v>
      </c>
      <c r="FM46">
        <v>999.9</v>
      </c>
      <c r="FN46">
        <v>35.899000000000001</v>
      </c>
      <c r="FO46">
        <v>43.759</v>
      </c>
      <c r="FP46">
        <v>32.593499999999999</v>
      </c>
      <c r="FQ46">
        <v>61.180999999999997</v>
      </c>
      <c r="FR46">
        <v>24.302900000000001</v>
      </c>
      <c r="FS46">
        <v>1</v>
      </c>
      <c r="FT46">
        <v>0.57759099999999997</v>
      </c>
      <c r="FU46">
        <v>2.6476000000000002</v>
      </c>
      <c r="FV46">
        <v>20.3627</v>
      </c>
      <c r="FW46">
        <v>5.2529300000000001</v>
      </c>
      <c r="FX46">
        <v>12.0099</v>
      </c>
      <c r="FY46">
        <v>4.9795499999999997</v>
      </c>
      <c r="FZ46">
        <v>3.2930000000000001</v>
      </c>
      <c r="GA46">
        <v>9999</v>
      </c>
      <c r="GB46">
        <v>999.9</v>
      </c>
      <c r="GC46">
        <v>9999</v>
      </c>
      <c r="GD46">
        <v>9999</v>
      </c>
      <c r="GE46">
        <v>1.8757999999999999</v>
      </c>
      <c r="GF46">
        <v>1.8768499999999999</v>
      </c>
      <c r="GG46">
        <v>1.88293</v>
      </c>
      <c r="GH46">
        <v>1.8861399999999999</v>
      </c>
      <c r="GI46">
        <v>1.87697</v>
      </c>
      <c r="GJ46">
        <v>1.88331</v>
      </c>
      <c r="GK46">
        <v>1.88232</v>
      </c>
      <c r="GL46">
        <v>1.8858299999999999</v>
      </c>
      <c r="GM46">
        <v>5</v>
      </c>
      <c r="GN46">
        <v>0</v>
      </c>
      <c r="GO46">
        <v>0</v>
      </c>
      <c r="GP46">
        <v>0</v>
      </c>
      <c r="GQ46" t="s">
        <v>364</v>
      </c>
      <c r="GR46" t="s">
        <v>365</v>
      </c>
      <c r="GS46" t="s">
        <v>366</v>
      </c>
      <c r="GT46" t="s">
        <v>366</v>
      </c>
      <c r="GU46" t="s">
        <v>366</v>
      </c>
      <c r="GV46" t="s">
        <v>366</v>
      </c>
      <c r="GW46">
        <v>0</v>
      </c>
      <c r="GX46">
        <v>100</v>
      </c>
      <c r="GY46">
        <v>100</v>
      </c>
      <c r="GZ46">
        <v>1.78</v>
      </c>
      <c r="HA46">
        <v>4.7899999999999998E-2</v>
      </c>
      <c r="HB46">
        <v>2.74836394218686</v>
      </c>
      <c r="HC46">
        <v>-1.54219930941761E-3</v>
      </c>
      <c r="HD46">
        <v>9.932230794391771E-7</v>
      </c>
      <c r="HE46">
        <v>-3.2951819426937901E-10</v>
      </c>
      <c r="HF46">
        <v>4.7874719808786298E-2</v>
      </c>
      <c r="HG46">
        <v>0</v>
      </c>
      <c r="HH46">
        <v>0</v>
      </c>
      <c r="HI46">
        <v>0</v>
      </c>
      <c r="HJ46">
        <v>1</v>
      </c>
      <c r="HK46">
        <v>2080</v>
      </c>
      <c r="HL46">
        <v>1</v>
      </c>
      <c r="HM46">
        <v>27</v>
      </c>
      <c r="HN46">
        <v>1.8</v>
      </c>
      <c r="HO46">
        <v>2</v>
      </c>
      <c r="HP46">
        <v>18</v>
      </c>
      <c r="HQ46">
        <v>514.31899999999996</v>
      </c>
      <c r="HR46">
        <v>483.38900000000001</v>
      </c>
      <c r="HS46">
        <v>26.998000000000001</v>
      </c>
      <c r="HT46">
        <v>34.286999999999999</v>
      </c>
      <c r="HU46">
        <v>29.999300000000002</v>
      </c>
      <c r="HV46">
        <v>34.145899999999997</v>
      </c>
      <c r="HW46">
        <v>34.133899999999997</v>
      </c>
      <c r="HX46">
        <v>51.091000000000001</v>
      </c>
      <c r="HY46">
        <v>16.692399999999999</v>
      </c>
      <c r="HZ46">
        <v>40.513300000000001</v>
      </c>
      <c r="IA46">
        <v>27</v>
      </c>
      <c r="IB46">
        <v>1200</v>
      </c>
      <c r="IC46">
        <v>27.886199999999999</v>
      </c>
      <c r="ID46">
        <v>98.766400000000004</v>
      </c>
      <c r="IE46">
        <v>99.844300000000004</v>
      </c>
    </row>
    <row r="47" spans="1:239" x14ac:dyDescent="0.3">
      <c r="A47">
        <v>31</v>
      </c>
      <c r="B47">
        <v>1628186507.5</v>
      </c>
      <c r="C47">
        <v>11527.9000000954</v>
      </c>
      <c r="D47" t="s">
        <v>520</v>
      </c>
      <c r="E47" t="s">
        <v>521</v>
      </c>
      <c r="F47">
        <v>0</v>
      </c>
      <c r="G47" t="s">
        <v>370</v>
      </c>
      <c r="H47" t="s">
        <v>611</v>
      </c>
      <c r="I47" t="s">
        <v>360</v>
      </c>
      <c r="J47">
        <v>1628186507.5</v>
      </c>
      <c r="K47">
        <f t="shared" si="0"/>
        <v>1.8438856044522849E-3</v>
      </c>
      <c r="L47">
        <f t="shared" si="1"/>
        <v>1.8438856044522849</v>
      </c>
      <c r="M47">
        <f t="shared" si="2"/>
        <v>45.058392429390977</v>
      </c>
      <c r="N47">
        <f t="shared" si="3"/>
        <v>1445.59</v>
      </c>
      <c r="O47">
        <f t="shared" si="4"/>
        <v>811.42353215346793</v>
      </c>
      <c r="P47">
        <f t="shared" si="5"/>
        <v>80.862615764060408</v>
      </c>
      <c r="Q47">
        <f t="shared" si="6"/>
        <v>144.06063429308998</v>
      </c>
      <c r="R47">
        <f t="shared" si="7"/>
        <v>0.12127246742255539</v>
      </c>
      <c r="S47">
        <f t="shared" si="8"/>
        <v>2.9270897931591646</v>
      </c>
      <c r="T47">
        <f t="shared" si="9"/>
        <v>0.11854873381102199</v>
      </c>
      <c r="U47">
        <f t="shared" si="10"/>
        <v>7.4332580166150547E-2</v>
      </c>
      <c r="V47">
        <f t="shared" si="11"/>
        <v>321.46276738801259</v>
      </c>
      <c r="W47">
        <f t="shared" si="12"/>
        <v>31.915360462129005</v>
      </c>
      <c r="X47">
        <f t="shared" si="13"/>
        <v>31.057600000000001</v>
      </c>
      <c r="Y47">
        <f t="shared" si="14"/>
        <v>4.526215840103526</v>
      </c>
      <c r="Z47">
        <f t="shared" si="15"/>
        <v>69.217518743373901</v>
      </c>
      <c r="AA47">
        <f t="shared" si="16"/>
        <v>3.0349989413644294</v>
      </c>
      <c r="AB47">
        <f t="shared" si="17"/>
        <v>4.3847265785657266</v>
      </c>
      <c r="AC47">
        <f t="shared" si="18"/>
        <v>1.4912168987390966</v>
      </c>
      <c r="AD47">
        <f t="shared" si="19"/>
        <v>-81.31535515634576</v>
      </c>
      <c r="AE47">
        <f t="shared" si="20"/>
        <v>-87.755507826904065</v>
      </c>
      <c r="AF47">
        <f t="shared" si="21"/>
        <v>-6.7177759214799817</v>
      </c>
      <c r="AG47">
        <f t="shared" si="22"/>
        <v>145.6741284832828</v>
      </c>
      <c r="AH47">
        <v>0</v>
      </c>
      <c r="AI47">
        <v>0</v>
      </c>
      <c r="AJ47">
        <f t="shared" si="23"/>
        <v>1</v>
      </c>
      <c r="AK47">
        <f t="shared" si="24"/>
        <v>0</v>
      </c>
      <c r="AL47">
        <f t="shared" si="25"/>
        <v>52187.292572673046</v>
      </c>
      <c r="AM47" t="s">
        <v>361</v>
      </c>
      <c r="AN47">
        <v>10238.9</v>
      </c>
      <c r="AO47">
        <v>302.21199999999999</v>
      </c>
      <c r="AP47">
        <v>4052.3</v>
      </c>
      <c r="AQ47">
        <f t="shared" si="26"/>
        <v>0.92542210596451402</v>
      </c>
      <c r="AR47">
        <v>-0.32343011824092399</v>
      </c>
      <c r="AS47" t="s">
        <v>522</v>
      </c>
      <c r="AT47">
        <v>10220.9</v>
      </c>
      <c r="AU47">
        <v>888.23856000000001</v>
      </c>
      <c r="AV47">
        <v>1316.59</v>
      </c>
      <c r="AW47">
        <f t="shared" si="27"/>
        <v>0.32534915197593783</v>
      </c>
      <c r="AX47">
        <v>0.5</v>
      </c>
      <c r="AY47">
        <f t="shared" si="28"/>
        <v>1680.9527996829079</v>
      </c>
      <c r="AZ47">
        <f t="shared" si="29"/>
        <v>45.058392429390977</v>
      </c>
      <c r="BA47">
        <f t="shared" si="30"/>
        <v>273.44828394420631</v>
      </c>
      <c r="BB47">
        <f t="shared" si="31"/>
        <v>2.699767807650081E-2</v>
      </c>
      <c r="BC47">
        <f t="shared" si="32"/>
        <v>2.0778754205941108</v>
      </c>
      <c r="BD47">
        <f t="shared" si="33"/>
        <v>261.66366375673061</v>
      </c>
      <c r="BE47" t="s">
        <v>523</v>
      </c>
      <c r="BF47">
        <v>623.59</v>
      </c>
      <c r="BG47">
        <f t="shared" si="34"/>
        <v>623.59</v>
      </c>
      <c r="BH47">
        <f t="shared" si="35"/>
        <v>0.52635976272036089</v>
      </c>
      <c r="BI47">
        <f t="shared" si="36"/>
        <v>0.61811174603174601</v>
      </c>
      <c r="BJ47">
        <f t="shared" si="37"/>
        <v>0.79788316888859079</v>
      </c>
      <c r="BK47">
        <f t="shared" si="38"/>
        <v>0.42227989960350082</v>
      </c>
      <c r="BL47">
        <f t="shared" si="39"/>
        <v>0.72950554760314956</v>
      </c>
      <c r="BM47">
        <f t="shared" si="40"/>
        <v>0.43394682584815564</v>
      </c>
      <c r="BN47">
        <f t="shared" si="41"/>
        <v>0.56605317415184442</v>
      </c>
      <c r="BO47">
        <f t="shared" si="42"/>
        <v>1999.71</v>
      </c>
      <c r="BP47">
        <f t="shared" si="43"/>
        <v>1680.9527996829079</v>
      </c>
      <c r="BQ47">
        <f t="shared" si="44"/>
        <v>0.84059828659300995</v>
      </c>
      <c r="BR47">
        <f t="shared" si="45"/>
        <v>0.16075469312450935</v>
      </c>
      <c r="BS47">
        <v>6</v>
      </c>
      <c r="BT47">
        <v>0.5</v>
      </c>
      <c r="BU47" t="s">
        <v>362</v>
      </c>
      <c r="BV47">
        <v>2</v>
      </c>
      <c r="BW47">
        <v>1628186507.5</v>
      </c>
      <c r="BX47">
        <v>1445.59</v>
      </c>
      <c r="BY47">
        <v>1502.83749245219</v>
      </c>
      <c r="BZ47">
        <v>30.454982661821099</v>
      </c>
      <c r="CA47">
        <v>28.310500000000001</v>
      </c>
      <c r="CB47">
        <v>1443.41</v>
      </c>
      <c r="CC47">
        <v>30.623200000000001</v>
      </c>
      <c r="CD47">
        <v>500.185</v>
      </c>
      <c r="CE47">
        <v>99.555199999999999</v>
      </c>
      <c r="CF47">
        <v>0.100051</v>
      </c>
      <c r="CG47">
        <v>30.5015</v>
      </c>
      <c r="CH47">
        <v>31.057600000000001</v>
      </c>
      <c r="CI47">
        <v>999.9</v>
      </c>
      <c r="CJ47">
        <v>0</v>
      </c>
      <c r="CK47">
        <v>0</v>
      </c>
      <c r="CL47">
        <v>10030.6</v>
      </c>
      <c r="CM47">
        <v>0</v>
      </c>
      <c r="CN47">
        <v>2014.46</v>
      </c>
      <c r="CO47">
        <v>-54.494300000000003</v>
      </c>
      <c r="CP47">
        <v>1491.33</v>
      </c>
      <c r="CQ47">
        <v>1543.79</v>
      </c>
      <c r="CR47">
        <v>2.36178</v>
      </c>
      <c r="CS47">
        <v>1500.08</v>
      </c>
      <c r="CT47">
        <v>28.310500000000001</v>
      </c>
      <c r="CU47">
        <v>3.0535899999999998</v>
      </c>
      <c r="CV47">
        <v>2.81846</v>
      </c>
      <c r="CW47">
        <v>24.3231</v>
      </c>
      <c r="CX47">
        <v>22.992599999999999</v>
      </c>
      <c r="CY47">
        <v>1999.71</v>
      </c>
      <c r="CZ47">
        <v>0.98000799999999999</v>
      </c>
      <c r="DA47">
        <v>1.9992200000000002E-2</v>
      </c>
      <c r="DB47">
        <v>0</v>
      </c>
      <c r="DC47">
        <v>886.82</v>
      </c>
      <c r="DD47">
        <v>5.0005300000000004</v>
      </c>
      <c r="DE47">
        <v>20243.8</v>
      </c>
      <c r="DF47">
        <v>17830.900000000001</v>
      </c>
      <c r="DG47">
        <v>49.686999999999998</v>
      </c>
      <c r="DH47">
        <v>51.125</v>
      </c>
      <c r="DI47">
        <v>50.25</v>
      </c>
      <c r="DJ47">
        <v>50.186999999999998</v>
      </c>
      <c r="DK47">
        <v>50.811999999999998</v>
      </c>
      <c r="DL47">
        <v>1954.83</v>
      </c>
      <c r="DM47">
        <v>39.880000000000003</v>
      </c>
      <c r="DN47">
        <v>0</v>
      </c>
      <c r="DO47">
        <v>120</v>
      </c>
      <c r="DP47">
        <v>0</v>
      </c>
      <c r="DQ47">
        <v>888.23856000000001</v>
      </c>
      <c r="DR47">
        <v>-15.960692308743701</v>
      </c>
      <c r="DS47">
        <v>-337.13076930477803</v>
      </c>
      <c r="DT47">
        <v>20287.108</v>
      </c>
      <c r="DU47">
        <v>15</v>
      </c>
      <c r="DV47">
        <v>1628186456.0999999</v>
      </c>
      <c r="DW47" t="s">
        <v>524</v>
      </c>
      <c r="DX47">
        <v>1628186456.0999999</v>
      </c>
      <c r="DY47">
        <v>1628186449.5999999</v>
      </c>
      <c r="DZ47">
        <v>69</v>
      </c>
      <c r="EA47">
        <v>0.57999999999999996</v>
      </c>
      <c r="EB47">
        <v>1E-3</v>
      </c>
      <c r="EC47">
        <v>2.14</v>
      </c>
      <c r="ED47">
        <v>4.9000000000000002E-2</v>
      </c>
      <c r="EE47">
        <v>1500</v>
      </c>
      <c r="EF47">
        <v>28</v>
      </c>
      <c r="EG47">
        <v>0.08</v>
      </c>
      <c r="EH47">
        <v>0.04</v>
      </c>
      <c r="EI47">
        <v>42.428366373670102</v>
      </c>
      <c r="EJ47">
        <v>-0.94795566083503502</v>
      </c>
      <c r="EK47">
        <v>0.16453465948302701</v>
      </c>
      <c r="EL47">
        <v>1</v>
      </c>
      <c r="EM47">
        <v>0.136812949836981</v>
      </c>
      <c r="EN47">
        <v>-2.06567020596787E-4</v>
      </c>
      <c r="EO47">
        <v>1.64118515218181E-3</v>
      </c>
      <c r="EP47">
        <v>1</v>
      </c>
      <c r="EQ47">
        <v>2</v>
      </c>
      <c r="ER47">
        <v>2</v>
      </c>
      <c r="ES47" t="s">
        <v>363</v>
      </c>
      <c r="ET47">
        <v>2.9884400000000002</v>
      </c>
      <c r="EU47">
        <v>2.75129</v>
      </c>
      <c r="EV47">
        <v>0.21195900000000001</v>
      </c>
      <c r="EW47">
        <v>0.21672</v>
      </c>
      <c r="EX47">
        <v>0.12676200000000001</v>
      </c>
      <c r="EY47">
        <v>0.12022099999999999</v>
      </c>
      <c r="EZ47">
        <v>18878.099999999999</v>
      </c>
      <c r="FA47">
        <v>19427.599999999999</v>
      </c>
      <c r="FB47">
        <v>23814.400000000001</v>
      </c>
      <c r="FC47">
        <v>25132.9</v>
      </c>
      <c r="FD47">
        <v>29965.8</v>
      </c>
      <c r="FE47">
        <v>31132.6</v>
      </c>
      <c r="FF47">
        <v>37952.300000000003</v>
      </c>
      <c r="FG47">
        <v>39243.699999999997</v>
      </c>
      <c r="FH47">
        <v>2.0468000000000002</v>
      </c>
      <c r="FI47">
        <v>1.91422</v>
      </c>
      <c r="FJ47">
        <v>4.2524199999999998E-2</v>
      </c>
      <c r="FK47">
        <v>0</v>
      </c>
      <c r="FL47">
        <v>30.366399999999999</v>
      </c>
      <c r="FM47">
        <v>999.9</v>
      </c>
      <c r="FN47">
        <v>36.466999999999999</v>
      </c>
      <c r="FO47">
        <v>43.85</v>
      </c>
      <c r="FP47">
        <v>33.266100000000002</v>
      </c>
      <c r="FQ47">
        <v>61.121000000000002</v>
      </c>
      <c r="FR47">
        <v>24.038499999999999</v>
      </c>
      <c r="FS47">
        <v>1</v>
      </c>
      <c r="FT47">
        <v>0.56093199999999999</v>
      </c>
      <c r="FU47">
        <v>2.7656299999999998</v>
      </c>
      <c r="FV47">
        <v>20.360600000000002</v>
      </c>
      <c r="FW47">
        <v>5.2518799999999999</v>
      </c>
      <c r="FX47">
        <v>12.0099</v>
      </c>
      <c r="FY47">
        <v>4.9789500000000002</v>
      </c>
      <c r="FZ47">
        <v>3.2928500000000001</v>
      </c>
      <c r="GA47">
        <v>9999</v>
      </c>
      <c r="GB47">
        <v>999.9</v>
      </c>
      <c r="GC47">
        <v>9999</v>
      </c>
      <c r="GD47">
        <v>9999</v>
      </c>
      <c r="GE47">
        <v>1.87582</v>
      </c>
      <c r="GF47">
        <v>1.87686</v>
      </c>
      <c r="GG47">
        <v>1.88293</v>
      </c>
      <c r="GH47">
        <v>1.8861399999999999</v>
      </c>
      <c r="GI47">
        <v>1.8769499999999999</v>
      </c>
      <c r="GJ47">
        <v>1.88334</v>
      </c>
      <c r="GK47">
        <v>1.88232</v>
      </c>
      <c r="GL47">
        <v>1.8858299999999999</v>
      </c>
      <c r="GM47">
        <v>5</v>
      </c>
      <c r="GN47">
        <v>0</v>
      </c>
      <c r="GO47">
        <v>0</v>
      </c>
      <c r="GP47">
        <v>0</v>
      </c>
      <c r="GQ47" t="s">
        <v>364</v>
      </c>
      <c r="GR47" t="s">
        <v>365</v>
      </c>
      <c r="GS47" t="s">
        <v>366</v>
      </c>
      <c r="GT47" t="s">
        <v>366</v>
      </c>
      <c r="GU47" t="s">
        <v>366</v>
      </c>
      <c r="GV47" t="s">
        <v>366</v>
      </c>
      <c r="GW47">
        <v>0</v>
      </c>
      <c r="GX47">
        <v>100</v>
      </c>
      <c r="GY47">
        <v>100</v>
      </c>
      <c r="GZ47">
        <v>2.1800000000000002</v>
      </c>
      <c r="HA47">
        <v>4.9099999999999998E-2</v>
      </c>
      <c r="HB47">
        <v>3.3293446114650198</v>
      </c>
      <c r="HC47">
        <v>-1.54219930941761E-3</v>
      </c>
      <c r="HD47">
        <v>9.932230794391771E-7</v>
      </c>
      <c r="HE47">
        <v>-3.2951819426937901E-10</v>
      </c>
      <c r="HF47">
        <v>4.9110000000002402E-2</v>
      </c>
      <c r="HG47">
        <v>0</v>
      </c>
      <c r="HH47">
        <v>0</v>
      </c>
      <c r="HI47">
        <v>0</v>
      </c>
      <c r="HJ47">
        <v>1</v>
      </c>
      <c r="HK47">
        <v>2080</v>
      </c>
      <c r="HL47">
        <v>1</v>
      </c>
      <c r="HM47">
        <v>27</v>
      </c>
      <c r="HN47">
        <v>0.9</v>
      </c>
      <c r="HO47">
        <v>1</v>
      </c>
      <c r="HP47">
        <v>18</v>
      </c>
      <c r="HQ47">
        <v>514.31200000000001</v>
      </c>
      <c r="HR47">
        <v>484.06599999999997</v>
      </c>
      <c r="HS47">
        <v>27.003599999999999</v>
      </c>
      <c r="HT47">
        <v>34.151400000000002</v>
      </c>
      <c r="HU47">
        <v>30.0002</v>
      </c>
      <c r="HV47">
        <v>34.040700000000001</v>
      </c>
      <c r="HW47">
        <v>34.042200000000001</v>
      </c>
      <c r="HX47">
        <v>61.361400000000003</v>
      </c>
      <c r="HY47">
        <v>18.741700000000002</v>
      </c>
      <c r="HZ47">
        <v>42.557699999999997</v>
      </c>
      <c r="IA47">
        <v>27</v>
      </c>
      <c r="IB47">
        <v>1500</v>
      </c>
      <c r="IC47">
        <v>28.2788</v>
      </c>
      <c r="ID47">
        <v>98.810599999999994</v>
      </c>
      <c r="IE47">
        <v>99.869600000000005</v>
      </c>
    </row>
    <row r="48" spans="1:239" x14ac:dyDescent="0.3">
      <c r="A48">
        <v>32</v>
      </c>
      <c r="B48">
        <v>1628186634</v>
      </c>
      <c r="C48">
        <v>11654.4000000954</v>
      </c>
      <c r="D48" t="s">
        <v>525</v>
      </c>
      <c r="E48" t="s">
        <v>526</v>
      </c>
      <c r="F48">
        <v>0</v>
      </c>
      <c r="G48" t="s">
        <v>370</v>
      </c>
      <c r="H48" t="s">
        <v>611</v>
      </c>
      <c r="I48" t="s">
        <v>360</v>
      </c>
      <c r="J48">
        <v>1628186634</v>
      </c>
      <c r="K48">
        <f t="shared" si="0"/>
        <v>2.3170705927560002E-3</v>
      </c>
      <c r="L48">
        <f t="shared" si="1"/>
        <v>2.317070592756</v>
      </c>
      <c r="M48">
        <f t="shared" si="2"/>
        <v>53.80656281164061</v>
      </c>
      <c r="N48">
        <f t="shared" si="3"/>
        <v>1744.58</v>
      </c>
      <c r="O48">
        <f t="shared" si="4"/>
        <v>1138.8760786480093</v>
      </c>
      <c r="P48">
        <f t="shared" si="5"/>
        <v>113.49848465838103</v>
      </c>
      <c r="Q48">
        <f t="shared" si="6"/>
        <v>173.86192411766001</v>
      </c>
      <c r="R48">
        <f t="shared" si="7"/>
        <v>0.15475539674619671</v>
      </c>
      <c r="S48">
        <f t="shared" si="8"/>
        <v>2.9201442140961751</v>
      </c>
      <c r="T48">
        <f t="shared" si="9"/>
        <v>0.15033927623093041</v>
      </c>
      <c r="U48">
        <f t="shared" si="10"/>
        <v>9.4348321745634345E-2</v>
      </c>
      <c r="V48">
        <f t="shared" si="11"/>
        <v>321.4900403876012</v>
      </c>
      <c r="W48">
        <f t="shared" si="12"/>
        <v>31.990040146757298</v>
      </c>
      <c r="X48">
        <f t="shared" si="13"/>
        <v>31.327200000000001</v>
      </c>
      <c r="Y48">
        <f t="shared" si="14"/>
        <v>4.5962302092304528</v>
      </c>
      <c r="Z48">
        <f t="shared" si="15"/>
        <v>70.362103604130027</v>
      </c>
      <c r="AA48">
        <f t="shared" si="16"/>
        <v>3.119728701195644</v>
      </c>
      <c r="AB48">
        <f t="shared" si="17"/>
        <v>4.4338195440372337</v>
      </c>
      <c r="AC48">
        <f t="shared" si="18"/>
        <v>1.4765015080348087</v>
      </c>
      <c r="AD48">
        <f t="shared" si="19"/>
        <v>-102.18281314053961</v>
      </c>
      <c r="AE48">
        <f t="shared" si="20"/>
        <v>-99.338844183192776</v>
      </c>
      <c r="AF48">
        <f t="shared" si="21"/>
        <v>-7.6400706014814297</v>
      </c>
      <c r="AG48">
        <f t="shared" si="22"/>
        <v>112.32831246238734</v>
      </c>
      <c r="AH48">
        <v>0</v>
      </c>
      <c r="AI48">
        <v>0</v>
      </c>
      <c r="AJ48">
        <f t="shared" si="23"/>
        <v>1</v>
      </c>
      <c r="AK48">
        <f t="shared" si="24"/>
        <v>0</v>
      </c>
      <c r="AL48">
        <f t="shared" si="25"/>
        <v>51956.058916706061</v>
      </c>
      <c r="AM48" t="s">
        <v>361</v>
      </c>
      <c r="AN48">
        <v>10238.9</v>
      </c>
      <c r="AO48">
        <v>302.21199999999999</v>
      </c>
      <c r="AP48">
        <v>4052.3</v>
      </c>
      <c r="AQ48">
        <f t="shared" si="26"/>
        <v>0.92542210596451402</v>
      </c>
      <c r="AR48">
        <v>-0.32343011824092399</v>
      </c>
      <c r="AS48" t="s">
        <v>527</v>
      </c>
      <c r="AT48">
        <v>10219.9</v>
      </c>
      <c r="AU48">
        <v>850.96623999999997</v>
      </c>
      <c r="AV48">
        <v>1223.96</v>
      </c>
      <c r="AW48">
        <f t="shared" si="27"/>
        <v>0.30474342298767942</v>
      </c>
      <c r="AX48">
        <v>0.5</v>
      </c>
      <c r="AY48">
        <f t="shared" si="28"/>
        <v>1681.0880996826947</v>
      </c>
      <c r="AZ48">
        <f t="shared" si="29"/>
        <v>53.80656281164061</v>
      </c>
      <c r="BA48">
        <f t="shared" si="30"/>
        <v>256.15027092057881</v>
      </c>
      <c r="BB48">
        <f t="shared" si="31"/>
        <v>3.2199379045094997E-2</v>
      </c>
      <c r="BC48">
        <f t="shared" si="32"/>
        <v>2.310810810810811</v>
      </c>
      <c r="BD48">
        <f t="shared" si="33"/>
        <v>257.78629479614375</v>
      </c>
      <c r="BE48" t="s">
        <v>528</v>
      </c>
      <c r="BF48">
        <v>609.42999999999995</v>
      </c>
      <c r="BG48">
        <f t="shared" si="34"/>
        <v>609.42999999999995</v>
      </c>
      <c r="BH48">
        <f t="shared" si="35"/>
        <v>0.50208340141834706</v>
      </c>
      <c r="BI48">
        <f t="shared" si="36"/>
        <v>0.60695777260670758</v>
      </c>
      <c r="BJ48">
        <f t="shared" si="37"/>
        <v>0.82150647570195789</v>
      </c>
      <c r="BK48">
        <f t="shared" si="38"/>
        <v>0.40465914761952293</v>
      </c>
      <c r="BL48">
        <f t="shared" si="39"/>
        <v>0.75420630129212973</v>
      </c>
      <c r="BM48">
        <f t="shared" si="40"/>
        <v>0.43468031747029801</v>
      </c>
      <c r="BN48">
        <f t="shared" si="41"/>
        <v>0.56531968252970199</v>
      </c>
      <c r="BO48">
        <f t="shared" si="42"/>
        <v>1999.87</v>
      </c>
      <c r="BP48">
        <f t="shared" si="43"/>
        <v>1681.0880996826947</v>
      </c>
      <c r="BQ48">
        <f t="shared" si="44"/>
        <v>0.84059868875611654</v>
      </c>
      <c r="BR48">
        <f t="shared" si="45"/>
        <v>0.16075546929930506</v>
      </c>
      <c r="BS48">
        <v>6</v>
      </c>
      <c r="BT48">
        <v>0.5</v>
      </c>
      <c r="BU48" t="s">
        <v>362</v>
      </c>
      <c r="BV48">
        <v>2</v>
      </c>
      <c r="BW48">
        <v>1628186634</v>
      </c>
      <c r="BX48">
        <v>1744.58</v>
      </c>
      <c r="BY48">
        <v>1813.9883809512401</v>
      </c>
      <c r="BZ48">
        <v>31.304245165540902</v>
      </c>
      <c r="CA48">
        <v>28.6112</v>
      </c>
      <c r="CB48">
        <v>1742.75</v>
      </c>
      <c r="CC48">
        <v>30.982600000000001</v>
      </c>
      <c r="CD48">
        <v>500.07400000000001</v>
      </c>
      <c r="CE48">
        <v>99.558199999999999</v>
      </c>
      <c r="CF48">
        <v>0.10012699999999999</v>
      </c>
      <c r="CG48">
        <v>30.696200000000001</v>
      </c>
      <c r="CH48">
        <v>31.327200000000001</v>
      </c>
      <c r="CI48">
        <v>999.9</v>
      </c>
      <c r="CJ48">
        <v>0</v>
      </c>
      <c r="CK48">
        <v>0</v>
      </c>
      <c r="CL48">
        <v>9990.6200000000008</v>
      </c>
      <c r="CM48">
        <v>0</v>
      </c>
      <c r="CN48">
        <v>1981.74</v>
      </c>
      <c r="CO48">
        <v>-55.374400000000001</v>
      </c>
      <c r="CP48">
        <v>1800.45</v>
      </c>
      <c r="CQ48">
        <v>1852.97</v>
      </c>
      <c r="CR48">
        <v>2.4189400000000001</v>
      </c>
      <c r="CS48">
        <v>1799.96</v>
      </c>
      <c r="CT48">
        <v>28.6112</v>
      </c>
      <c r="CU48">
        <v>3.0893000000000002</v>
      </c>
      <c r="CV48">
        <v>2.8484799999999999</v>
      </c>
      <c r="CW48">
        <v>24.517199999999999</v>
      </c>
      <c r="CX48">
        <v>23.1677</v>
      </c>
      <c r="CY48">
        <v>1999.87</v>
      </c>
      <c r="CZ48">
        <v>0.97999199999999997</v>
      </c>
      <c r="DA48">
        <v>2.0007899999999999E-2</v>
      </c>
      <c r="DB48">
        <v>0</v>
      </c>
      <c r="DC48">
        <v>849.32899999999995</v>
      </c>
      <c r="DD48">
        <v>5.0005300000000004</v>
      </c>
      <c r="DE48">
        <v>19460.099999999999</v>
      </c>
      <c r="DF48">
        <v>17832.3</v>
      </c>
      <c r="DG48">
        <v>49.875</v>
      </c>
      <c r="DH48">
        <v>51.625</v>
      </c>
      <c r="DI48">
        <v>50.5</v>
      </c>
      <c r="DJ48">
        <v>50.561999999999998</v>
      </c>
      <c r="DK48">
        <v>51.061999999999998</v>
      </c>
      <c r="DL48">
        <v>1954.96</v>
      </c>
      <c r="DM48">
        <v>39.909999999999997</v>
      </c>
      <c r="DN48">
        <v>0</v>
      </c>
      <c r="DO48">
        <v>126</v>
      </c>
      <c r="DP48">
        <v>0</v>
      </c>
      <c r="DQ48">
        <v>850.96623999999997</v>
      </c>
      <c r="DR48">
        <v>-15.9867692555232</v>
      </c>
      <c r="DS48">
        <v>-336.43076979088602</v>
      </c>
      <c r="DT48">
        <v>19502.592000000001</v>
      </c>
      <c r="DU48">
        <v>15</v>
      </c>
      <c r="DV48">
        <v>1628186586</v>
      </c>
      <c r="DW48" t="s">
        <v>529</v>
      </c>
      <c r="DX48">
        <v>1628186586</v>
      </c>
      <c r="DY48">
        <v>1628186569</v>
      </c>
      <c r="DZ48">
        <v>70</v>
      </c>
      <c r="EA48">
        <v>-8.2000000000000003E-2</v>
      </c>
      <c r="EB48">
        <v>-2E-3</v>
      </c>
      <c r="EC48">
        <v>1.77</v>
      </c>
      <c r="ED48">
        <v>4.8000000000000001E-2</v>
      </c>
      <c r="EE48">
        <v>1800</v>
      </c>
      <c r="EF48">
        <v>29</v>
      </c>
      <c r="EG48">
        <v>0.05</v>
      </c>
      <c r="EH48">
        <v>0.04</v>
      </c>
      <c r="EI48">
        <v>42.633867269476198</v>
      </c>
      <c r="EJ48">
        <v>-0.93184014181934405</v>
      </c>
      <c r="EK48">
        <v>0.173275347608386</v>
      </c>
      <c r="EL48">
        <v>1</v>
      </c>
      <c r="EM48">
        <v>0.13825795845328501</v>
      </c>
      <c r="EN48">
        <v>-5.3324018809316701E-3</v>
      </c>
      <c r="EO48">
        <v>1.4440690881893201E-3</v>
      </c>
      <c r="EP48">
        <v>1</v>
      </c>
      <c r="EQ48">
        <v>2</v>
      </c>
      <c r="ER48">
        <v>2</v>
      </c>
      <c r="ES48" t="s">
        <v>363</v>
      </c>
      <c r="ET48">
        <v>2.9879899999999999</v>
      </c>
      <c r="EU48">
        <v>2.75102</v>
      </c>
      <c r="EV48">
        <v>0.23685100000000001</v>
      </c>
      <c r="EW48">
        <v>0.24108399999999999</v>
      </c>
      <c r="EX48">
        <v>0.127751</v>
      </c>
      <c r="EY48">
        <v>0.121072</v>
      </c>
      <c r="EZ48">
        <v>18272.099999999999</v>
      </c>
      <c r="FA48">
        <v>18810</v>
      </c>
      <c r="FB48">
        <v>23805.3</v>
      </c>
      <c r="FC48">
        <v>25119.200000000001</v>
      </c>
      <c r="FD48">
        <v>29922</v>
      </c>
      <c r="FE48">
        <v>31085</v>
      </c>
      <c r="FF48">
        <v>37940</v>
      </c>
      <c r="FG48">
        <v>39221.800000000003</v>
      </c>
      <c r="FH48">
        <v>2.0457299999999998</v>
      </c>
      <c r="FI48">
        <v>1.9117999999999999</v>
      </c>
      <c r="FJ48">
        <v>1.1555899999999999E-2</v>
      </c>
      <c r="FK48">
        <v>0</v>
      </c>
      <c r="FL48">
        <v>31.139600000000002</v>
      </c>
      <c r="FM48">
        <v>999.9</v>
      </c>
      <c r="FN48">
        <v>36.814999999999998</v>
      </c>
      <c r="FO48">
        <v>44.021000000000001</v>
      </c>
      <c r="FP48">
        <v>33.881300000000003</v>
      </c>
      <c r="FQ48">
        <v>61.350999999999999</v>
      </c>
      <c r="FR48">
        <v>24.1587</v>
      </c>
      <c r="FS48">
        <v>1</v>
      </c>
      <c r="FT48">
        <v>0.58018000000000003</v>
      </c>
      <c r="FU48">
        <v>3.1164999999999998</v>
      </c>
      <c r="FV48">
        <v>20.353100000000001</v>
      </c>
      <c r="FW48">
        <v>5.25143</v>
      </c>
      <c r="FX48">
        <v>12.0099</v>
      </c>
      <c r="FY48">
        <v>4.9790999999999999</v>
      </c>
      <c r="FZ48">
        <v>3.2930000000000001</v>
      </c>
      <c r="GA48">
        <v>9999</v>
      </c>
      <c r="GB48">
        <v>999.9</v>
      </c>
      <c r="GC48">
        <v>9999</v>
      </c>
      <c r="GD48">
        <v>9999</v>
      </c>
      <c r="GE48">
        <v>1.8758600000000001</v>
      </c>
      <c r="GF48">
        <v>1.8769400000000001</v>
      </c>
      <c r="GG48">
        <v>1.88293</v>
      </c>
      <c r="GH48">
        <v>1.8861399999999999</v>
      </c>
      <c r="GI48">
        <v>1.87696</v>
      </c>
      <c r="GJ48">
        <v>1.88331</v>
      </c>
      <c r="GK48">
        <v>1.88232</v>
      </c>
      <c r="GL48">
        <v>1.8858299999999999</v>
      </c>
      <c r="GM48">
        <v>5</v>
      </c>
      <c r="GN48">
        <v>0</v>
      </c>
      <c r="GO48">
        <v>0</v>
      </c>
      <c r="GP48">
        <v>0</v>
      </c>
      <c r="GQ48" t="s">
        <v>364</v>
      </c>
      <c r="GR48" t="s">
        <v>365</v>
      </c>
      <c r="GS48" t="s">
        <v>366</v>
      </c>
      <c r="GT48" t="s">
        <v>366</v>
      </c>
      <c r="GU48" t="s">
        <v>366</v>
      </c>
      <c r="GV48" t="s">
        <v>366</v>
      </c>
      <c r="GW48">
        <v>0</v>
      </c>
      <c r="GX48">
        <v>100</v>
      </c>
      <c r="GY48">
        <v>100</v>
      </c>
      <c r="GZ48">
        <v>1.83</v>
      </c>
      <c r="HA48">
        <v>4.7500000000000001E-2</v>
      </c>
      <c r="HB48">
        <v>3.2470003504601799</v>
      </c>
      <c r="HC48">
        <v>-1.54219930941761E-3</v>
      </c>
      <c r="HD48">
        <v>9.932230794391771E-7</v>
      </c>
      <c r="HE48">
        <v>-3.2951819426937901E-10</v>
      </c>
      <c r="HF48">
        <v>4.7504761904764999E-2</v>
      </c>
      <c r="HG48">
        <v>0</v>
      </c>
      <c r="HH48">
        <v>0</v>
      </c>
      <c r="HI48">
        <v>0</v>
      </c>
      <c r="HJ48">
        <v>1</v>
      </c>
      <c r="HK48">
        <v>2080</v>
      </c>
      <c r="HL48">
        <v>1</v>
      </c>
      <c r="HM48">
        <v>27</v>
      </c>
      <c r="HN48">
        <v>0.8</v>
      </c>
      <c r="HO48">
        <v>1.1000000000000001</v>
      </c>
      <c r="HP48">
        <v>18</v>
      </c>
      <c r="HQ48">
        <v>514.476</v>
      </c>
      <c r="HR48">
        <v>483.197</v>
      </c>
      <c r="HS48">
        <v>27.002300000000002</v>
      </c>
      <c r="HT48">
        <v>34.304900000000004</v>
      </c>
      <c r="HU48">
        <v>30.000699999999998</v>
      </c>
      <c r="HV48">
        <v>34.150100000000002</v>
      </c>
      <c r="HW48">
        <v>34.155900000000003</v>
      </c>
      <c r="HX48">
        <v>71.1053</v>
      </c>
      <c r="HY48">
        <v>19.868400000000001</v>
      </c>
      <c r="HZ48">
        <v>43.669499999999999</v>
      </c>
      <c r="IA48">
        <v>27</v>
      </c>
      <c r="IB48">
        <v>1800</v>
      </c>
      <c r="IC48">
        <v>28.5457</v>
      </c>
      <c r="ID48">
        <v>98.776499999999999</v>
      </c>
      <c r="IE48">
        <v>99.814499999999995</v>
      </c>
    </row>
    <row r="49" spans="1:239" x14ac:dyDescent="0.3">
      <c r="A49">
        <v>33</v>
      </c>
      <c r="B49">
        <v>1628187649</v>
      </c>
      <c r="C49">
        <v>12669.4000000954</v>
      </c>
      <c r="D49" t="s">
        <v>530</v>
      </c>
      <c r="E49" t="s">
        <v>531</v>
      </c>
      <c r="F49">
        <v>0</v>
      </c>
      <c r="G49" t="s">
        <v>532</v>
      </c>
      <c r="H49" t="s">
        <v>27</v>
      </c>
      <c r="I49" t="s">
        <v>360</v>
      </c>
      <c r="J49">
        <v>1628187649</v>
      </c>
      <c r="K49">
        <f t="shared" ref="K49:K64" si="46">(L49)/1000</f>
        <v>4.8851648086028782E-3</v>
      </c>
      <c r="L49">
        <f t="shared" ref="L49:L64" si="47">1000*CD49*AJ49*(BZ49-CA49)/(100*BS49*(1000-AJ49*BZ49))</f>
        <v>4.8851648086028785</v>
      </c>
      <c r="M49">
        <f t="shared" ref="M49:M64" si="48">CD49*AJ49*(BY49-BX49*(1000-AJ49*CA49)/(1000-AJ49*BZ49))/(100*BS49)</f>
        <v>21.035005027805113</v>
      </c>
      <c r="N49">
        <f t="shared" ref="N49:N64" si="49">BX49 - IF(AJ49&gt;1, M49*BS49*100/(AL49*CL49), 0)</f>
        <v>369.28199999999998</v>
      </c>
      <c r="O49">
        <f t="shared" ref="O49:O64" si="50">((U49-K49/2)*N49-M49)/(U49+K49/2)</f>
        <v>268.02311947863888</v>
      </c>
      <c r="P49">
        <f t="shared" ref="P49:P64" si="51">O49*(CE49+CF49)/1000</f>
        <v>26.702158944738947</v>
      </c>
      <c r="Q49">
        <f t="shared" ref="Q49:Q64" si="52">(BX49 - IF(AJ49&gt;1, M49*BS49*100/(AL49*CL49), 0))*(CE49+CF49)/1000</f>
        <v>36.790209287213997</v>
      </c>
      <c r="R49">
        <f t="shared" ref="R49:R64" si="53">2/((1/T49-1/S49)+SIGN(T49)*SQRT((1/T49-1/S49)*(1/T49-1/S49) + 4*BT49/((BT49+1)*(BT49+1))*(2*1/T49*1/S49-1/S49*1/S49)))</f>
        <v>0.37891349041789552</v>
      </c>
      <c r="S49">
        <f t="shared" ref="S49:S64" si="54">IF(LEFT(BU49,1)&lt;&gt;"0",IF(LEFT(BU49,1)="1",3,BV49),$D$5+$E$5*(CL49*CE49/($K$5*1000))+$F$5*(CL49*CE49/($K$5*1000))*MAX(MIN(BS49,$J$5),$I$5)*MAX(MIN(BS49,$J$5),$I$5)+$G$5*MAX(MIN(BS49,$J$5),$I$5)*(CL49*CE49/($K$5*1000))+$H$5*(CL49*CE49/($K$5*1000))*(CL49*CE49/($K$5*1000)))</f>
        <v>2.9188152547279334</v>
      </c>
      <c r="T49">
        <f t="shared" ref="T49:T64" si="55">K49*(1000-(1000*0.61365*EXP(17.502*X49/(240.97+X49))/(CE49+CF49)+BZ49)/2)/(1000*0.61365*EXP(17.502*X49/(240.97+X49))/(CE49+CF49)-BZ49)</f>
        <v>0.35355396439830478</v>
      </c>
      <c r="U49">
        <f t="shared" ref="U49:U64" si="56">1/((BT49+1)/(R49/1.6)+1/(S49/1.37)) + BT49/((BT49+1)/(R49/1.6) + BT49/(S49/1.37))</f>
        <v>0.22310808871770049</v>
      </c>
      <c r="V49">
        <f t="shared" ref="V49:V64" si="57">(BO49*BR49)</f>
        <v>321.52457338782199</v>
      </c>
      <c r="W49">
        <f t="shared" ref="W49:W64" si="58">(CG49+(V49+2*0.95*0.0000000567*(((CG49+$B$7)+273)^4-(CG49+273)^4)-44100*K49)/(1.84*29.3*S49+8*0.95*0.0000000567*(CG49+273)^3))</f>
        <v>30.442340612754844</v>
      </c>
      <c r="X49">
        <f t="shared" ref="X49:X64" si="59">($C$7*CH49+$D$7*CI49+$E$7*W49)</f>
        <v>29.974799999999998</v>
      </c>
      <c r="Y49">
        <f t="shared" ref="Y49:Y64" si="60">0.61365*EXP(17.502*X49/(240.97+X49))</f>
        <v>4.2542867987702957</v>
      </c>
      <c r="Z49">
        <f t="shared" ref="Z49:Z64" si="61">(AA49/AB49*100)</f>
        <v>69.440838829679166</v>
      </c>
      <c r="AA49">
        <f t="shared" ref="AA49:AA64" si="62">BZ49*(CE49+CF49)/1000</f>
        <v>2.9273342748453843</v>
      </c>
      <c r="AB49">
        <f t="shared" ref="AB49:AB64" si="63">0.61365*EXP(17.502*CG49/(240.97+CG49))</f>
        <v>4.2155802322973024</v>
      </c>
      <c r="AC49">
        <f t="shared" ref="AC49:AC64" si="64">(Y49-BZ49*(CE49+CF49)/1000)</f>
        <v>1.3269525239249114</v>
      </c>
      <c r="AD49">
        <f t="shared" ref="AD49:AD64" si="65">(-K49*44100)</f>
        <v>-215.43576805938693</v>
      </c>
      <c r="AE49">
        <f t="shared" ref="AE49:AE64" si="66">2*29.3*S49*0.92*(CG49-X49)</f>
        <v>-25.020107714049715</v>
      </c>
      <c r="AF49">
        <f t="shared" ref="AF49:AF64" si="67">2*0.95*0.0000000567*(((CG49+$B$7)+273)^4-(X49+273)^4)</f>
        <v>-1.9040195742853301</v>
      </c>
      <c r="AG49">
        <f t="shared" ref="AG49:AG64" si="68">V49+AF49+AD49+AE49</f>
        <v>79.164678040100029</v>
      </c>
      <c r="AH49">
        <v>0</v>
      </c>
      <c r="AI49">
        <v>0</v>
      </c>
      <c r="AJ49">
        <f t="shared" ref="AJ49:AJ64" si="69">IF(AH49*$H$13&gt;=AL49,1,(AL49/(AL49-AH49*$H$13)))</f>
        <v>1</v>
      </c>
      <c r="AK49">
        <f t="shared" ref="AK49:AK64" si="70">(AJ49-1)*100</f>
        <v>0</v>
      </c>
      <c r="AL49">
        <f t="shared" ref="AL49:AL64" si="71">MAX(0,($B$13+$C$13*CL49)/(1+$D$13*CL49)*CE49/(CG49+273)*$E$13)</f>
        <v>52068.50642310801</v>
      </c>
      <c r="AM49" t="s">
        <v>361</v>
      </c>
      <c r="AN49">
        <v>10238.9</v>
      </c>
      <c r="AO49">
        <v>302.21199999999999</v>
      </c>
      <c r="AP49">
        <v>4052.3</v>
      </c>
      <c r="AQ49">
        <f t="shared" ref="AQ49:AQ64" si="72">1-AO49/AP49</f>
        <v>0.92542210596451402</v>
      </c>
      <c r="AR49">
        <v>-0.32343011824092399</v>
      </c>
      <c r="AS49" t="s">
        <v>533</v>
      </c>
      <c r="AT49">
        <v>10365.1</v>
      </c>
      <c r="AU49">
        <v>805.8424</v>
      </c>
      <c r="AV49">
        <v>1198.52</v>
      </c>
      <c r="AW49">
        <f t="shared" ref="AW49:AW64" si="73">1-AU49/AV49</f>
        <v>0.32763541701431764</v>
      </c>
      <c r="AX49">
        <v>0.5</v>
      </c>
      <c r="AY49">
        <f t="shared" ref="AY49:AY64" si="74">BP49</f>
        <v>1681.272599682809</v>
      </c>
      <c r="AZ49">
        <f t="shared" ref="AZ49:AZ64" si="75">M49</f>
        <v>21.035005027805113</v>
      </c>
      <c r="BA49">
        <f t="shared" ref="BA49:BA64" si="76">AW49*AX49*AY49</f>
        <v>275.42222465591152</v>
      </c>
      <c r="BB49">
        <f t="shared" ref="BB49:BB64" si="77">(AZ49-AR49)/AY49</f>
        <v>1.270373117962878E-2</v>
      </c>
      <c r="BC49">
        <f t="shared" ref="BC49:BC64" si="78">(AP49-AV49)/AV49</f>
        <v>2.3810866735640626</v>
      </c>
      <c r="BD49">
        <f t="shared" ref="BD49:BD64" si="79">AO49/(AQ49+AO49/AV49)</f>
        <v>256.63896830447072</v>
      </c>
      <c r="BE49" t="s">
        <v>534</v>
      </c>
      <c r="BF49">
        <v>577.75</v>
      </c>
      <c r="BG49">
        <f t="shared" ref="BG49:BG64" si="80">IF(BF49&lt;&gt;0, BF49, BD49)</f>
        <v>577.75</v>
      </c>
      <c r="BH49">
        <f t="shared" ref="BH49:BH64" si="81">1-BG49/AV49</f>
        <v>0.5179471347995861</v>
      </c>
      <c r="BI49">
        <f t="shared" ref="BI49:BI64" si="82">(AV49-AU49)/(AV49-BG49)</f>
        <v>0.63256536237253735</v>
      </c>
      <c r="BJ49">
        <f t="shared" ref="BJ49:BJ64" si="83">(AP49-AV49)/(AP49-BG49)</f>
        <v>0.82133801499474757</v>
      </c>
      <c r="BK49">
        <f t="shared" ref="BK49:BK64" si="84">(AV49-AU49)/(AV49-AO49)</f>
        <v>0.43810565118240602</v>
      </c>
      <c r="BL49">
        <f t="shared" ref="BL49:BL64" si="85">(AP49-AV49)/(AP49-AO49)</f>
        <v>0.76099014209799876</v>
      </c>
      <c r="BM49">
        <f t="shared" ref="BM49:BM64" si="86">(BI49*BG49/AU49)</f>
        <v>0.45351875020566484</v>
      </c>
      <c r="BN49">
        <f t="shared" ref="BN49:BN64" si="87">(1-BM49)</f>
        <v>0.54648124979433521</v>
      </c>
      <c r="BO49">
        <f t="shared" ref="BO49:BO64" si="88">$B$11*CM49+$C$11*CN49+$F$11*CY49*(1-DB49)</f>
        <v>2000.09</v>
      </c>
      <c r="BP49">
        <f t="shared" ref="BP49:BP64" si="89">BO49*BQ49</f>
        <v>1681.272599682809</v>
      </c>
      <c r="BQ49">
        <f t="shared" ref="BQ49:BQ64" si="90">($B$11*$D$9+$C$11*$D$9+$F$11*((DL49+DD49)/MAX(DL49+DD49+DM49, 0.1)*$I$9+DM49/MAX(DL49+DD49+DM49, 0.1)*$J$9))/($B$11+$C$11+$F$11)</f>
        <v>0.84059847291012357</v>
      </c>
      <c r="BR49">
        <f t="shared" ref="BR49:BR64" si="91">($B$11*$K$9+$C$11*$K$9+$F$11*((DL49+DD49)/MAX(DL49+DD49+DM49, 0.1)*$P$9+DM49/MAX(DL49+DD49+DM49, 0.1)*$Q$9))/($B$11+$C$11+$F$11)</f>
        <v>0.16075505271653875</v>
      </c>
      <c r="BS49">
        <v>6</v>
      </c>
      <c r="BT49">
        <v>0.5</v>
      </c>
      <c r="BU49" t="s">
        <v>362</v>
      </c>
      <c r="BV49">
        <v>2</v>
      </c>
      <c r="BW49">
        <v>1628187649</v>
      </c>
      <c r="BX49">
        <v>369.28199999999998</v>
      </c>
      <c r="BY49">
        <v>396.68250803353902</v>
      </c>
      <c r="BZ49">
        <v>29.383139607720199</v>
      </c>
      <c r="CA49">
        <v>23.694500000000001</v>
      </c>
      <c r="CB49">
        <v>368.38099999999997</v>
      </c>
      <c r="CC49">
        <v>29.588200000000001</v>
      </c>
      <c r="CD49">
        <v>500.11500000000001</v>
      </c>
      <c r="CE49">
        <v>99.526200000000003</v>
      </c>
      <c r="CF49">
        <v>0.10012699999999999</v>
      </c>
      <c r="CG49">
        <v>29.815799999999999</v>
      </c>
      <c r="CH49">
        <v>29.974799999999998</v>
      </c>
      <c r="CI49">
        <v>999.9</v>
      </c>
      <c r="CJ49">
        <v>0</v>
      </c>
      <c r="CK49">
        <v>0</v>
      </c>
      <c r="CL49">
        <v>9986.25</v>
      </c>
      <c r="CM49">
        <v>0</v>
      </c>
      <c r="CN49">
        <v>2186.5300000000002</v>
      </c>
      <c r="CO49">
        <v>-30.7575</v>
      </c>
      <c r="CP49">
        <v>380.56299999999999</v>
      </c>
      <c r="CQ49">
        <v>409.74799999999999</v>
      </c>
      <c r="CR49">
        <v>5.9497799999999996</v>
      </c>
      <c r="CS49">
        <v>400.03899999999999</v>
      </c>
      <c r="CT49">
        <v>23.694500000000001</v>
      </c>
      <c r="CU49">
        <v>2.95038</v>
      </c>
      <c r="CV49">
        <v>2.3582200000000002</v>
      </c>
      <c r="CW49">
        <v>23.750499999999999</v>
      </c>
      <c r="CX49">
        <v>20.079699999999999</v>
      </c>
      <c r="CY49">
        <v>2000.09</v>
      </c>
      <c r="CZ49">
        <v>0.98</v>
      </c>
      <c r="DA49">
        <v>2.0000199999999999E-2</v>
      </c>
      <c r="DB49">
        <v>0</v>
      </c>
      <c r="DC49">
        <v>805.39800000000002</v>
      </c>
      <c r="DD49">
        <v>5.0005300000000004</v>
      </c>
      <c r="DE49">
        <v>17848.2</v>
      </c>
      <c r="DF49">
        <v>17834.3</v>
      </c>
      <c r="DG49">
        <v>47</v>
      </c>
      <c r="DH49">
        <v>48.061999999999998</v>
      </c>
      <c r="DI49">
        <v>47.436999999999998</v>
      </c>
      <c r="DJ49">
        <v>47.25</v>
      </c>
      <c r="DK49">
        <v>48.25</v>
      </c>
      <c r="DL49">
        <v>1955.19</v>
      </c>
      <c r="DM49">
        <v>39.9</v>
      </c>
      <c r="DN49">
        <v>0</v>
      </c>
      <c r="DO49">
        <v>1014.70000004768</v>
      </c>
      <c r="DP49">
        <v>0</v>
      </c>
      <c r="DQ49">
        <v>805.8424</v>
      </c>
      <c r="DR49">
        <v>-1.53092305818906</v>
      </c>
      <c r="DS49">
        <v>-28.753846086716798</v>
      </c>
      <c r="DT49">
        <v>17849.439999999999</v>
      </c>
      <c r="DU49">
        <v>15</v>
      </c>
      <c r="DV49">
        <v>1628187611</v>
      </c>
      <c r="DW49" t="s">
        <v>535</v>
      </c>
      <c r="DX49">
        <v>1628187609</v>
      </c>
      <c r="DY49">
        <v>1628187611</v>
      </c>
      <c r="DZ49">
        <v>72</v>
      </c>
      <c r="EA49">
        <v>0.23100000000000001</v>
      </c>
      <c r="EB49">
        <v>7.0000000000000001E-3</v>
      </c>
      <c r="EC49">
        <v>0.872</v>
      </c>
      <c r="ED49">
        <v>3.9E-2</v>
      </c>
      <c r="EE49">
        <v>400</v>
      </c>
      <c r="EF49">
        <v>24</v>
      </c>
      <c r="EG49">
        <v>0.04</v>
      </c>
      <c r="EH49">
        <v>0.01</v>
      </c>
      <c r="EI49">
        <v>23.8884345815598</v>
      </c>
      <c r="EJ49">
        <v>-0.69075202588001505</v>
      </c>
      <c r="EK49">
        <v>0.15153759632661501</v>
      </c>
      <c r="EL49">
        <v>1</v>
      </c>
      <c r="EM49">
        <v>0.39064727973908497</v>
      </c>
      <c r="EN49">
        <v>0.101445513151298</v>
      </c>
      <c r="EO49">
        <v>1.8879040462540998E-2</v>
      </c>
      <c r="EP49">
        <v>1</v>
      </c>
      <c r="EQ49">
        <v>2</v>
      </c>
      <c r="ER49">
        <v>2</v>
      </c>
      <c r="ES49" t="s">
        <v>363</v>
      </c>
      <c r="ET49">
        <v>2.9902000000000002</v>
      </c>
      <c r="EU49">
        <v>2.7509800000000002</v>
      </c>
      <c r="EV49">
        <v>8.3764000000000005E-2</v>
      </c>
      <c r="EW49">
        <v>8.9344099999999996E-2</v>
      </c>
      <c r="EX49">
        <v>0.124221</v>
      </c>
      <c r="EY49">
        <v>0.106575</v>
      </c>
      <c r="EZ49">
        <v>22047.1</v>
      </c>
      <c r="FA49">
        <v>22692.6</v>
      </c>
      <c r="FB49">
        <v>23908.799999999999</v>
      </c>
      <c r="FC49">
        <v>25236.3</v>
      </c>
      <c r="FD49">
        <v>30168.5</v>
      </c>
      <c r="FE49">
        <v>31745.8</v>
      </c>
      <c r="FF49">
        <v>38096.1</v>
      </c>
      <c r="FG49">
        <v>39403</v>
      </c>
      <c r="FH49">
        <v>2.0668700000000002</v>
      </c>
      <c r="FI49">
        <v>1.9233499999999999</v>
      </c>
      <c r="FJ49">
        <v>5.8256099999999998E-2</v>
      </c>
      <c r="FK49">
        <v>0</v>
      </c>
      <c r="FL49">
        <v>29.026</v>
      </c>
      <c r="FM49">
        <v>999.9</v>
      </c>
      <c r="FN49">
        <v>31.265999999999998</v>
      </c>
      <c r="FO49">
        <v>44.393999999999998</v>
      </c>
      <c r="FP49">
        <v>29.345800000000001</v>
      </c>
      <c r="FQ49">
        <v>61.581000000000003</v>
      </c>
      <c r="FR49">
        <v>25.544899999999998</v>
      </c>
      <c r="FS49">
        <v>1</v>
      </c>
      <c r="FT49">
        <v>0.39446100000000001</v>
      </c>
      <c r="FU49">
        <v>1.93845</v>
      </c>
      <c r="FV49">
        <v>20.378</v>
      </c>
      <c r="FW49">
        <v>5.2530799999999997</v>
      </c>
      <c r="FX49">
        <v>12.0114</v>
      </c>
      <c r="FY49">
        <v>4.9797500000000001</v>
      </c>
      <c r="FZ49">
        <v>3.2930000000000001</v>
      </c>
      <c r="GA49">
        <v>9999</v>
      </c>
      <c r="GB49">
        <v>999.9</v>
      </c>
      <c r="GC49">
        <v>9999</v>
      </c>
      <c r="GD49">
        <v>9999</v>
      </c>
      <c r="GE49">
        <v>1.87574</v>
      </c>
      <c r="GF49">
        <v>1.87669</v>
      </c>
      <c r="GG49">
        <v>1.8827799999999999</v>
      </c>
      <c r="GH49">
        <v>1.8859900000000001</v>
      </c>
      <c r="GI49">
        <v>1.87677</v>
      </c>
      <c r="GJ49">
        <v>1.8832100000000001</v>
      </c>
      <c r="GK49">
        <v>1.8821699999999999</v>
      </c>
      <c r="GL49">
        <v>1.88568</v>
      </c>
      <c r="GM49">
        <v>5</v>
      </c>
      <c r="GN49">
        <v>0</v>
      </c>
      <c r="GO49">
        <v>0</v>
      </c>
      <c r="GP49">
        <v>0</v>
      </c>
      <c r="GQ49" t="s">
        <v>364</v>
      </c>
      <c r="GR49" t="s">
        <v>365</v>
      </c>
      <c r="GS49" t="s">
        <v>366</v>
      </c>
      <c r="GT49" t="s">
        <v>366</v>
      </c>
      <c r="GU49" t="s">
        <v>366</v>
      </c>
      <c r="GV49" t="s">
        <v>366</v>
      </c>
      <c r="GW49">
        <v>0</v>
      </c>
      <c r="GX49">
        <v>100</v>
      </c>
      <c r="GY49">
        <v>100</v>
      </c>
      <c r="GZ49">
        <v>0.90100000000000002</v>
      </c>
      <c r="HA49">
        <v>5.6000000000000001E-2</v>
      </c>
      <c r="HB49">
        <v>1.3505609425065399</v>
      </c>
      <c r="HC49">
        <v>-1.54219930941761E-3</v>
      </c>
      <c r="HD49">
        <v>9.932230794391771E-7</v>
      </c>
      <c r="HE49">
        <v>-3.2951819426937901E-10</v>
      </c>
      <c r="HF49">
        <v>8.5062817141811006E-3</v>
      </c>
      <c r="HG49">
        <v>4.2504407064171803E-3</v>
      </c>
      <c r="HH49">
        <v>-2.6431546208761702E-4</v>
      </c>
      <c r="HI49">
        <v>5.9134466500258604E-6</v>
      </c>
      <c r="HJ49">
        <v>1</v>
      </c>
      <c r="HK49">
        <v>2080</v>
      </c>
      <c r="HL49">
        <v>1</v>
      </c>
      <c r="HM49">
        <v>27</v>
      </c>
      <c r="HN49">
        <v>0.7</v>
      </c>
      <c r="HO49">
        <v>0.6</v>
      </c>
      <c r="HP49">
        <v>18</v>
      </c>
      <c r="HQ49">
        <v>514.30799999999999</v>
      </c>
      <c r="HR49">
        <v>477.43799999999999</v>
      </c>
      <c r="HS49">
        <v>27.003799999999998</v>
      </c>
      <c r="HT49">
        <v>32.3979</v>
      </c>
      <c r="HU49">
        <v>29.9998</v>
      </c>
      <c r="HV49">
        <v>32.426600000000001</v>
      </c>
      <c r="HW49">
        <v>32.429400000000001</v>
      </c>
      <c r="HX49">
        <v>20.891999999999999</v>
      </c>
      <c r="HY49">
        <v>19.6738</v>
      </c>
      <c r="HZ49">
        <v>21.247399999999999</v>
      </c>
      <c r="IA49">
        <v>27</v>
      </c>
      <c r="IB49">
        <v>400</v>
      </c>
      <c r="IC49">
        <v>23.5305</v>
      </c>
      <c r="ID49">
        <v>99.191699999999997</v>
      </c>
      <c r="IE49">
        <v>100.277</v>
      </c>
    </row>
    <row r="50" spans="1:239" x14ac:dyDescent="0.3">
      <c r="A50">
        <v>34</v>
      </c>
      <c r="B50">
        <v>1628187806.5</v>
      </c>
      <c r="C50">
        <v>12826.9000000954</v>
      </c>
      <c r="D50" t="s">
        <v>536</v>
      </c>
      <c r="E50" t="s">
        <v>537</v>
      </c>
      <c r="F50">
        <v>0</v>
      </c>
      <c r="G50" t="s">
        <v>532</v>
      </c>
      <c r="H50" t="s">
        <v>27</v>
      </c>
      <c r="I50" t="s">
        <v>360</v>
      </c>
      <c r="J50">
        <v>1628187806.5</v>
      </c>
      <c r="K50">
        <f t="shared" si="46"/>
        <v>5.1613052166590498E-3</v>
      </c>
      <c r="L50">
        <f t="shared" si="47"/>
        <v>5.1613052166590494</v>
      </c>
      <c r="M50">
        <f t="shared" si="48"/>
        <v>18.96495769220331</v>
      </c>
      <c r="N50">
        <f t="shared" si="49"/>
        <v>277.52</v>
      </c>
      <c r="O50">
        <f t="shared" si="50"/>
        <v>189.68338940407847</v>
      </c>
      <c r="P50">
        <f t="shared" si="51"/>
        <v>18.895958414578701</v>
      </c>
      <c r="Q50">
        <f t="shared" si="52"/>
        <v>27.646102253279999</v>
      </c>
      <c r="R50">
        <f t="shared" si="53"/>
        <v>0.3907017678016001</v>
      </c>
      <c r="S50">
        <f t="shared" si="54"/>
        <v>2.9190040973173965</v>
      </c>
      <c r="T50">
        <f t="shared" si="55"/>
        <v>0.36380145892724414</v>
      </c>
      <c r="U50">
        <f t="shared" si="56"/>
        <v>0.22963827043009688</v>
      </c>
      <c r="V50">
        <f t="shared" si="57"/>
        <v>321.51557638765024</v>
      </c>
      <c r="W50">
        <f t="shared" si="58"/>
        <v>30.595446903346172</v>
      </c>
      <c r="X50">
        <f t="shared" si="59"/>
        <v>30.322900000000001</v>
      </c>
      <c r="Y50">
        <f t="shared" si="60"/>
        <v>4.3401103375318311</v>
      </c>
      <c r="Z50">
        <f t="shared" si="61"/>
        <v>69.751326578095998</v>
      </c>
      <c r="AA50">
        <f t="shared" si="62"/>
        <v>2.9787258405010686</v>
      </c>
      <c r="AB50">
        <f t="shared" si="63"/>
        <v>4.2704934610325784</v>
      </c>
      <c r="AC50">
        <f t="shared" si="64"/>
        <v>1.3613844970307625</v>
      </c>
      <c r="AD50">
        <f t="shared" si="65"/>
        <v>-227.61356005466411</v>
      </c>
      <c r="AE50">
        <f t="shared" si="66"/>
        <v>-44.362419453380873</v>
      </c>
      <c r="AF50">
        <f t="shared" si="67"/>
        <v>-3.3853365229248413</v>
      </c>
      <c r="AG50">
        <f t="shared" si="68"/>
        <v>46.154260356680432</v>
      </c>
      <c r="AH50">
        <v>0</v>
      </c>
      <c r="AI50">
        <v>0</v>
      </c>
      <c r="AJ50">
        <f t="shared" si="69"/>
        <v>1</v>
      </c>
      <c r="AK50">
        <f t="shared" si="70"/>
        <v>0</v>
      </c>
      <c r="AL50">
        <f t="shared" si="71"/>
        <v>52035.029615947584</v>
      </c>
      <c r="AM50" t="s">
        <v>361</v>
      </c>
      <c r="AN50">
        <v>10238.9</v>
      </c>
      <c r="AO50">
        <v>302.21199999999999</v>
      </c>
      <c r="AP50">
        <v>4052.3</v>
      </c>
      <c r="AQ50">
        <f t="shared" si="72"/>
        <v>0.92542210596451402</v>
      </c>
      <c r="AR50">
        <v>-0.32343011824092399</v>
      </c>
      <c r="AS50" t="s">
        <v>538</v>
      </c>
      <c r="AT50">
        <v>10366</v>
      </c>
      <c r="AU50">
        <v>750.66204000000005</v>
      </c>
      <c r="AV50">
        <v>1085.02</v>
      </c>
      <c r="AW50">
        <f t="shared" si="73"/>
        <v>0.30815833809515025</v>
      </c>
      <c r="AX50">
        <v>0.5</v>
      </c>
      <c r="AY50">
        <f t="shared" si="74"/>
        <v>1681.2224996827201</v>
      </c>
      <c r="AZ50">
        <f t="shared" si="75"/>
        <v>18.96495769220331</v>
      </c>
      <c r="BA50">
        <f t="shared" si="76"/>
        <v>259.04136573520066</v>
      </c>
      <c r="BB50">
        <f t="shared" si="77"/>
        <v>1.1472834686714182E-2</v>
      </c>
      <c r="BC50">
        <f t="shared" si="78"/>
        <v>2.734769865993254</v>
      </c>
      <c r="BD50">
        <f t="shared" si="79"/>
        <v>251.01636467302063</v>
      </c>
      <c r="BE50" t="s">
        <v>539</v>
      </c>
      <c r="BF50">
        <v>556.78</v>
      </c>
      <c r="BG50">
        <f t="shared" si="80"/>
        <v>556.78</v>
      </c>
      <c r="BH50">
        <f t="shared" si="81"/>
        <v>0.48684816869735126</v>
      </c>
      <c r="BI50">
        <f t="shared" si="82"/>
        <v>0.63296600030289252</v>
      </c>
      <c r="BJ50">
        <f t="shared" si="83"/>
        <v>0.84888085320638984</v>
      </c>
      <c r="BK50">
        <f t="shared" si="84"/>
        <v>0.42712639625553128</v>
      </c>
      <c r="BL50">
        <f t="shared" si="85"/>
        <v>0.79125609852355461</v>
      </c>
      <c r="BM50">
        <f t="shared" si="86"/>
        <v>0.46948265779983289</v>
      </c>
      <c r="BN50">
        <f t="shared" si="87"/>
        <v>0.53051734220016711</v>
      </c>
      <c r="BO50">
        <f t="shared" si="88"/>
        <v>2000.03</v>
      </c>
      <c r="BP50">
        <f t="shared" si="89"/>
        <v>1681.2224996827201</v>
      </c>
      <c r="BQ50">
        <f t="shared" si="90"/>
        <v>0.84059864086174718</v>
      </c>
      <c r="BR50">
        <f t="shared" si="91"/>
        <v>0.16075537686317218</v>
      </c>
      <c r="BS50">
        <v>6</v>
      </c>
      <c r="BT50">
        <v>0.5</v>
      </c>
      <c r="BU50" t="s">
        <v>362</v>
      </c>
      <c r="BV50">
        <v>2</v>
      </c>
      <c r="BW50">
        <v>1628187806.5</v>
      </c>
      <c r="BX50">
        <v>277.52</v>
      </c>
      <c r="BY50">
        <v>301.995515012336</v>
      </c>
      <c r="BZ50">
        <v>29.901357800186101</v>
      </c>
      <c r="CA50">
        <v>23.8933</v>
      </c>
      <c r="CB50">
        <v>276.63</v>
      </c>
      <c r="CC50">
        <v>30.0884</v>
      </c>
      <c r="CD50">
        <v>500.02600000000001</v>
      </c>
      <c r="CE50">
        <v>99.518299999999996</v>
      </c>
      <c r="CF50">
        <v>0.10011399999999999</v>
      </c>
      <c r="CG50">
        <v>30.041</v>
      </c>
      <c r="CH50">
        <v>30.322900000000001</v>
      </c>
      <c r="CI50">
        <v>999.9</v>
      </c>
      <c r="CJ50">
        <v>0</v>
      </c>
      <c r="CK50">
        <v>0</v>
      </c>
      <c r="CL50">
        <v>9988.1200000000008</v>
      </c>
      <c r="CM50">
        <v>0</v>
      </c>
      <c r="CN50">
        <v>2251.0700000000002</v>
      </c>
      <c r="CO50">
        <v>-22.496600000000001</v>
      </c>
      <c r="CP50">
        <v>286.14299999999997</v>
      </c>
      <c r="CQ50">
        <v>307.36099999999999</v>
      </c>
      <c r="CR50">
        <v>6.2429399999999999</v>
      </c>
      <c r="CS50">
        <v>300.017</v>
      </c>
      <c r="CT50">
        <v>23.8933</v>
      </c>
      <c r="CU50">
        <v>2.9990999999999999</v>
      </c>
      <c r="CV50">
        <v>2.3778199999999998</v>
      </c>
      <c r="CW50">
        <v>24.0229</v>
      </c>
      <c r="CX50">
        <v>20.2135</v>
      </c>
      <c r="CY50">
        <v>2000.03</v>
      </c>
      <c r="CZ50">
        <v>0.97999700000000001</v>
      </c>
      <c r="DA50">
        <v>2.0003199999999999E-2</v>
      </c>
      <c r="DB50">
        <v>0</v>
      </c>
      <c r="DC50">
        <v>750.33500000000004</v>
      </c>
      <c r="DD50">
        <v>5.0005300000000004</v>
      </c>
      <c r="DE50">
        <v>16725.8</v>
      </c>
      <c r="DF50">
        <v>17833.7</v>
      </c>
      <c r="DG50">
        <v>47</v>
      </c>
      <c r="DH50">
        <v>48.625</v>
      </c>
      <c r="DI50">
        <v>47.5</v>
      </c>
      <c r="DJ50">
        <v>47.561999999999998</v>
      </c>
      <c r="DK50">
        <v>48.375</v>
      </c>
      <c r="DL50">
        <v>1955.12</v>
      </c>
      <c r="DM50">
        <v>39.909999999999997</v>
      </c>
      <c r="DN50">
        <v>0</v>
      </c>
      <c r="DO50">
        <v>157.299999952316</v>
      </c>
      <c r="DP50">
        <v>0</v>
      </c>
      <c r="DQ50">
        <v>750.66204000000005</v>
      </c>
      <c r="DR50">
        <v>-0.87530770496568</v>
      </c>
      <c r="DS50">
        <v>-28.4923076578729</v>
      </c>
      <c r="DT50">
        <v>16729.655999999999</v>
      </c>
      <c r="DU50">
        <v>15</v>
      </c>
      <c r="DV50">
        <v>1628187768.5</v>
      </c>
      <c r="DW50" t="s">
        <v>540</v>
      </c>
      <c r="DX50">
        <v>1628187752.5</v>
      </c>
      <c r="DY50">
        <v>1628187768.5</v>
      </c>
      <c r="DZ50">
        <v>73</v>
      </c>
      <c r="EA50">
        <v>-0.10299999999999999</v>
      </c>
      <c r="EB50">
        <v>-1E-3</v>
      </c>
      <c r="EC50">
        <v>0.86699999999999999</v>
      </c>
      <c r="ED50">
        <v>3.9E-2</v>
      </c>
      <c r="EE50">
        <v>300</v>
      </c>
      <c r="EF50">
        <v>24</v>
      </c>
      <c r="EG50">
        <v>0.08</v>
      </c>
      <c r="EH50">
        <v>0.02</v>
      </c>
      <c r="EI50">
        <v>17.335087726988299</v>
      </c>
      <c r="EJ50">
        <v>-0.43713144693957801</v>
      </c>
      <c r="EK50">
        <v>0.129106492459725</v>
      </c>
      <c r="EL50">
        <v>1</v>
      </c>
      <c r="EM50">
        <v>0.40154715539546099</v>
      </c>
      <c r="EN50">
        <v>0.105189621328968</v>
      </c>
      <c r="EO50">
        <v>1.9454504124496001E-2</v>
      </c>
      <c r="EP50">
        <v>1</v>
      </c>
      <c r="EQ50">
        <v>2</v>
      </c>
      <c r="ER50">
        <v>2</v>
      </c>
      <c r="ES50" t="s">
        <v>363</v>
      </c>
      <c r="ET50">
        <v>2.9898600000000002</v>
      </c>
      <c r="EU50">
        <v>2.7509800000000002</v>
      </c>
      <c r="EV50">
        <v>6.6473199999999996E-2</v>
      </c>
      <c r="EW50">
        <v>7.1160500000000002E-2</v>
      </c>
      <c r="EX50">
        <v>0.12565200000000001</v>
      </c>
      <c r="EY50">
        <v>0.107197</v>
      </c>
      <c r="EZ50">
        <v>22454.3</v>
      </c>
      <c r="FA50">
        <v>23131.9</v>
      </c>
      <c r="FB50">
        <v>23900</v>
      </c>
      <c r="FC50">
        <v>25221.9</v>
      </c>
      <c r="FD50">
        <v>30109.4</v>
      </c>
      <c r="FE50">
        <v>31703.599999999999</v>
      </c>
      <c r="FF50">
        <v>38083.800000000003</v>
      </c>
      <c r="FG50">
        <v>39378.1</v>
      </c>
      <c r="FH50">
        <v>2.0664199999999999</v>
      </c>
      <c r="FI50">
        <v>1.9206000000000001</v>
      </c>
      <c r="FJ50">
        <v>2.5704500000000002E-2</v>
      </c>
      <c r="FK50">
        <v>0</v>
      </c>
      <c r="FL50">
        <v>29.904699999999998</v>
      </c>
      <c r="FM50">
        <v>999.9</v>
      </c>
      <c r="FN50">
        <v>31.393999999999998</v>
      </c>
      <c r="FO50">
        <v>44.393999999999998</v>
      </c>
      <c r="FP50">
        <v>29.465199999999999</v>
      </c>
      <c r="FQ50">
        <v>61.360999999999997</v>
      </c>
      <c r="FR50">
        <v>25.620999999999999</v>
      </c>
      <c r="FS50">
        <v>1</v>
      </c>
      <c r="FT50">
        <v>0.41258600000000001</v>
      </c>
      <c r="FU50">
        <v>2.3297099999999999</v>
      </c>
      <c r="FV50">
        <v>20.3721</v>
      </c>
      <c r="FW50">
        <v>5.2533799999999999</v>
      </c>
      <c r="FX50">
        <v>12.0108</v>
      </c>
      <c r="FY50">
        <v>4.9795999999999996</v>
      </c>
      <c r="FZ50">
        <v>3.2930000000000001</v>
      </c>
      <c r="GA50">
        <v>9999</v>
      </c>
      <c r="GB50">
        <v>999.9</v>
      </c>
      <c r="GC50">
        <v>9999</v>
      </c>
      <c r="GD50">
        <v>9999</v>
      </c>
      <c r="GE50">
        <v>1.8757299999999999</v>
      </c>
      <c r="GF50">
        <v>1.8766799999999999</v>
      </c>
      <c r="GG50">
        <v>1.8827799999999999</v>
      </c>
      <c r="GH50">
        <v>1.8859900000000001</v>
      </c>
      <c r="GI50">
        <v>1.8768100000000001</v>
      </c>
      <c r="GJ50">
        <v>1.88324</v>
      </c>
      <c r="GK50">
        <v>1.8821699999999999</v>
      </c>
      <c r="GL50">
        <v>1.88568</v>
      </c>
      <c r="GM50">
        <v>5</v>
      </c>
      <c r="GN50">
        <v>0</v>
      </c>
      <c r="GO50">
        <v>0</v>
      </c>
      <c r="GP50">
        <v>0</v>
      </c>
      <c r="GQ50" t="s">
        <v>364</v>
      </c>
      <c r="GR50" t="s">
        <v>365</v>
      </c>
      <c r="GS50" t="s">
        <v>366</v>
      </c>
      <c r="GT50" t="s">
        <v>366</v>
      </c>
      <c r="GU50" t="s">
        <v>366</v>
      </c>
      <c r="GV50" t="s">
        <v>366</v>
      </c>
      <c r="GW50">
        <v>0</v>
      </c>
      <c r="GX50">
        <v>100</v>
      </c>
      <c r="GY50">
        <v>100</v>
      </c>
      <c r="GZ50">
        <v>0.89</v>
      </c>
      <c r="HA50">
        <v>4.7800000000000002E-2</v>
      </c>
      <c r="HB50">
        <v>1.24805620415042</v>
      </c>
      <c r="HC50">
        <v>-1.54219930941761E-3</v>
      </c>
      <c r="HD50">
        <v>9.932230794391771E-7</v>
      </c>
      <c r="HE50">
        <v>-3.2951819426937901E-10</v>
      </c>
      <c r="HF50">
        <v>4.7804157676558899E-2</v>
      </c>
      <c r="HG50">
        <v>0</v>
      </c>
      <c r="HH50">
        <v>0</v>
      </c>
      <c r="HI50">
        <v>0</v>
      </c>
      <c r="HJ50">
        <v>1</v>
      </c>
      <c r="HK50">
        <v>2080</v>
      </c>
      <c r="HL50">
        <v>1</v>
      </c>
      <c r="HM50">
        <v>27</v>
      </c>
      <c r="HN50">
        <v>0.9</v>
      </c>
      <c r="HO50">
        <v>0.6</v>
      </c>
      <c r="HP50">
        <v>18</v>
      </c>
      <c r="HQ50">
        <v>513.92899999999997</v>
      </c>
      <c r="HR50">
        <v>475.33199999999999</v>
      </c>
      <c r="HS50">
        <v>27.0014</v>
      </c>
      <c r="HT50">
        <v>32.504300000000001</v>
      </c>
      <c r="HU50">
        <v>30.000900000000001</v>
      </c>
      <c r="HV50">
        <v>32.414999999999999</v>
      </c>
      <c r="HW50">
        <v>32.417299999999997</v>
      </c>
      <c r="HX50">
        <v>16.592600000000001</v>
      </c>
      <c r="HY50">
        <v>20.3613</v>
      </c>
      <c r="HZ50">
        <v>20.851099999999999</v>
      </c>
      <c r="IA50">
        <v>27</v>
      </c>
      <c r="IB50">
        <v>300</v>
      </c>
      <c r="IC50">
        <v>23.7531</v>
      </c>
      <c r="ID50">
        <v>99.157899999999998</v>
      </c>
      <c r="IE50">
        <v>100.21599999999999</v>
      </c>
    </row>
    <row r="51" spans="1:239" x14ac:dyDescent="0.3">
      <c r="A51">
        <v>35</v>
      </c>
      <c r="B51">
        <v>1628187920.5</v>
      </c>
      <c r="C51">
        <v>12940.9000000954</v>
      </c>
      <c r="D51" t="s">
        <v>541</v>
      </c>
      <c r="E51" t="s">
        <v>542</v>
      </c>
      <c r="F51">
        <v>0</v>
      </c>
      <c r="G51" t="s">
        <v>532</v>
      </c>
      <c r="H51" t="s">
        <v>27</v>
      </c>
      <c r="I51" t="s">
        <v>360</v>
      </c>
      <c r="J51">
        <v>1628187920.5</v>
      </c>
      <c r="K51">
        <f t="shared" si="46"/>
        <v>5.5907954465706311E-3</v>
      </c>
      <c r="L51">
        <f t="shared" si="47"/>
        <v>5.5907954465706311</v>
      </c>
      <c r="M51">
        <f t="shared" si="48"/>
        <v>9.1017684253785252</v>
      </c>
      <c r="N51">
        <f t="shared" si="49"/>
        <v>186.595</v>
      </c>
      <c r="O51">
        <f t="shared" si="50"/>
        <v>146.07006406987551</v>
      </c>
      <c r="P51">
        <f t="shared" si="51"/>
        <v>14.550914582143315</v>
      </c>
      <c r="Q51">
        <f t="shared" si="52"/>
        <v>18.587846344451499</v>
      </c>
      <c r="R51">
        <f t="shared" si="53"/>
        <v>0.42318458291338562</v>
      </c>
      <c r="S51">
        <f t="shared" si="54"/>
        <v>2.9252174966157223</v>
      </c>
      <c r="T51">
        <f t="shared" si="55"/>
        <v>0.39187915152848812</v>
      </c>
      <c r="U51">
        <f t="shared" si="56"/>
        <v>0.24754387287356278</v>
      </c>
      <c r="V51">
        <f t="shared" si="57"/>
        <v>321.52616938782506</v>
      </c>
      <c r="W51">
        <f t="shared" si="58"/>
        <v>30.619458565757874</v>
      </c>
      <c r="X51">
        <f t="shared" si="59"/>
        <v>30.4969</v>
      </c>
      <c r="Y51">
        <f t="shared" si="60"/>
        <v>4.3835724539153826</v>
      </c>
      <c r="Z51">
        <f t="shared" si="61"/>
        <v>70.052842960206192</v>
      </c>
      <c r="AA51">
        <f t="shared" si="62"/>
        <v>3.0151653131354359</v>
      </c>
      <c r="AB51">
        <f t="shared" si="63"/>
        <v>4.3041298336003484</v>
      </c>
      <c r="AC51">
        <f t="shared" si="64"/>
        <v>1.3684071407799467</v>
      </c>
      <c r="AD51">
        <f t="shared" si="65"/>
        <v>-246.55407919376484</v>
      </c>
      <c r="AE51">
        <f t="shared" si="66"/>
        <v>-50.339220756272724</v>
      </c>
      <c r="AF51">
        <f t="shared" si="67"/>
        <v>-3.8391678889994454</v>
      </c>
      <c r="AG51">
        <f t="shared" si="68"/>
        <v>20.793701548788064</v>
      </c>
      <c r="AH51">
        <v>0</v>
      </c>
      <c r="AI51">
        <v>0</v>
      </c>
      <c r="AJ51">
        <f t="shared" si="69"/>
        <v>1</v>
      </c>
      <c r="AK51">
        <f t="shared" si="70"/>
        <v>0</v>
      </c>
      <c r="AL51">
        <f t="shared" si="71"/>
        <v>52188.735418973432</v>
      </c>
      <c r="AM51" t="s">
        <v>361</v>
      </c>
      <c r="AN51">
        <v>10238.9</v>
      </c>
      <c r="AO51">
        <v>302.21199999999999</v>
      </c>
      <c r="AP51">
        <v>4052.3</v>
      </c>
      <c r="AQ51">
        <f t="shared" si="72"/>
        <v>0.92542210596451402</v>
      </c>
      <c r="AR51">
        <v>-0.32343011824092399</v>
      </c>
      <c r="AS51" t="s">
        <v>543</v>
      </c>
      <c r="AT51">
        <v>10364.700000000001</v>
      </c>
      <c r="AU51">
        <v>710.84515999999996</v>
      </c>
      <c r="AV51">
        <v>971.65899999999999</v>
      </c>
      <c r="AW51">
        <f t="shared" si="73"/>
        <v>0.26842116421501783</v>
      </c>
      <c r="AX51">
        <v>0.5</v>
      </c>
      <c r="AY51">
        <f t="shared" si="74"/>
        <v>1681.2809996828105</v>
      </c>
      <c r="AZ51">
        <f t="shared" si="75"/>
        <v>9.1017684253785252</v>
      </c>
      <c r="BA51">
        <f t="shared" si="76"/>
        <v>225.6457016537245</v>
      </c>
      <c r="BB51">
        <f t="shared" si="77"/>
        <v>5.6059626828576558E-3</v>
      </c>
      <c r="BC51">
        <f t="shared" si="78"/>
        <v>3.1704960279274932</v>
      </c>
      <c r="BD51">
        <f t="shared" si="79"/>
        <v>244.41931720036203</v>
      </c>
      <c r="BE51" t="s">
        <v>544</v>
      </c>
      <c r="BF51">
        <v>540.86</v>
      </c>
      <c r="BG51">
        <f t="shared" si="80"/>
        <v>540.86</v>
      </c>
      <c r="BH51">
        <f t="shared" si="81"/>
        <v>0.44336439018215235</v>
      </c>
      <c r="BI51">
        <f t="shared" si="82"/>
        <v>0.60541886123226851</v>
      </c>
      <c r="BJ51">
        <f t="shared" si="83"/>
        <v>0.87731557423734996</v>
      </c>
      <c r="BK51">
        <f t="shared" si="84"/>
        <v>0.38959595009014908</v>
      </c>
      <c r="BL51">
        <f t="shared" si="85"/>
        <v>0.82148498915225454</v>
      </c>
      <c r="BM51">
        <f t="shared" si="86"/>
        <v>0.46064440431174175</v>
      </c>
      <c r="BN51">
        <f t="shared" si="87"/>
        <v>0.5393555956882583</v>
      </c>
      <c r="BO51">
        <f t="shared" si="88"/>
        <v>2000.1</v>
      </c>
      <c r="BP51">
        <f t="shared" si="89"/>
        <v>1681.2809996828105</v>
      </c>
      <c r="BQ51">
        <f t="shared" si="90"/>
        <v>0.84059846991790943</v>
      </c>
      <c r="BR51">
        <f t="shared" si="91"/>
        <v>0.16075504694156545</v>
      </c>
      <c r="BS51">
        <v>6</v>
      </c>
      <c r="BT51">
        <v>0.5</v>
      </c>
      <c r="BU51" t="s">
        <v>362</v>
      </c>
      <c r="BV51">
        <v>2</v>
      </c>
      <c r="BW51">
        <v>1628187920.5</v>
      </c>
      <c r="BX51">
        <v>186.595</v>
      </c>
      <c r="BY51">
        <v>198.76635047037601</v>
      </c>
      <c r="BZ51">
        <v>30.267883711683901</v>
      </c>
      <c r="CA51">
        <v>23.763400000000001</v>
      </c>
      <c r="CB51">
        <v>185.83699999999999</v>
      </c>
      <c r="CC51">
        <v>30.277899999999999</v>
      </c>
      <c r="CD51">
        <v>500.108</v>
      </c>
      <c r="CE51">
        <v>99.516400000000004</v>
      </c>
      <c r="CF51">
        <v>9.9593699999999993E-2</v>
      </c>
      <c r="CG51">
        <v>30.177700000000002</v>
      </c>
      <c r="CH51">
        <v>30.4969</v>
      </c>
      <c r="CI51">
        <v>999.9</v>
      </c>
      <c r="CJ51">
        <v>0</v>
      </c>
      <c r="CK51">
        <v>0</v>
      </c>
      <c r="CL51">
        <v>10023.799999999999</v>
      </c>
      <c r="CM51">
        <v>0</v>
      </c>
      <c r="CN51">
        <v>2235.41</v>
      </c>
      <c r="CO51">
        <v>-13.392099999999999</v>
      </c>
      <c r="CP51">
        <v>192.429</v>
      </c>
      <c r="CQ51">
        <v>204.85599999999999</v>
      </c>
      <c r="CR51">
        <v>6.5545299999999997</v>
      </c>
      <c r="CS51">
        <v>199.98699999999999</v>
      </c>
      <c r="CT51">
        <v>23.763400000000001</v>
      </c>
      <c r="CU51">
        <v>3.0171399999999999</v>
      </c>
      <c r="CV51">
        <v>2.3648500000000001</v>
      </c>
      <c r="CW51">
        <v>24.122800000000002</v>
      </c>
      <c r="CX51">
        <v>20.1251</v>
      </c>
      <c r="CY51">
        <v>2000.1</v>
      </c>
      <c r="CZ51">
        <v>0.98</v>
      </c>
      <c r="DA51">
        <v>2.0000199999999999E-2</v>
      </c>
      <c r="DB51">
        <v>0</v>
      </c>
      <c r="DC51">
        <v>710.52099999999996</v>
      </c>
      <c r="DD51">
        <v>5.0005300000000004</v>
      </c>
      <c r="DE51">
        <v>15897.9</v>
      </c>
      <c r="DF51">
        <v>17834.400000000001</v>
      </c>
      <c r="DG51">
        <v>47.25</v>
      </c>
      <c r="DH51">
        <v>49.061999999999998</v>
      </c>
      <c r="DI51">
        <v>47.75</v>
      </c>
      <c r="DJ51">
        <v>48</v>
      </c>
      <c r="DK51">
        <v>48.561999999999998</v>
      </c>
      <c r="DL51">
        <v>1955.2</v>
      </c>
      <c r="DM51">
        <v>39.9</v>
      </c>
      <c r="DN51">
        <v>0</v>
      </c>
      <c r="DO51">
        <v>113.200000047684</v>
      </c>
      <c r="DP51">
        <v>0</v>
      </c>
      <c r="DQ51">
        <v>710.84515999999996</v>
      </c>
      <c r="DR51">
        <v>-2.7100769155718401</v>
      </c>
      <c r="DS51">
        <v>-91.515384441483903</v>
      </c>
      <c r="DT51">
        <v>15908.268</v>
      </c>
      <c r="DU51">
        <v>15</v>
      </c>
      <c r="DV51">
        <v>1628187882.5</v>
      </c>
      <c r="DW51" t="s">
        <v>545</v>
      </c>
      <c r="DX51">
        <v>1628187876</v>
      </c>
      <c r="DY51">
        <v>1628187882.5</v>
      </c>
      <c r="DZ51">
        <v>74</v>
      </c>
      <c r="EA51">
        <v>-0.23599999999999999</v>
      </c>
      <c r="EB51">
        <v>-8.0000000000000002E-3</v>
      </c>
      <c r="EC51">
        <v>0.74199999999999999</v>
      </c>
      <c r="ED51">
        <v>3.1E-2</v>
      </c>
      <c r="EE51">
        <v>200</v>
      </c>
      <c r="EF51">
        <v>24</v>
      </c>
      <c r="EG51">
        <v>0.19</v>
      </c>
      <c r="EH51">
        <v>0.02</v>
      </c>
      <c r="EI51">
        <v>10.2265724135342</v>
      </c>
      <c r="EJ51">
        <v>-0.36833747649006499</v>
      </c>
      <c r="EK51">
        <v>9.0238696662972406E-2</v>
      </c>
      <c r="EL51">
        <v>1</v>
      </c>
      <c r="EM51">
        <v>0.41415324788110203</v>
      </c>
      <c r="EN51">
        <v>0.103075537745823</v>
      </c>
      <c r="EO51">
        <v>1.9475067792134499E-2</v>
      </c>
      <c r="EP51">
        <v>1</v>
      </c>
      <c r="EQ51">
        <v>2</v>
      </c>
      <c r="ER51">
        <v>2</v>
      </c>
      <c r="ES51" t="s">
        <v>363</v>
      </c>
      <c r="ET51">
        <v>2.9898400000000001</v>
      </c>
      <c r="EU51">
        <v>2.7507799999999998</v>
      </c>
      <c r="EV51">
        <v>4.7112599999999998E-2</v>
      </c>
      <c r="EW51">
        <v>5.0382499999999997E-2</v>
      </c>
      <c r="EX51">
        <v>0.12615699999999999</v>
      </c>
      <c r="EY51">
        <v>0.10675800000000001</v>
      </c>
      <c r="EZ51">
        <v>22908.7</v>
      </c>
      <c r="FA51">
        <v>23636</v>
      </c>
      <c r="FB51">
        <v>23889.5</v>
      </c>
      <c r="FC51">
        <v>25208.9</v>
      </c>
      <c r="FD51">
        <v>30079.8</v>
      </c>
      <c r="FE51">
        <v>31702.5</v>
      </c>
      <c r="FF51">
        <v>38068.400000000001</v>
      </c>
      <c r="FG51">
        <v>39357.5</v>
      </c>
      <c r="FH51">
        <v>2.0646499999999999</v>
      </c>
      <c r="FI51">
        <v>1.91635</v>
      </c>
      <c r="FJ51">
        <v>1.43982E-2</v>
      </c>
      <c r="FK51">
        <v>0</v>
      </c>
      <c r="FL51">
        <v>30.262799999999999</v>
      </c>
      <c r="FM51">
        <v>999.9</v>
      </c>
      <c r="FN51">
        <v>31.515999999999998</v>
      </c>
      <c r="FO51">
        <v>44.503999999999998</v>
      </c>
      <c r="FP51">
        <v>29.752199999999998</v>
      </c>
      <c r="FQ51">
        <v>61.241</v>
      </c>
      <c r="FR51">
        <v>25.3245</v>
      </c>
      <c r="FS51">
        <v>1</v>
      </c>
      <c r="FT51">
        <v>0.43129800000000001</v>
      </c>
      <c r="FU51">
        <v>2.4861300000000002</v>
      </c>
      <c r="FV51">
        <v>20.367899999999999</v>
      </c>
      <c r="FW51">
        <v>5.2502399999999998</v>
      </c>
      <c r="FX51">
        <v>12.010199999999999</v>
      </c>
      <c r="FY51">
        <v>4.9783999999999997</v>
      </c>
      <c r="FZ51">
        <v>3.2922500000000001</v>
      </c>
      <c r="GA51">
        <v>9999</v>
      </c>
      <c r="GB51">
        <v>999.9</v>
      </c>
      <c r="GC51">
        <v>9999</v>
      </c>
      <c r="GD51">
        <v>9999</v>
      </c>
      <c r="GE51">
        <v>1.87575</v>
      </c>
      <c r="GF51">
        <v>1.8767100000000001</v>
      </c>
      <c r="GG51">
        <v>1.88279</v>
      </c>
      <c r="GH51">
        <v>1.8859900000000001</v>
      </c>
      <c r="GI51">
        <v>1.8768100000000001</v>
      </c>
      <c r="GJ51">
        <v>1.88324</v>
      </c>
      <c r="GK51">
        <v>1.88218</v>
      </c>
      <c r="GL51">
        <v>1.88568</v>
      </c>
      <c r="GM51">
        <v>5</v>
      </c>
      <c r="GN51">
        <v>0</v>
      </c>
      <c r="GO51">
        <v>0</v>
      </c>
      <c r="GP51">
        <v>0</v>
      </c>
      <c r="GQ51" t="s">
        <v>364</v>
      </c>
      <c r="GR51" t="s">
        <v>365</v>
      </c>
      <c r="GS51" t="s">
        <v>366</v>
      </c>
      <c r="GT51" t="s">
        <v>366</v>
      </c>
      <c r="GU51" t="s">
        <v>366</v>
      </c>
      <c r="GV51" t="s">
        <v>366</v>
      </c>
      <c r="GW51">
        <v>0</v>
      </c>
      <c r="GX51">
        <v>100</v>
      </c>
      <c r="GY51">
        <v>100</v>
      </c>
      <c r="GZ51">
        <v>0.75800000000000001</v>
      </c>
      <c r="HA51">
        <v>4.0099999999999997E-2</v>
      </c>
      <c r="HB51">
        <v>1.0125488456145599</v>
      </c>
      <c r="HC51">
        <v>-1.54219930941761E-3</v>
      </c>
      <c r="HD51">
        <v>9.932230794391771E-7</v>
      </c>
      <c r="HE51">
        <v>-3.2951819426937901E-10</v>
      </c>
      <c r="HF51">
        <v>4.01089455345311E-2</v>
      </c>
      <c r="HG51">
        <v>0</v>
      </c>
      <c r="HH51">
        <v>0</v>
      </c>
      <c r="HI51">
        <v>0</v>
      </c>
      <c r="HJ51">
        <v>1</v>
      </c>
      <c r="HK51">
        <v>2080</v>
      </c>
      <c r="HL51">
        <v>1</v>
      </c>
      <c r="HM51">
        <v>27</v>
      </c>
      <c r="HN51">
        <v>0.7</v>
      </c>
      <c r="HO51">
        <v>0.6</v>
      </c>
      <c r="HP51">
        <v>18</v>
      </c>
      <c r="HQ51">
        <v>513.76199999999994</v>
      </c>
      <c r="HR51">
        <v>473.17500000000001</v>
      </c>
      <c r="HS51">
        <v>26.999099999999999</v>
      </c>
      <c r="HT51">
        <v>32.713999999999999</v>
      </c>
      <c r="HU51">
        <v>30.000699999999998</v>
      </c>
      <c r="HV51">
        <v>32.534300000000002</v>
      </c>
      <c r="HW51">
        <v>32.529499999999999</v>
      </c>
      <c r="HX51">
        <v>12.1097</v>
      </c>
      <c r="HY51">
        <v>21.6693</v>
      </c>
      <c r="HZ51">
        <v>20.159400000000002</v>
      </c>
      <c r="IA51">
        <v>27</v>
      </c>
      <c r="IB51">
        <v>200</v>
      </c>
      <c r="IC51">
        <v>23.7273</v>
      </c>
      <c r="ID51">
        <v>99.116500000000002</v>
      </c>
      <c r="IE51">
        <v>100.164</v>
      </c>
    </row>
    <row r="52" spans="1:239" x14ac:dyDescent="0.3">
      <c r="A52">
        <v>36</v>
      </c>
      <c r="B52">
        <v>1628188030.5</v>
      </c>
      <c r="C52">
        <v>13050.9000000954</v>
      </c>
      <c r="D52" t="s">
        <v>546</v>
      </c>
      <c r="E52" t="s">
        <v>547</v>
      </c>
      <c r="F52">
        <v>0</v>
      </c>
      <c r="G52" t="s">
        <v>532</v>
      </c>
      <c r="H52" t="s">
        <v>27</v>
      </c>
      <c r="I52" t="s">
        <v>360</v>
      </c>
      <c r="J52">
        <v>1628188030.5</v>
      </c>
      <c r="K52">
        <f t="shared" si="46"/>
        <v>5.8405359322283804E-3</v>
      </c>
      <c r="L52">
        <f t="shared" si="47"/>
        <v>5.8405359322283807</v>
      </c>
      <c r="M52">
        <f t="shared" si="48"/>
        <v>7.5468714805389894</v>
      </c>
      <c r="N52">
        <f t="shared" si="49"/>
        <v>141.434</v>
      </c>
      <c r="O52">
        <f t="shared" si="50"/>
        <v>109.85590310321335</v>
      </c>
      <c r="P52">
        <f t="shared" si="51"/>
        <v>10.944174854563229</v>
      </c>
      <c r="Q52">
        <f t="shared" si="52"/>
        <v>14.090079664867998</v>
      </c>
      <c r="R52">
        <f t="shared" si="53"/>
        <v>0.45020316686505618</v>
      </c>
      <c r="S52">
        <f t="shared" si="54"/>
        <v>2.9166736090336465</v>
      </c>
      <c r="T52">
        <f t="shared" si="55"/>
        <v>0.41485645762115836</v>
      </c>
      <c r="U52">
        <f t="shared" si="56"/>
        <v>0.2622293978590543</v>
      </c>
      <c r="V52">
        <f t="shared" si="57"/>
        <v>321.52138138781589</v>
      </c>
      <c r="W52">
        <f t="shared" si="58"/>
        <v>30.599648957030393</v>
      </c>
      <c r="X52">
        <f t="shared" si="59"/>
        <v>30.5501</v>
      </c>
      <c r="Y52">
        <f t="shared" si="60"/>
        <v>4.3969363402204564</v>
      </c>
      <c r="Z52">
        <f t="shared" si="61"/>
        <v>70.608937711802909</v>
      </c>
      <c r="AA52">
        <f t="shared" si="62"/>
        <v>3.0467969930647234</v>
      </c>
      <c r="AB52">
        <f t="shared" si="63"/>
        <v>4.3150302097738882</v>
      </c>
      <c r="AC52">
        <f t="shared" si="64"/>
        <v>1.350139347155733</v>
      </c>
      <c r="AD52">
        <f t="shared" si="65"/>
        <v>-257.56763461127156</v>
      </c>
      <c r="AE52">
        <f t="shared" si="66"/>
        <v>-51.623109208435665</v>
      </c>
      <c r="AF52">
        <f t="shared" si="67"/>
        <v>-3.9505180861640596</v>
      </c>
      <c r="AG52">
        <f t="shared" si="68"/>
        <v>8.3801194819446323</v>
      </c>
      <c r="AH52">
        <v>0</v>
      </c>
      <c r="AI52">
        <v>0</v>
      </c>
      <c r="AJ52">
        <f t="shared" si="69"/>
        <v>1</v>
      </c>
      <c r="AK52">
        <f t="shared" si="70"/>
        <v>0</v>
      </c>
      <c r="AL52">
        <f t="shared" si="71"/>
        <v>51937.70268307197</v>
      </c>
      <c r="AM52" t="s">
        <v>361</v>
      </c>
      <c r="AN52">
        <v>10238.9</v>
      </c>
      <c r="AO52">
        <v>302.21199999999999</v>
      </c>
      <c r="AP52">
        <v>4052.3</v>
      </c>
      <c r="AQ52">
        <f t="shared" si="72"/>
        <v>0.92542210596451402</v>
      </c>
      <c r="AR52">
        <v>-0.32343011824092399</v>
      </c>
      <c r="AS52" t="s">
        <v>548</v>
      </c>
      <c r="AT52">
        <v>10362.799999999999</v>
      </c>
      <c r="AU52">
        <v>696.40728000000001</v>
      </c>
      <c r="AV52">
        <v>914.05499999999995</v>
      </c>
      <c r="AW52">
        <f t="shared" si="73"/>
        <v>0.23811227989562989</v>
      </c>
      <c r="AX52">
        <v>0.5</v>
      </c>
      <c r="AY52">
        <f t="shared" si="74"/>
        <v>1681.2557996828059</v>
      </c>
      <c r="AZ52">
        <f t="shared" si="75"/>
        <v>7.5468714805389894</v>
      </c>
      <c r="BA52">
        <f t="shared" si="76"/>
        <v>200.16382577511166</v>
      </c>
      <c r="BB52">
        <f t="shared" si="77"/>
        <v>4.6812041334012133E-3</v>
      </c>
      <c r="BC52">
        <f t="shared" si="78"/>
        <v>3.433321846059592</v>
      </c>
      <c r="BD52">
        <f t="shared" si="79"/>
        <v>240.60508815310865</v>
      </c>
      <c r="BE52" t="s">
        <v>549</v>
      </c>
      <c r="BF52">
        <v>534.16</v>
      </c>
      <c r="BG52">
        <f t="shared" si="80"/>
        <v>534.16</v>
      </c>
      <c r="BH52">
        <f t="shared" si="81"/>
        <v>0.41561503410626277</v>
      </c>
      <c r="BI52">
        <f t="shared" si="82"/>
        <v>0.57291546348333078</v>
      </c>
      <c r="BJ52">
        <f t="shared" si="83"/>
        <v>0.89201822553963173</v>
      </c>
      <c r="BK52">
        <f t="shared" si="84"/>
        <v>0.35572478560676507</v>
      </c>
      <c r="BL52">
        <f t="shared" si="85"/>
        <v>0.83684569535434905</v>
      </c>
      <c r="BM52">
        <f t="shared" si="86"/>
        <v>0.43943900755066195</v>
      </c>
      <c r="BN52">
        <f t="shared" si="87"/>
        <v>0.56056099244933799</v>
      </c>
      <c r="BO52">
        <f t="shared" si="88"/>
        <v>2000.07</v>
      </c>
      <c r="BP52">
        <f t="shared" si="89"/>
        <v>1681.2557996828059</v>
      </c>
      <c r="BQ52">
        <f t="shared" si="90"/>
        <v>0.84059847889464168</v>
      </c>
      <c r="BR52">
        <f t="shared" si="91"/>
        <v>0.16075506426665861</v>
      </c>
      <c r="BS52">
        <v>6</v>
      </c>
      <c r="BT52">
        <v>0.5</v>
      </c>
      <c r="BU52" t="s">
        <v>362</v>
      </c>
      <c r="BV52">
        <v>2</v>
      </c>
      <c r="BW52">
        <v>1628188030.5</v>
      </c>
      <c r="BX52">
        <v>141.434</v>
      </c>
      <c r="BY52">
        <v>151.47983859828599</v>
      </c>
      <c r="BZ52">
        <v>30.583268240247602</v>
      </c>
      <c r="CA52">
        <v>23.790099999999999</v>
      </c>
      <c r="CB52">
        <v>140.785</v>
      </c>
      <c r="CC52">
        <v>30.396999999999998</v>
      </c>
      <c r="CD52">
        <v>500.08300000000003</v>
      </c>
      <c r="CE52">
        <v>99.522800000000004</v>
      </c>
      <c r="CF52">
        <v>0.100202</v>
      </c>
      <c r="CG52">
        <v>30.221800000000002</v>
      </c>
      <c r="CH52">
        <v>30.5501</v>
      </c>
      <c r="CI52">
        <v>999.9</v>
      </c>
      <c r="CJ52">
        <v>0</v>
      </c>
      <c r="CK52">
        <v>0</v>
      </c>
      <c r="CL52">
        <v>9974.3799999999992</v>
      </c>
      <c r="CM52">
        <v>0</v>
      </c>
      <c r="CN52">
        <v>2187.1999999999998</v>
      </c>
      <c r="CO52">
        <v>-8.5733800000000002</v>
      </c>
      <c r="CP52">
        <v>145.874</v>
      </c>
      <c r="CQ52">
        <v>153.66300000000001</v>
      </c>
      <c r="CR52">
        <v>6.6490999999999998</v>
      </c>
      <c r="CS52">
        <v>150.00700000000001</v>
      </c>
      <c r="CT52">
        <v>23.790099999999999</v>
      </c>
      <c r="CU52">
        <v>3.0293999999999999</v>
      </c>
      <c r="CV52">
        <v>2.3676599999999999</v>
      </c>
      <c r="CW52">
        <v>24.1904</v>
      </c>
      <c r="CX52">
        <v>20.144300000000001</v>
      </c>
      <c r="CY52">
        <v>2000.07</v>
      </c>
      <c r="CZ52">
        <v>0.98000299999999996</v>
      </c>
      <c r="DA52">
        <v>1.99972E-2</v>
      </c>
      <c r="DB52">
        <v>0</v>
      </c>
      <c r="DC52">
        <v>696.57899999999995</v>
      </c>
      <c r="DD52">
        <v>5.0005300000000004</v>
      </c>
      <c r="DE52">
        <v>15595.2</v>
      </c>
      <c r="DF52">
        <v>17834.2</v>
      </c>
      <c r="DG52">
        <v>47.561999999999998</v>
      </c>
      <c r="DH52">
        <v>49.625</v>
      </c>
      <c r="DI52">
        <v>48.125</v>
      </c>
      <c r="DJ52">
        <v>48.5</v>
      </c>
      <c r="DK52">
        <v>48.936999999999998</v>
      </c>
      <c r="DL52">
        <v>1955.17</v>
      </c>
      <c r="DM52">
        <v>39.9</v>
      </c>
      <c r="DN52">
        <v>0</v>
      </c>
      <c r="DO52">
        <v>109.59999990463299</v>
      </c>
      <c r="DP52">
        <v>0</v>
      </c>
      <c r="DQ52">
        <v>696.40728000000001</v>
      </c>
      <c r="DR52">
        <v>-2.2373076983441602</v>
      </c>
      <c r="DS52">
        <v>-64.061538439722696</v>
      </c>
      <c r="DT52">
        <v>15602.74</v>
      </c>
      <c r="DU52">
        <v>15</v>
      </c>
      <c r="DV52">
        <v>1628187991</v>
      </c>
      <c r="DW52" t="s">
        <v>550</v>
      </c>
      <c r="DX52">
        <v>1628187979</v>
      </c>
      <c r="DY52">
        <v>1628187991</v>
      </c>
      <c r="DZ52">
        <v>75</v>
      </c>
      <c r="EA52">
        <v>-0.16600000000000001</v>
      </c>
      <c r="EB52">
        <v>2E-3</v>
      </c>
      <c r="EC52">
        <v>0.63800000000000001</v>
      </c>
      <c r="ED52">
        <v>3.3000000000000002E-2</v>
      </c>
      <c r="EE52">
        <v>150</v>
      </c>
      <c r="EF52">
        <v>24</v>
      </c>
      <c r="EG52">
        <v>0.16</v>
      </c>
      <c r="EH52">
        <v>0.02</v>
      </c>
      <c r="EI52">
        <v>6.42687636653634</v>
      </c>
      <c r="EJ52">
        <v>-0.54172915089373896</v>
      </c>
      <c r="EK52">
        <v>8.7695137361050293E-2</v>
      </c>
      <c r="EL52">
        <v>1</v>
      </c>
      <c r="EM52">
        <v>0.42831695468978698</v>
      </c>
      <c r="EN52">
        <v>9.71398282162141E-2</v>
      </c>
      <c r="EO52">
        <v>1.71675336516805E-2</v>
      </c>
      <c r="EP52">
        <v>1</v>
      </c>
      <c r="EQ52">
        <v>2</v>
      </c>
      <c r="ER52">
        <v>2</v>
      </c>
      <c r="ES52" t="s">
        <v>363</v>
      </c>
      <c r="ET52">
        <v>2.9895399999999999</v>
      </c>
      <c r="EU52">
        <v>2.75095</v>
      </c>
      <c r="EV52">
        <v>3.6547499999999997E-2</v>
      </c>
      <c r="EW52">
        <v>3.88381E-2</v>
      </c>
      <c r="EX52">
        <v>0.12645799999999999</v>
      </c>
      <c r="EY52">
        <v>0.106809</v>
      </c>
      <c r="EZ52">
        <v>23151.599999999999</v>
      </c>
      <c r="FA52">
        <v>23909.7</v>
      </c>
      <c r="FB52">
        <v>23879.200000000001</v>
      </c>
      <c r="FC52">
        <v>25195.7</v>
      </c>
      <c r="FD52">
        <v>30057.4</v>
      </c>
      <c r="FE52">
        <v>31683.8</v>
      </c>
      <c r="FF52">
        <v>38053.300000000003</v>
      </c>
      <c r="FG52">
        <v>39336.699999999997</v>
      </c>
      <c r="FH52">
        <v>2.0625499999999999</v>
      </c>
      <c r="FI52">
        <v>1.91205</v>
      </c>
      <c r="FJ52">
        <v>5.3867699999999999E-3</v>
      </c>
      <c r="FK52">
        <v>0</v>
      </c>
      <c r="FL52">
        <v>30.462599999999998</v>
      </c>
      <c r="FM52">
        <v>999.9</v>
      </c>
      <c r="FN52">
        <v>31.515999999999998</v>
      </c>
      <c r="FO52">
        <v>44.706000000000003</v>
      </c>
      <c r="FP52">
        <v>30.064699999999998</v>
      </c>
      <c r="FQ52">
        <v>61.640999999999998</v>
      </c>
      <c r="FR52">
        <v>25.228400000000001</v>
      </c>
      <c r="FS52">
        <v>1</v>
      </c>
      <c r="FT52">
        <v>0.45001999999999998</v>
      </c>
      <c r="FU52">
        <v>2.5763600000000002</v>
      </c>
      <c r="FV52">
        <v>20.365300000000001</v>
      </c>
      <c r="FW52">
        <v>5.2490399999999999</v>
      </c>
      <c r="FX52">
        <v>12.0099</v>
      </c>
      <c r="FY52">
        <v>4.9784499999999996</v>
      </c>
      <c r="FZ52">
        <v>3.2922500000000001</v>
      </c>
      <c r="GA52">
        <v>9999</v>
      </c>
      <c r="GB52">
        <v>999.9</v>
      </c>
      <c r="GC52">
        <v>9999</v>
      </c>
      <c r="GD52">
        <v>9999</v>
      </c>
      <c r="GE52">
        <v>1.8757600000000001</v>
      </c>
      <c r="GF52">
        <v>1.87679</v>
      </c>
      <c r="GG52">
        <v>1.8828100000000001</v>
      </c>
      <c r="GH52">
        <v>1.88601</v>
      </c>
      <c r="GI52">
        <v>1.87683</v>
      </c>
      <c r="GJ52">
        <v>1.88324</v>
      </c>
      <c r="GK52">
        <v>1.8822399999999999</v>
      </c>
      <c r="GL52">
        <v>1.8856999999999999</v>
      </c>
      <c r="GM52">
        <v>5</v>
      </c>
      <c r="GN52">
        <v>0</v>
      </c>
      <c r="GO52">
        <v>0</v>
      </c>
      <c r="GP52">
        <v>0</v>
      </c>
      <c r="GQ52" t="s">
        <v>364</v>
      </c>
      <c r="GR52" t="s">
        <v>365</v>
      </c>
      <c r="GS52" t="s">
        <v>366</v>
      </c>
      <c r="GT52" t="s">
        <v>366</v>
      </c>
      <c r="GU52" t="s">
        <v>366</v>
      </c>
      <c r="GV52" t="s">
        <v>366</v>
      </c>
      <c r="GW52">
        <v>0</v>
      </c>
      <c r="GX52">
        <v>100</v>
      </c>
      <c r="GY52">
        <v>100</v>
      </c>
      <c r="GZ52">
        <v>0.64900000000000002</v>
      </c>
      <c r="HA52">
        <v>4.2200000000000001E-2</v>
      </c>
      <c r="HB52">
        <v>0.84707581964790202</v>
      </c>
      <c r="HC52">
        <v>-1.54219930941761E-3</v>
      </c>
      <c r="HD52">
        <v>9.932230794391771E-7</v>
      </c>
      <c r="HE52">
        <v>-3.2951819426937901E-10</v>
      </c>
      <c r="HF52">
        <v>4.22320245773007E-2</v>
      </c>
      <c r="HG52">
        <v>0</v>
      </c>
      <c r="HH52">
        <v>0</v>
      </c>
      <c r="HI52">
        <v>0</v>
      </c>
      <c r="HJ52">
        <v>1</v>
      </c>
      <c r="HK52">
        <v>2080</v>
      </c>
      <c r="HL52">
        <v>1</v>
      </c>
      <c r="HM52">
        <v>27</v>
      </c>
      <c r="HN52">
        <v>0.9</v>
      </c>
      <c r="HO52">
        <v>0.7</v>
      </c>
      <c r="HP52">
        <v>18</v>
      </c>
      <c r="HQ52">
        <v>513.77499999999998</v>
      </c>
      <c r="HR52">
        <v>471.411</v>
      </c>
      <c r="HS52">
        <v>27.000699999999998</v>
      </c>
      <c r="HT52">
        <v>32.926299999999998</v>
      </c>
      <c r="HU52">
        <v>30.001000000000001</v>
      </c>
      <c r="HV52">
        <v>32.702500000000001</v>
      </c>
      <c r="HW52">
        <v>32.694000000000003</v>
      </c>
      <c r="HX52">
        <v>9.8073599999999992</v>
      </c>
      <c r="HY52">
        <v>22.790800000000001</v>
      </c>
      <c r="HZ52">
        <v>19.731100000000001</v>
      </c>
      <c r="IA52">
        <v>27</v>
      </c>
      <c r="IB52">
        <v>150</v>
      </c>
      <c r="IC52">
        <v>23.729600000000001</v>
      </c>
      <c r="ID52">
        <v>99.075800000000001</v>
      </c>
      <c r="IE52">
        <v>100.111</v>
      </c>
    </row>
    <row r="53" spans="1:239" x14ac:dyDescent="0.3">
      <c r="A53">
        <v>37</v>
      </c>
      <c r="B53">
        <v>1628188149.5</v>
      </c>
      <c r="C53">
        <v>13169.9000000954</v>
      </c>
      <c r="D53" t="s">
        <v>551</v>
      </c>
      <c r="E53" t="s">
        <v>552</v>
      </c>
      <c r="F53">
        <v>0</v>
      </c>
      <c r="G53" t="s">
        <v>532</v>
      </c>
      <c r="H53" t="s">
        <v>27</v>
      </c>
      <c r="I53" t="s">
        <v>360</v>
      </c>
      <c r="J53">
        <v>1628188149.5</v>
      </c>
      <c r="K53">
        <f t="shared" si="46"/>
        <v>6.0224394013805391E-3</v>
      </c>
      <c r="L53">
        <f t="shared" si="47"/>
        <v>6.0224394013805389</v>
      </c>
      <c r="M53">
        <f t="shared" si="48"/>
        <v>2.4008887797381919</v>
      </c>
      <c r="N53">
        <f t="shared" si="49"/>
        <v>96.4465</v>
      </c>
      <c r="O53">
        <f t="shared" si="50"/>
        <v>85.577721014350288</v>
      </c>
      <c r="P53">
        <f t="shared" si="51"/>
        <v>8.5259581557593389</v>
      </c>
      <c r="Q53">
        <f t="shared" si="52"/>
        <v>9.6087955313925004</v>
      </c>
      <c r="R53">
        <f t="shared" si="53"/>
        <v>0.4669976970918811</v>
      </c>
      <c r="S53">
        <f t="shared" si="54"/>
        <v>2.9168720716257779</v>
      </c>
      <c r="T53">
        <f t="shared" si="55"/>
        <v>0.42908589228370636</v>
      </c>
      <c r="U53">
        <f t="shared" si="56"/>
        <v>0.27132796645814988</v>
      </c>
      <c r="V53">
        <f t="shared" si="57"/>
        <v>321.50005438792954</v>
      </c>
      <c r="W53">
        <f t="shared" si="58"/>
        <v>30.578900935766764</v>
      </c>
      <c r="X53">
        <f t="shared" si="59"/>
        <v>30.5928</v>
      </c>
      <c r="Y53">
        <f t="shared" si="60"/>
        <v>4.4076882819670216</v>
      </c>
      <c r="Z53">
        <f t="shared" si="61"/>
        <v>70.847070033518861</v>
      </c>
      <c r="AA53">
        <f t="shared" si="62"/>
        <v>3.0617738930089691</v>
      </c>
      <c r="AB53">
        <f t="shared" si="63"/>
        <v>4.3216662193092752</v>
      </c>
      <c r="AC53">
        <f t="shared" si="64"/>
        <v>1.3459143889580525</v>
      </c>
      <c r="AD53">
        <f t="shared" si="65"/>
        <v>-265.5895776008818</v>
      </c>
      <c r="AE53">
        <f t="shared" si="66"/>
        <v>-54.126966932593419</v>
      </c>
      <c r="AF53">
        <f t="shared" si="67"/>
        <v>-4.1432703749776048</v>
      </c>
      <c r="AG53">
        <f t="shared" si="68"/>
        <v>-2.3597605205232668</v>
      </c>
      <c r="AH53">
        <v>0</v>
      </c>
      <c r="AI53">
        <v>0</v>
      </c>
      <c r="AJ53">
        <f t="shared" si="69"/>
        <v>1</v>
      </c>
      <c r="AK53">
        <f t="shared" si="70"/>
        <v>0</v>
      </c>
      <c r="AL53">
        <f t="shared" si="71"/>
        <v>51938.872214081595</v>
      </c>
      <c r="AM53" t="s">
        <v>361</v>
      </c>
      <c r="AN53">
        <v>10238.9</v>
      </c>
      <c r="AO53">
        <v>302.21199999999999</v>
      </c>
      <c r="AP53">
        <v>4052.3</v>
      </c>
      <c r="AQ53">
        <f t="shared" si="72"/>
        <v>0.92542210596451402</v>
      </c>
      <c r="AR53">
        <v>-0.32343011824092399</v>
      </c>
      <c r="AS53" t="s">
        <v>553</v>
      </c>
      <c r="AT53">
        <v>10360.700000000001</v>
      </c>
      <c r="AU53">
        <v>688.99667999999997</v>
      </c>
      <c r="AV53">
        <v>869.25699999999995</v>
      </c>
      <c r="AW53">
        <f t="shared" si="73"/>
        <v>0.20737287131423732</v>
      </c>
      <c r="AX53">
        <v>0.5</v>
      </c>
      <c r="AY53">
        <f t="shared" si="74"/>
        <v>1681.146299682865</v>
      </c>
      <c r="AZ53">
        <f t="shared" si="75"/>
        <v>2.4008887797381919</v>
      </c>
      <c r="BA53">
        <f t="shared" si="76"/>
        <v>174.3120676322705</v>
      </c>
      <c r="BB53">
        <f t="shared" si="77"/>
        <v>1.6205126814323281E-3</v>
      </c>
      <c r="BC53">
        <f t="shared" si="78"/>
        <v>3.6617973740792427</v>
      </c>
      <c r="BD53">
        <f t="shared" si="79"/>
        <v>237.38479209752731</v>
      </c>
      <c r="BE53" t="s">
        <v>554</v>
      </c>
      <c r="BF53">
        <v>535.07000000000005</v>
      </c>
      <c r="BG53">
        <f t="shared" si="80"/>
        <v>535.07000000000005</v>
      </c>
      <c r="BH53">
        <f t="shared" si="81"/>
        <v>0.38445131876993788</v>
      </c>
      <c r="BI53">
        <f t="shared" si="82"/>
        <v>0.53939955773264681</v>
      </c>
      <c r="BJ53">
        <f t="shared" si="83"/>
        <v>0.90498574162053669</v>
      </c>
      <c r="BK53">
        <f t="shared" si="84"/>
        <v>0.31789420592721918</v>
      </c>
      <c r="BL53">
        <f t="shared" si="85"/>
        <v>0.84879154835833182</v>
      </c>
      <c r="BM53">
        <f t="shared" si="86"/>
        <v>0.4188939217472098</v>
      </c>
      <c r="BN53">
        <f t="shared" si="87"/>
        <v>0.58110607825279015</v>
      </c>
      <c r="BO53">
        <f t="shared" si="88"/>
        <v>1999.94</v>
      </c>
      <c r="BP53">
        <f t="shared" si="89"/>
        <v>1681.146299682865</v>
      </c>
      <c r="BQ53">
        <f t="shared" si="90"/>
        <v>0.84059836779246622</v>
      </c>
      <c r="BR53">
        <f t="shared" si="91"/>
        <v>0.16075484983945995</v>
      </c>
      <c r="BS53">
        <v>6</v>
      </c>
      <c r="BT53">
        <v>0.5</v>
      </c>
      <c r="BU53" t="s">
        <v>362</v>
      </c>
      <c r="BV53">
        <v>2</v>
      </c>
      <c r="BW53">
        <v>1628188149.5</v>
      </c>
      <c r="BX53">
        <v>96.4465</v>
      </c>
      <c r="BY53">
        <v>100.023483820707</v>
      </c>
      <c r="BZ53">
        <v>30.731986626974798</v>
      </c>
      <c r="CA53">
        <v>23.729299999999999</v>
      </c>
      <c r="CB53">
        <v>95.765299999999996</v>
      </c>
      <c r="CC53">
        <v>30.492100000000001</v>
      </c>
      <c r="CD53">
        <v>500.15300000000002</v>
      </c>
      <c r="CE53">
        <v>99.527900000000002</v>
      </c>
      <c r="CF53">
        <v>0.100345</v>
      </c>
      <c r="CG53">
        <v>30.2486</v>
      </c>
      <c r="CH53">
        <v>30.5928</v>
      </c>
      <c r="CI53">
        <v>999.9</v>
      </c>
      <c r="CJ53">
        <v>0</v>
      </c>
      <c r="CK53">
        <v>0</v>
      </c>
      <c r="CL53">
        <v>9975</v>
      </c>
      <c r="CM53">
        <v>0</v>
      </c>
      <c r="CN53">
        <v>1003.06</v>
      </c>
      <c r="CO53">
        <v>-3.5669900000000001</v>
      </c>
      <c r="CP53">
        <v>99.484099999999998</v>
      </c>
      <c r="CQ53">
        <v>102.444</v>
      </c>
      <c r="CR53">
        <v>6.8038299999999996</v>
      </c>
      <c r="CS53">
        <v>100.014</v>
      </c>
      <c r="CT53">
        <v>23.729299999999999</v>
      </c>
      <c r="CU53">
        <v>3.0388999999999999</v>
      </c>
      <c r="CV53">
        <v>2.3617300000000001</v>
      </c>
      <c r="CW53">
        <v>24.242599999999999</v>
      </c>
      <c r="CX53">
        <v>20.1037</v>
      </c>
      <c r="CY53">
        <v>1999.94</v>
      </c>
      <c r="CZ53">
        <v>0.98000600000000004</v>
      </c>
      <c r="DA53">
        <v>1.99943E-2</v>
      </c>
      <c r="DB53">
        <v>0</v>
      </c>
      <c r="DC53">
        <v>689.29300000000001</v>
      </c>
      <c r="DD53">
        <v>5.0005300000000004</v>
      </c>
      <c r="DE53">
        <v>14990.2</v>
      </c>
      <c r="DF53">
        <v>17833</v>
      </c>
      <c r="DG53">
        <v>47.875</v>
      </c>
      <c r="DH53">
        <v>49.875</v>
      </c>
      <c r="DI53">
        <v>48.436999999999998</v>
      </c>
      <c r="DJ53">
        <v>48.811999999999998</v>
      </c>
      <c r="DK53">
        <v>49.186999999999998</v>
      </c>
      <c r="DL53">
        <v>1955.05</v>
      </c>
      <c r="DM53">
        <v>39.89</v>
      </c>
      <c r="DN53">
        <v>0</v>
      </c>
      <c r="DO53">
        <v>118.799999952316</v>
      </c>
      <c r="DP53">
        <v>0</v>
      </c>
      <c r="DQ53">
        <v>688.99667999999997</v>
      </c>
      <c r="DR53">
        <v>-0.58823074877855097</v>
      </c>
      <c r="DS53">
        <v>822.723075698098</v>
      </c>
      <c r="DT53">
        <v>14907.028</v>
      </c>
      <c r="DU53">
        <v>15</v>
      </c>
      <c r="DV53">
        <v>1628188110</v>
      </c>
      <c r="DW53" t="s">
        <v>555</v>
      </c>
      <c r="DX53">
        <v>1628188110</v>
      </c>
      <c r="DY53">
        <v>1628188108</v>
      </c>
      <c r="DZ53">
        <v>76</v>
      </c>
      <c r="EA53">
        <v>-2.7E-2</v>
      </c>
      <c r="EB53">
        <v>-1E-3</v>
      </c>
      <c r="EC53">
        <v>0.67600000000000005</v>
      </c>
      <c r="ED53">
        <v>3.2000000000000001E-2</v>
      </c>
      <c r="EE53">
        <v>100</v>
      </c>
      <c r="EF53">
        <v>24</v>
      </c>
      <c r="EG53">
        <v>0.28000000000000003</v>
      </c>
      <c r="EH53">
        <v>0.01</v>
      </c>
      <c r="EI53">
        <v>2.48133584499225</v>
      </c>
      <c r="EJ53">
        <v>-0.45718367794981402</v>
      </c>
      <c r="EK53">
        <v>7.5890409014585394E-2</v>
      </c>
      <c r="EL53">
        <v>1</v>
      </c>
      <c r="EM53">
        <v>0.43842107189968399</v>
      </c>
      <c r="EN53">
        <v>8.5904028458717599E-2</v>
      </c>
      <c r="EO53">
        <v>1.6015395868498102E-2</v>
      </c>
      <c r="EP53">
        <v>1</v>
      </c>
      <c r="EQ53">
        <v>2</v>
      </c>
      <c r="ER53">
        <v>2</v>
      </c>
      <c r="ES53" t="s">
        <v>363</v>
      </c>
      <c r="ET53">
        <v>2.9895</v>
      </c>
      <c r="EU53">
        <v>2.7511000000000001</v>
      </c>
      <c r="EV53">
        <v>2.5354999999999999E-2</v>
      </c>
      <c r="EW53">
        <v>2.6489200000000001E-2</v>
      </c>
      <c r="EX53">
        <v>0.12668299999999999</v>
      </c>
      <c r="EY53">
        <v>0.10657899999999999</v>
      </c>
      <c r="EZ53">
        <v>23409.1</v>
      </c>
      <c r="FA53">
        <v>24205.1</v>
      </c>
      <c r="FB53">
        <v>23868.7</v>
      </c>
      <c r="FC53">
        <v>25184.799999999999</v>
      </c>
      <c r="FD53">
        <v>30036.6</v>
      </c>
      <c r="FE53">
        <v>31679.200000000001</v>
      </c>
      <c r="FF53">
        <v>38036.9</v>
      </c>
      <c r="FG53">
        <v>39321</v>
      </c>
      <c r="FH53">
        <v>2.06047</v>
      </c>
      <c r="FI53">
        <v>1.9070499999999999</v>
      </c>
      <c r="FJ53">
        <v>5.2899100000000003E-4</v>
      </c>
      <c r="FK53">
        <v>0</v>
      </c>
      <c r="FL53">
        <v>30.584199999999999</v>
      </c>
      <c r="FM53">
        <v>999.9</v>
      </c>
      <c r="FN53">
        <v>31.492000000000001</v>
      </c>
      <c r="FO53">
        <v>44.948</v>
      </c>
      <c r="FP53">
        <v>30.418500000000002</v>
      </c>
      <c r="FQ53">
        <v>61.801000000000002</v>
      </c>
      <c r="FR53">
        <v>24.947900000000001</v>
      </c>
      <c r="FS53">
        <v>1</v>
      </c>
      <c r="FT53">
        <v>0.46817300000000001</v>
      </c>
      <c r="FU53">
        <v>2.6319499999999998</v>
      </c>
      <c r="FV53">
        <v>20.363700000000001</v>
      </c>
      <c r="FW53">
        <v>5.2505300000000004</v>
      </c>
      <c r="FX53">
        <v>12.0101</v>
      </c>
      <c r="FY53">
        <v>4.9787499999999998</v>
      </c>
      <c r="FZ53">
        <v>3.2923300000000002</v>
      </c>
      <c r="GA53">
        <v>9999</v>
      </c>
      <c r="GB53">
        <v>999.9</v>
      </c>
      <c r="GC53">
        <v>9999</v>
      </c>
      <c r="GD53">
        <v>9999</v>
      </c>
      <c r="GE53">
        <v>1.8757600000000001</v>
      </c>
      <c r="GF53">
        <v>1.8768199999999999</v>
      </c>
      <c r="GG53">
        <v>1.8828499999999999</v>
      </c>
      <c r="GH53">
        <v>1.88605</v>
      </c>
      <c r="GI53">
        <v>1.87683</v>
      </c>
      <c r="GJ53">
        <v>1.88324</v>
      </c>
      <c r="GK53">
        <v>1.88228</v>
      </c>
      <c r="GL53">
        <v>1.8857299999999999</v>
      </c>
      <c r="GM53">
        <v>5</v>
      </c>
      <c r="GN53">
        <v>0</v>
      </c>
      <c r="GO53">
        <v>0</v>
      </c>
      <c r="GP53">
        <v>0</v>
      </c>
      <c r="GQ53" t="s">
        <v>364</v>
      </c>
      <c r="GR53" t="s">
        <v>365</v>
      </c>
      <c r="GS53" t="s">
        <v>366</v>
      </c>
      <c r="GT53" t="s">
        <v>366</v>
      </c>
      <c r="GU53" t="s">
        <v>366</v>
      </c>
      <c r="GV53" t="s">
        <v>366</v>
      </c>
      <c r="GW53">
        <v>0</v>
      </c>
      <c r="GX53">
        <v>100</v>
      </c>
      <c r="GY53">
        <v>100</v>
      </c>
      <c r="GZ53">
        <v>0.68100000000000005</v>
      </c>
      <c r="HA53">
        <v>4.1000000000000002E-2</v>
      </c>
      <c r="HB53">
        <v>0.82007859140495498</v>
      </c>
      <c r="HC53">
        <v>-1.54219930941761E-3</v>
      </c>
      <c r="HD53">
        <v>9.932230794391771E-7</v>
      </c>
      <c r="HE53">
        <v>-3.2951819426937901E-10</v>
      </c>
      <c r="HF53">
        <v>4.1041578240523201E-2</v>
      </c>
      <c r="HG53">
        <v>0</v>
      </c>
      <c r="HH53">
        <v>0</v>
      </c>
      <c r="HI53">
        <v>0</v>
      </c>
      <c r="HJ53">
        <v>1</v>
      </c>
      <c r="HK53">
        <v>2080</v>
      </c>
      <c r="HL53">
        <v>1</v>
      </c>
      <c r="HM53">
        <v>27</v>
      </c>
      <c r="HN53">
        <v>0.7</v>
      </c>
      <c r="HO53">
        <v>0.7</v>
      </c>
      <c r="HP53">
        <v>18</v>
      </c>
      <c r="HQ53">
        <v>513.91700000000003</v>
      </c>
      <c r="HR53">
        <v>469.25400000000002</v>
      </c>
      <c r="HS53">
        <v>26.997399999999999</v>
      </c>
      <c r="HT53">
        <v>33.136899999999997</v>
      </c>
      <c r="HU53">
        <v>30.000699999999998</v>
      </c>
      <c r="HV53">
        <v>32.885599999999997</v>
      </c>
      <c r="HW53">
        <v>32.872300000000003</v>
      </c>
      <c r="HX53">
        <v>7.4725999999999999</v>
      </c>
      <c r="HY53">
        <v>24.1953</v>
      </c>
      <c r="HZ53">
        <v>18.756799999999998</v>
      </c>
      <c r="IA53">
        <v>27</v>
      </c>
      <c r="IB53">
        <v>100</v>
      </c>
      <c r="IC53">
        <v>23.7104</v>
      </c>
      <c r="ID53">
        <v>99.032799999999995</v>
      </c>
      <c r="IE53">
        <v>100.07</v>
      </c>
    </row>
    <row r="54" spans="1:239" x14ac:dyDescent="0.3">
      <c r="A54">
        <v>38</v>
      </c>
      <c r="B54">
        <v>1628188257.5999999</v>
      </c>
      <c r="C54">
        <v>13278</v>
      </c>
      <c r="D54" t="s">
        <v>556</v>
      </c>
      <c r="E54" t="s">
        <v>557</v>
      </c>
      <c r="F54">
        <v>0</v>
      </c>
      <c r="G54" t="s">
        <v>532</v>
      </c>
      <c r="H54" t="s">
        <v>27</v>
      </c>
      <c r="I54" t="s">
        <v>360</v>
      </c>
      <c r="J54">
        <v>1628188257.5999999</v>
      </c>
      <c r="K54">
        <f t="shared" si="46"/>
        <v>5.7129124663167045E-3</v>
      </c>
      <c r="L54">
        <f t="shared" si="47"/>
        <v>5.7129124663167046</v>
      </c>
      <c r="M54">
        <f t="shared" si="48"/>
        <v>0.65510589875471903</v>
      </c>
      <c r="N54">
        <f t="shared" si="49"/>
        <v>73.883399999999995</v>
      </c>
      <c r="O54">
        <f t="shared" si="50"/>
        <v>69.629785465566457</v>
      </c>
      <c r="P54">
        <f t="shared" si="51"/>
        <v>6.9370432339932302</v>
      </c>
      <c r="Q54">
        <f t="shared" si="52"/>
        <v>7.3608203249150392</v>
      </c>
      <c r="R54">
        <f t="shared" si="53"/>
        <v>0.42837587741021615</v>
      </c>
      <c r="S54">
        <f t="shared" si="54"/>
        <v>2.9254253288886294</v>
      </c>
      <c r="T54">
        <f t="shared" si="55"/>
        <v>0.39633092820145016</v>
      </c>
      <c r="U54">
        <f t="shared" si="56"/>
        <v>0.25038588318160293</v>
      </c>
      <c r="V54">
        <f t="shared" si="57"/>
        <v>321.51703138811666</v>
      </c>
      <c r="W54">
        <f t="shared" si="58"/>
        <v>30.64412924101681</v>
      </c>
      <c r="X54">
        <f t="shared" si="59"/>
        <v>30.543199999999999</v>
      </c>
      <c r="Y54">
        <f t="shared" si="60"/>
        <v>4.3952010533552324</v>
      </c>
      <c r="Z54">
        <f t="shared" si="61"/>
        <v>69.764701673240609</v>
      </c>
      <c r="AA54">
        <f t="shared" si="62"/>
        <v>3.0125092325178993</v>
      </c>
      <c r="AB54">
        <f t="shared" si="63"/>
        <v>4.3180994976911027</v>
      </c>
      <c r="AC54">
        <f t="shared" si="64"/>
        <v>1.3826918208373331</v>
      </c>
      <c r="AD54">
        <f t="shared" si="65"/>
        <v>-251.93943976456666</v>
      </c>
      <c r="AE54">
        <f t="shared" si="66"/>
        <v>-48.734098872292137</v>
      </c>
      <c r="AF54">
        <f t="shared" si="67"/>
        <v>-3.7183772251324223</v>
      </c>
      <c r="AG54">
        <f t="shared" si="68"/>
        <v>17.125115526125441</v>
      </c>
      <c r="AH54">
        <v>0</v>
      </c>
      <c r="AI54">
        <v>0</v>
      </c>
      <c r="AJ54">
        <f t="shared" si="69"/>
        <v>1</v>
      </c>
      <c r="AK54">
        <f t="shared" si="70"/>
        <v>0</v>
      </c>
      <c r="AL54">
        <f t="shared" si="71"/>
        <v>52185.198416062856</v>
      </c>
      <c r="AM54" t="s">
        <v>361</v>
      </c>
      <c r="AN54">
        <v>10238.9</v>
      </c>
      <c r="AO54">
        <v>302.21199999999999</v>
      </c>
      <c r="AP54">
        <v>4052.3</v>
      </c>
      <c r="AQ54">
        <f t="shared" si="72"/>
        <v>0.92542210596451402</v>
      </c>
      <c r="AR54">
        <v>-0.32343011824092399</v>
      </c>
      <c r="AS54" t="s">
        <v>558</v>
      </c>
      <c r="AT54">
        <v>10359.299999999999</v>
      </c>
      <c r="AU54">
        <v>685.64134615384603</v>
      </c>
      <c r="AV54">
        <v>842.26599999999996</v>
      </c>
      <c r="AW54">
        <f t="shared" si="73"/>
        <v>0.18595628203697401</v>
      </c>
      <c r="AX54">
        <v>0.5</v>
      </c>
      <c r="AY54">
        <f t="shared" si="74"/>
        <v>1681.2383996829619</v>
      </c>
      <c r="AZ54">
        <f t="shared" si="75"/>
        <v>0.65510589875471903</v>
      </c>
      <c r="BA54">
        <f t="shared" si="76"/>
        <v>156.31842101141785</v>
      </c>
      <c r="BB54">
        <f t="shared" si="77"/>
        <v>5.820328736127902E-4</v>
      </c>
      <c r="BC54">
        <f t="shared" si="78"/>
        <v>3.8111879145068186</v>
      </c>
      <c r="BD54">
        <f t="shared" si="79"/>
        <v>235.32538042042722</v>
      </c>
      <c r="BE54" t="s">
        <v>559</v>
      </c>
      <c r="BF54">
        <v>529.21</v>
      </c>
      <c r="BG54">
        <f t="shared" si="80"/>
        <v>529.21</v>
      </c>
      <c r="BH54">
        <f t="shared" si="81"/>
        <v>0.37168305499687737</v>
      </c>
      <c r="BI54">
        <f t="shared" si="82"/>
        <v>0.5003087429921611</v>
      </c>
      <c r="BJ54">
        <f t="shared" si="83"/>
        <v>0.91114163986727559</v>
      </c>
      <c r="BK54">
        <f t="shared" si="84"/>
        <v>0.29001665360529494</v>
      </c>
      <c r="BL54">
        <f t="shared" si="85"/>
        <v>0.85598897945861541</v>
      </c>
      <c r="BM54">
        <f t="shared" si="86"/>
        <v>0.38616164466177355</v>
      </c>
      <c r="BN54">
        <f t="shared" si="87"/>
        <v>0.6138383553382265</v>
      </c>
      <c r="BO54">
        <f t="shared" si="88"/>
        <v>2000.05</v>
      </c>
      <c r="BP54">
        <f t="shared" si="89"/>
        <v>1681.2383996829619</v>
      </c>
      <c r="BQ54">
        <f t="shared" si="90"/>
        <v>0.84059818488685878</v>
      </c>
      <c r="BR54">
        <f t="shared" si="91"/>
        <v>0.16075449683163753</v>
      </c>
      <c r="BS54">
        <v>6</v>
      </c>
      <c r="BT54">
        <v>0.5</v>
      </c>
      <c r="BU54" t="s">
        <v>362</v>
      </c>
      <c r="BV54">
        <v>2</v>
      </c>
      <c r="BW54">
        <v>1628188257.5999999</v>
      </c>
      <c r="BX54">
        <v>73.883399999999995</v>
      </c>
      <c r="BY54">
        <v>75.176057622639505</v>
      </c>
      <c r="BZ54">
        <v>30.237720091664102</v>
      </c>
      <c r="CA54">
        <v>23.589400000000001</v>
      </c>
      <c r="CB54">
        <v>73.172700000000006</v>
      </c>
      <c r="CC54">
        <v>30.417899999999999</v>
      </c>
      <c r="CD54">
        <v>499.99099999999999</v>
      </c>
      <c r="CE54">
        <v>99.528199999999998</v>
      </c>
      <c r="CF54">
        <v>9.93256E-2</v>
      </c>
      <c r="CG54">
        <v>30.234200000000001</v>
      </c>
      <c r="CH54">
        <v>30.543199999999999</v>
      </c>
      <c r="CI54">
        <v>999.9</v>
      </c>
      <c r="CJ54">
        <v>0</v>
      </c>
      <c r="CK54">
        <v>0</v>
      </c>
      <c r="CL54">
        <v>10023.799999999999</v>
      </c>
      <c r="CM54">
        <v>0</v>
      </c>
      <c r="CN54">
        <v>1563.12</v>
      </c>
      <c r="CO54">
        <v>-1.14191</v>
      </c>
      <c r="CP54">
        <v>76.204499999999996</v>
      </c>
      <c r="CQ54">
        <v>76.837800000000001</v>
      </c>
      <c r="CR54">
        <v>6.87033</v>
      </c>
      <c r="CS54">
        <v>75.025300000000001</v>
      </c>
      <c r="CT54">
        <v>23.589400000000001</v>
      </c>
      <c r="CU54">
        <v>3.0316000000000001</v>
      </c>
      <c r="CV54">
        <v>2.34781</v>
      </c>
      <c r="CW54">
        <v>24.202500000000001</v>
      </c>
      <c r="CX54">
        <v>20.008199999999999</v>
      </c>
      <c r="CY54">
        <v>2000.05</v>
      </c>
      <c r="CZ54">
        <v>0.98000900000000002</v>
      </c>
      <c r="DA54">
        <v>1.99913E-2</v>
      </c>
      <c r="DB54">
        <v>0</v>
      </c>
      <c r="DC54">
        <v>685.70799999999997</v>
      </c>
      <c r="DD54">
        <v>5.0005300000000004</v>
      </c>
      <c r="DE54">
        <v>15233.8</v>
      </c>
      <c r="DF54">
        <v>17834</v>
      </c>
      <c r="DG54">
        <v>48.125</v>
      </c>
      <c r="DH54">
        <v>50.061999999999998</v>
      </c>
      <c r="DI54">
        <v>48.686999999999998</v>
      </c>
      <c r="DJ54">
        <v>49</v>
      </c>
      <c r="DK54">
        <v>49.375</v>
      </c>
      <c r="DL54">
        <v>1955.17</v>
      </c>
      <c r="DM54">
        <v>39.880000000000003</v>
      </c>
      <c r="DN54">
        <v>0</v>
      </c>
      <c r="DO54">
        <v>107.799999952316</v>
      </c>
      <c r="DP54">
        <v>0</v>
      </c>
      <c r="DQ54">
        <v>685.64134615384603</v>
      </c>
      <c r="DR54">
        <v>-0.21070086573907601</v>
      </c>
      <c r="DS54">
        <v>-1444.0649545265301</v>
      </c>
      <c r="DT54">
        <v>15328.180769230799</v>
      </c>
      <c r="DU54">
        <v>15</v>
      </c>
      <c r="DV54">
        <v>1628188219.5</v>
      </c>
      <c r="DW54" t="s">
        <v>560</v>
      </c>
      <c r="DX54">
        <v>1628188219.5</v>
      </c>
      <c r="DY54">
        <v>1628188218.5</v>
      </c>
      <c r="DZ54">
        <v>77</v>
      </c>
      <c r="EA54">
        <v>-2E-3</v>
      </c>
      <c r="EB54">
        <v>1E-3</v>
      </c>
      <c r="EC54">
        <v>0.70899999999999996</v>
      </c>
      <c r="ED54">
        <v>3.3000000000000002E-2</v>
      </c>
      <c r="EE54">
        <v>75</v>
      </c>
      <c r="EF54">
        <v>24</v>
      </c>
      <c r="EG54">
        <v>0.43</v>
      </c>
      <c r="EH54">
        <v>0.02</v>
      </c>
      <c r="EI54">
        <v>0.58688670990356795</v>
      </c>
      <c r="EJ54">
        <v>-0.25004572523187701</v>
      </c>
      <c r="EK54">
        <v>6.7852029788095805E-2</v>
      </c>
      <c r="EL54">
        <v>1</v>
      </c>
      <c r="EM54">
        <v>0.44228706864761802</v>
      </c>
      <c r="EN54">
        <v>8.9347200652668504E-2</v>
      </c>
      <c r="EO54">
        <v>1.87150425421066E-2</v>
      </c>
      <c r="EP54">
        <v>1</v>
      </c>
      <c r="EQ54">
        <v>2</v>
      </c>
      <c r="ER54">
        <v>2</v>
      </c>
      <c r="ES54" t="s">
        <v>363</v>
      </c>
      <c r="ET54">
        <v>2.9889399999999999</v>
      </c>
      <c r="EU54">
        <v>2.7505000000000002</v>
      </c>
      <c r="EV54">
        <v>1.95198E-2</v>
      </c>
      <c r="EW54">
        <v>2.00404E-2</v>
      </c>
      <c r="EX54">
        <v>0.12643399999999999</v>
      </c>
      <c r="EY54">
        <v>0.106105</v>
      </c>
      <c r="EZ54">
        <v>23541.1</v>
      </c>
      <c r="FA54">
        <v>24355.8</v>
      </c>
      <c r="FB54">
        <v>23861.200000000001</v>
      </c>
      <c r="FC54">
        <v>25175.599999999999</v>
      </c>
      <c r="FD54">
        <v>30036.6</v>
      </c>
      <c r="FE54">
        <v>31684</v>
      </c>
      <c r="FF54">
        <v>38026.1</v>
      </c>
      <c r="FG54">
        <v>39306.300000000003</v>
      </c>
      <c r="FH54">
        <v>2.0587499999999999</v>
      </c>
      <c r="FI54">
        <v>1.9034199999999999</v>
      </c>
      <c r="FJ54">
        <v>7.2643200000000003E-3</v>
      </c>
      <c r="FK54">
        <v>0</v>
      </c>
      <c r="FL54">
        <v>30.4251</v>
      </c>
      <c r="FM54">
        <v>999.9</v>
      </c>
      <c r="FN54">
        <v>31.419</v>
      </c>
      <c r="FO54">
        <v>45.128999999999998</v>
      </c>
      <c r="FP54">
        <v>30.627600000000001</v>
      </c>
      <c r="FQ54">
        <v>61.206400000000002</v>
      </c>
      <c r="FR54">
        <v>25.052099999999999</v>
      </c>
      <c r="FS54">
        <v>1</v>
      </c>
      <c r="FT54">
        <v>0.481207</v>
      </c>
      <c r="FU54">
        <v>2.64072</v>
      </c>
      <c r="FV54">
        <v>20.363299999999999</v>
      </c>
      <c r="FW54">
        <v>5.2484400000000004</v>
      </c>
      <c r="FX54">
        <v>12.0099</v>
      </c>
      <c r="FY54">
        <v>4.9788500000000004</v>
      </c>
      <c r="FZ54">
        <v>3.2923300000000002</v>
      </c>
      <c r="GA54">
        <v>9999</v>
      </c>
      <c r="GB54">
        <v>999.9</v>
      </c>
      <c r="GC54">
        <v>9999</v>
      </c>
      <c r="GD54">
        <v>9999</v>
      </c>
      <c r="GE54">
        <v>1.8757600000000001</v>
      </c>
      <c r="GF54">
        <v>1.8768199999999999</v>
      </c>
      <c r="GG54">
        <v>1.8828400000000001</v>
      </c>
      <c r="GH54">
        <v>1.8860300000000001</v>
      </c>
      <c r="GI54">
        <v>1.87683</v>
      </c>
      <c r="GJ54">
        <v>1.8832500000000001</v>
      </c>
      <c r="GK54">
        <v>1.8823099999999999</v>
      </c>
      <c r="GL54">
        <v>1.88574</v>
      </c>
      <c r="GM54">
        <v>5</v>
      </c>
      <c r="GN54">
        <v>0</v>
      </c>
      <c r="GO54">
        <v>0</v>
      </c>
      <c r="GP54">
        <v>0</v>
      </c>
      <c r="GQ54" t="s">
        <v>364</v>
      </c>
      <c r="GR54" t="s">
        <v>365</v>
      </c>
      <c r="GS54" t="s">
        <v>366</v>
      </c>
      <c r="GT54" t="s">
        <v>366</v>
      </c>
      <c r="GU54" t="s">
        <v>366</v>
      </c>
      <c r="GV54" t="s">
        <v>366</v>
      </c>
      <c r="GW54">
        <v>0</v>
      </c>
      <c r="GX54">
        <v>100</v>
      </c>
      <c r="GY54">
        <v>100</v>
      </c>
      <c r="GZ54">
        <v>0.71099999999999997</v>
      </c>
      <c r="HA54">
        <v>4.1799999999999997E-2</v>
      </c>
      <c r="HB54">
        <v>0.81833465818464002</v>
      </c>
      <c r="HC54">
        <v>-1.54219930941761E-3</v>
      </c>
      <c r="HD54">
        <v>9.932230794391771E-7</v>
      </c>
      <c r="HE54">
        <v>-3.2951819426937901E-10</v>
      </c>
      <c r="HF54">
        <v>4.1817295984781899E-2</v>
      </c>
      <c r="HG54">
        <v>0</v>
      </c>
      <c r="HH54">
        <v>0</v>
      </c>
      <c r="HI54">
        <v>0</v>
      </c>
      <c r="HJ54">
        <v>1</v>
      </c>
      <c r="HK54">
        <v>2080</v>
      </c>
      <c r="HL54">
        <v>1</v>
      </c>
      <c r="HM54">
        <v>27</v>
      </c>
      <c r="HN54">
        <v>0.6</v>
      </c>
      <c r="HO54">
        <v>0.7</v>
      </c>
      <c r="HP54">
        <v>18</v>
      </c>
      <c r="HQ54">
        <v>513.88599999999997</v>
      </c>
      <c r="HR54">
        <v>467.71600000000001</v>
      </c>
      <c r="HS54">
        <v>27.000699999999998</v>
      </c>
      <c r="HT54">
        <v>33.266599999999997</v>
      </c>
      <c r="HU54">
        <v>30.000800000000002</v>
      </c>
      <c r="HV54">
        <v>33.019500000000001</v>
      </c>
      <c r="HW54">
        <v>33.005000000000003</v>
      </c>
      <c r="HX54">
        <v>6.3048599999999997</v>
      </c>
      <c r="HY54">
        <v>25.4284</v>
      </c>
      <c r="HZ54">
        <v>17.559999999999999</v>
      </c>
      <c r="IA54">
        <v>27</v>
      </c>
      <c r="IB54">
        <v>75</v>
      </c>
      <c r="IC54">
        <v>23.526299999999999</v>
      </c>
      <c r="ID54">
        <v>99.003500000000003</v>
      </c>
      <c r="IE54">
        <v>100.033</v>
      </c>
    </row>
    <row r="55" spans="1:239" x14ac:dyDescent="0.3">
      <c r="A55">
        <v>39</v>
      </c>
      <c r="B55">
        <v>1628188361.0999999</v>
      </c>
      <c r="C55">
        <v>13381.5</v>
      </c>
      <c r="D55" t="s">
        <v>561</v>
      </c>
      <c r="E55" t="s">
        <v>562</v>
      </c>
      <c r="F55">
        <v>0</v>
      </c>
      <c r="G55" t="s">
        <v>532</v>
      </c>
      <c r="H55" t="s">
        <v>27</v>
      </c>
      <c r="I55" t="s">
        <v>360</v>
      </c>
      <c r="J55">
        <v>1628188361.0999999</v>
      </c>
      <c r="K55">
        <f t="shared" si="46"/>
        <v>5.9353165149706932E-3</v>
      </c>
      <c r="L55">
        <f t="shared" si="47"/>
        <v>5.935316514970693</v>
      </c>
      <c r="M55">
        <f t="shared" si="48"/>
        <v>-1.7741453111479559</v>
      </c>
      <c r="N55">
        <f t="shared" si="49"/>
        <v>51.334200000000003</v>
      </c>
      <c r="O55">
        <f t="shared" si="50"/>
        <v>56.886375489937429</v>
      </c>
      <c r="P55">
        <f t="shared" si="51"/>
        <v>5.6677751818625017</v>
      </c>
      <c r="Q55">
        <f t="shared" si="52"/>
        <v>5.1145938238275006</v>
      </c>
      <c r="R55">
        <f t="shared" si="53"/>
        <v>0.44911599965522497</v>
      </c>
      <c r="S55">
        <f t="shared" si="54"/>
        <v>2.9261674001025884</v>
      </c>
      <c r="T55">
        <f t="shared" si="55"/>
        <v>0.4140372548752933</v>
      </c>
      <c r="U55">
        <f t="shared" si="56"/>
        <v>0.26169627190256595</v>
      </c>
      <c r="V55">
        <f t="shared" si="57"/>
        <v>321.52094338750595</v>
      </c>
      <c r="W55">
        <f t="shared" si="58"/>
        <v>30.643369468488409</v>
      </c>
      <c r="X55">
        <f t="shared" si="59"/>
        <v>30.584900000000001</v>
      </c>
      <c r="Y55">
        <f t="shared" si="60"/>
        <v>4.4056973216882396</v>
      </c>
      <c r="Z55">
        <f t="shared" si="61"/>
        <v>69.957374578070983</v>
      </c>
      <c r="AA55">
        <f t="shared" si="62"/>
        <v>3.0307337025500867</v>
      </c>
      <c r="AB55">
        <f t="shared" si="63"/>
        <v>4.3322576366382224</v>
      </c>
      <c r="AC55">
        <f t="shared" si="64"/>
        <v>1.3749636191381529</v>
      </c>
      <c r="AD55">
        <f t="shared" si="65"/>
        <v>-261.74745831020755</v>
      </c>
      <c r="AE55">
        <f t="shared" si="66"/>
        <v>-46.317025626303732</v>
      </c>
      <c r="AF55">
        <f t="shared" si="67"/>
        <v>-3.5347860718826754</v>
      </c>
      <c r="AG55">
        <f t="shared" si="68"/>
        <v>9.921673379112022</v>
      </c>
      <c r="AH55">
        <v>0</v>
      </c>
      <c r="AI55">
        <v>0</v>
      </c>
      <c r="AJ55">
        <f t="shared" si="69"/>
        <v>1</v>
      </c>
      <c r="AK55">
        <f t="shared" si="70"/>
        <v>0</v>
      </c>
      <c r="AL55">
        <f t="shared" si="71"/>
        <v>52196.665313512633</v>
      </c>
      <c r="AM55" t="s">
        <v>361</v>
      </c>
      <c r="AN55">
        <v>10238.9</v>
      </c>
      <c r="AO55">
        <v>302.21199999999999</v>
      </c>
      <c r="AP55">
        <v>4052.3</v>
      </c>
      <c r="AQ55">
        <f t="shared" si="72"/>
        <v>0.92542210596451402</v>
      </c>
      <c r="AR55">
        <v>-0.32343011824092399</v>
      </c>
      <c r="AS55" t="s">
        <v>563</v>
      </c>
      <c r="AT55">
        <v>10357.799999999999</v>
      </c>
      <c r="AU55">
        <v>684.74653846153899</v>
      </c>
      <c r="AV55">
        <v>818.37099999999998</v>
      </c>
      <c r="AW55">
        <f t="shared" si="73"/>
        <v>0.16328103212169176</v>
      </c>
      <c r="AX55">
        <v>0.5</v>
      </c>
      <c r="AY55">
        <f t="shared" si="74"/>
        <v>1681.2479996826453</v>
      </c>
      <c r="AZ55">
        <f t="shared" si="75"/>
        <v>-1.7741453111479559</v>
      </c>
      <c r="BA55">
        <f t="shared" si="76"/>
        <v>137.25795432035602</v>
      </c>
      <c r="BB55">
        <f t="shared" si="77"/>
        <v>-8.6287995178633431E-4</v>
      </c>
      <c r="BC55">
        <f t="shared" si="78"/>
        <v>3.9516661758542275</v>
      </c>
      <c r="BD55">
        <f t="shared" si="79"/>
        <v>233.42116300880693</v>
      </c>
      <c r="BE55" t="s">
        <v>564</v>
      </c>
      <c r="BF55">
        <v>541.05999999999995</v>
      </c>
      <c r="BG55">
        <f t="shared" si="80"/>
        <v>541.05999999999995</v>
      </c>
      <c r="BH55">
        <f t="shared" si="81"/>
        <v>0.33885731532520091</v>
      </c>
      <c r="BI55">
        <f t="shared" si="82"/>
        <v>0.48185777534414781</v>
      </c>
      <c r="BJ55">
        <f t="shared" si="83"/>
        <v>0.92102191818275025</v>
      </c>
      <c r="BK55">
        <f t="shared" si="84"/>
        <v>0.2588823628735738</v>
      </c>
      <c r="BL55">
        <f t="shared" si="85"/>
        <v>0.86236082993252428</v>
      </c>
      <c r="BM55">
        <f t="shared" si="86"/>
        <v>0.38074521488413254</v>
      </c>
      <c r="BN55">
        <f t="shared" si="87"/>
        <v>0.6192547851158674</v>
      </c>
      <c r="BO55">
        <f t="shared" si="88"/>
        <v>2000.06</v>
      </c>
      <c r="BP55">
        <f t="shared" si="89"/>
        <v>1681.2479996826453</v>
      </c>
      <c r="BQ55">
        <f t="shared" si="90"/>
        <v>0.8405987818778663</v>
      </c>
      <c r="BR55">
        <f t="shared" si="91"/>
        <v>0.16075564902428224</v>
      </c>
      <c r="BS55">
        <v>6</v>
      </c>
      <c r="BT55">
        <v>0.5</v>
      </c>
      <c r="BU55" t="s">
        <v>362</v>
      </c>
      <c r="BV55">
        <v>2</v>
      </c>
      <c r="BW55">
        <v>1628188361.0999999</v>
      </c>
      <c r="BX55">
        <v>51.334200000000003</v>
      </c>
      <c r="BY55">
        <v>49.5707273805357</v>
      </c>
      <c r="BZ55">
        <v>30.418894518786701</v>
      </c>
      <c r="CA55">
        <v>23.512699999999999</v>
      </c>
      <c r="CB55">
        <v>50.586300000000001</v>
      </c>
      <c r="CC55">
        <v>30.474499999999999</v>
      </c>
      <c r="CD55">
        <v>499.96600000000001</v>
      </c>
      <c r="CE55">
        <v>99.533600000000007</v>
      </c>
      <c r="CF55">
        <v>9.9662500000000001E-2</v>
      </c>
      <c r="CG55">
        <v>30.2913</v>
      </c>
      <c r="CH55">
        <v>30.584900000000001</v>
      </c>
      <c r="CI55">
        <v>999.9</v>
      </c>
      <c r="CJ55">
        <v>0</v>
      </c>
      <c r="CK55">
        <v>0</v>
      </c>
      <c r="CL55">
        <v>10027.5</v>
      </c>
      <c r="CM55">
        <v>0</v>
      </c>
      <c r="CN55">
        <v>2163.84</v>
      </c>
      <c r="CO55">
        <v>1.2923800000000001</v>
      </c>
      <c r="CP55">
        <v>52.9499</v>
      </c>
      <c r="CQ55">
        <v>51.2468</v>
      </c>
      <c r="CR55">
        <v>7.0000900000000001</v>
      </c>
      <c r="CS55">
        <v>50.041899999999998</v>
      </c>
      <c r="CT55">
        <v>23.512699999999999</v>
      </c>
      <c r="CU55">
        <v>3.0370499999999998</v>
      </c>
      <c r="CV55">
        <v>2.3403</v>
      </c>
      <c r="CW55">
        <v>24.232399999999998</v>
      </c>
      <c r="CX55">
        <v>19.956499999999998</v>
      </c>
      <c r="CY55">
        <v>2000.06</v>
      </c>
      <c r="CZ55">
        <v>0.979993</v>
      </c>
      <c r="DA55">
        <v>2.00071E-2</v>
      </c>
      <c r="DB55">
        <v>0</v>
      </c>
      <c r="DC55">
        <v>684.50400000000002</v>
      </c>
      <c r="DD55">
        <v>5.0005300000000004</v>
      </c>
      <c r="DE55">
        <v>15422.4</v>
      </c>
      <c r="DF55">
        <v>17834</v>
      </c>
      <c r="DG55">
        <v>48.375</v>
      </c>
      <c r="DH55">
        <v>50.311999999999998</v>
      </c>
      <c r="DI55">
        <v>48.936999999999998</v>
      </c>
      <c r="DJ55">
        <v>49.186999999999998</v>
      </c>
      <c r="DK55">
        <v>49.625</v>
      </c>
      <c r="DL55">
        <v>1955.14</v>
      </c>
      <c r="DM55">
        <v>39.92</v>
      </c>
      <c r="DN55">
        <v>0</v>
      </c>
      <c r="DO55">
        <v>103</v>
      </c>
      <c r="DP55">
        <v>0</v>
      </c>
      <c r="DQ55">
        <v>684.74653846153899</v>
      </c>
      <c r="DR55">
        <v>1.1575384788856899</v>
      </c>
      <c r="DS55">
        <v>-5.3641026232788596</v>
      </c>
      <c r="DT55">
        <v>15422.4576923077</v>
      </c>
      <c r="DU55">
        <v>15</v>
      </c>
      <c r="DV55">
        <v>1628188322.5999999</v>
      </c>
      <c r="DW55" t="s">
        <v>565</v>
      </c>
      <c r="DX55">
        <v>1628188319.0999999</v>
      </c>
      <c r="DY55">
        <v>1628188322.5999999</v>
      </c>
      <c r="DZ55">
        <v>78</v>
      </c>
      <c r="EA55">
        <v>5.0000000000000001E-3</v>
      </c>
      <c r="EB55">
        <v>-4.0000000000000001E-3</v>
      </c>
      <c r="EC55">
        <v>0.75</v>
      </c>
      <c r="ED55">
        <v>2.9000000000000001E-2</v>
      </c>
      <c r="EE55">
        <v>50</v>
      </c>
      <c r="EF55">
        <v>24</v>
      </c>
      <c r="EG55">
        <v>0.22</v>
      </c>
      <c r="EH55">
        <v>0.01</v>
      </c>
      <c r="EI55">
        <v>-1.34537511500136</v>
      </c>
      <c r="EJ55">
        <v>-0.31173813914356102</v>
      </c>
      <c r="EK55">
        <v>6.9818230479183896E-2</v>
      </c>
      <c r="EL55">
        <v>1</v>
      </c>
      <c r="EM55">
        <v>0.45221346365512699</v>
      </c>
      <c r="EN55">
        <v>9.8941801941058297E-2</v>
      </c>
      <c r="EO55">
        <v>1.99931209247085E-2</v>
      </c>
      <c r="EP55">
        <v>1</v>
      </c>
      <c r="EQ55">
        <v>2</v>
      </c>
      <c r="ER55">
        <v>2</v>
      </c>
      <c r="ES55" t="s">
        <v>363</v>
      </c>
      <c r="ET55">
        <v>2.9887299999999999</v>
      </c>
      <c r="EU55">
        <v>2.7508699999999999</v>
      </c>
      <c r="EV55">
        <v>1.3571400000000001E-2</v>
      </c>
      <c r="EW55">
        <v>1.34491E-2</v>
      </c>
      <c r="EX55">
        <v>0.12656400000000001</v>
      </c>
      <c r="EY55">
        <v>0.105834</v>
      </c>
      <c r="EZ55">
        <v>23675.9</v>
      </c>
      <c r="FA55">
        <v>24510.3</v>
      </c>
      <c r="FB55">
        <v>23854</v>
      </c>
      <c r="FC55">
        <v>25166.9</v>
      </c>
      <c r="FD55">
        <v>30024</v>
      </c>
      <c r="FE55">
        <v>31682.7</v>
      </c>
      <c r="FF55">
        <v>38015.9</v>
      </c>
      <c r="FG55">
        <v>39292.800000000003</v>
      </c>
      <c r="FH55">
        <v>2.0577200000000002</v>
      </c>
      <c r="FI55">
        <v>1.89995</v>
      </c>
      <c r="FJ55">
        <v>5.9530099999999999E-3</v>
      </c>
      <c r="FK55">
        <v>0</v>
      </c>
      <c r="FL55">
        <v>30.488199999999999</v>
      </c>
      <c r="FM55">
        <v>999.9</v>
      </c>
      <c r="FN55">
        <v>31.37</v>
      </c>
      <c r="FO55">
        <v>45.33</v>
      </c>
      <c r="FP55">
        <v>30.895499999999998</v>
      </c>
      <c r="FQ55">
        <v>61.306399999999996</v>
      </c>
      <c r="FR55">
        <v>25.492799999999999</v>
      </c>
      <c r="FS55">
        <v>1</v>
      </c>
      <c r="FT55">
        <v>0.49557899999999999</v>
      </c>
      <c r="FU55">
        <v>2.7737400000000001</v>
      </c>
      <c r="FV55">
        <v>20.360700000000001</v>
      </c>
      <c r="FW55">
        <v>5.2481400000000002</v>
      </c>
      <c r="FX55">
        <v>12.0099</v>
      </c>
      <c r="FY55">
        <v>4.9784499999999996</v>
      </c>
      <c r="FZ55">
        <v>3.2923300000000002</v>
      </c>
      <c r="GA55">
        <v>9999</v>
      </c>
      <c r="GB55">
        <v>999.9</v>
      </c>
      <c r="GC55">
        <v>9999</v>
      </c>
      <c r="GD55">
        <v>9999</v>
      </c>
      <c r="GE55">
        <v>1.8757600000000001</v>
      </c>
      <c r="GF55">
        <v>1.87683</v>
      </c>
      <c r="GG55">
        <v>1.8828800000000001</v>
      </c>
      <c r="GH55">
        <v>1.88608</v>
      </c>
      <c r="GI55">
        <v>1.8768400000000001</v>
      </c>
      <c r="GJ55">
        <v>1.8832599999999999</v>
      </c>
      <c r="GK55">
        <v>1.88232</v>
      </c>
      <c r="GL55">
        <v>1.8857999999999999</v>
      </c>
      <c r="GM55">
        <v>5</v>
      </c>
      <c r="GN55">
        <v>0</v>
      </c>
      <c r="GO55">
        <v>0</v>
      </c>
      <c r="GP55">
        <v>0</v>
      </c>
      <c r="GQ55" t="s">
        <v>364</v>
      </c>
      <c r="GR55" t="s">
        <v>365</v>
      </c>
      <c r="GS55" t="s">
        <v>366</v>
      </c>
      <c r="GT55" t="s">
        <v>366</v>
      </c>
      <c r="GU55" t="s">
        <v>366</v>
      </c>
      <c r="GV55" t="s">
        <v>366</v>
      </c>
      <c r="GW55">
        <v>0</v>
      </c>
      <c r="GX55">
        <v>100</v>
      </c>
      <c r="GY55">
        <v>100</v>
      </c>
      <c r="GZ55">
        <v>0.748</v>
      </c>
      <c r="HA55">
        <v>3.8300000000000001E-2</v>
      </c>
      <c r="HB55">
        <v>0.823411118293773</v>
      </c>
      <c r="HC55">
        <v>-1.54219930941761E-3</v>
      </c>
      <c r="HD55">
        <v>9.932230794391771E-7</v>
      </c>
      <c r="HE55">
        <v>-3.2951819426937901E-10</v>
      </c>
      <c r="HF55">
        <v>3.8270568100443499E-2</v>
      </c>
      <c r="HG55">
        <v>0</v>
      </c>
      <c r="HH55">
        <v>0</v>
      </c>
      <c r="HI55">
        <v>0</v>
      </c>
      <c r="HJ55">
        <v>1</v>
      </c>
      <c r="HK55">
        <v>2080</v>
      </c>
      <c r="HL55">
        <v>1</v>
      </c>
      <c r="HM55">
        <v>27</v>
      </c>
      <c r="HN55">
        <v>0.7</v>
      </c>
      <c r="HO55">
        <v>0.6</v>
      </c>
      <c r="HP55">
        <v>18</v>
      </c>
      <c r="HQ55">
        <v>514.30799999999999</v>
      </c>
      <c r="HR55">
        <v>466.33</v>
      </c>
      <c r="HS55">
        <v>27.005400000000002</v>
      </c>
      <c r="HT55">
        <v>33.396900000000002</v>
      </c>
      <c r="HU55">
        <v>30.001200000000001</v>
      </c>
      <c r="HV55">
        <v>33.155000000000001</v>
      </c>
      <c r="HW55">
        <v>33.143300000000004</v>
      </c>
      <c r="HX55">
        <v>5.1522699999999997</v>
      </c>
      <c r="HY55">
        <v>26.970700000000001</v>
      </c>
      <c r="HZ55">
        <v>16.141200000000001</v>
      </c>
      <c r="IA55">
        <v>27</v>
      </c>
      <c r="IB55">
        <v>50</v>
      </c>
      <c r="IC55">
        <v>23.3584</v>
      </c>
      <c r="ID55">
        <v>98.975700000000003</v>
      </c>
      <c r="IE55">
        <v>99.998599999999996</v>
      </c>
    </row>
    <row r="56" spans="1:239" x14ac:dyDescent="0.3">
      <c r="A56">
        <v>40</v>
      </c>
      <c r="B56">
        <v>1628188468.0999999</v>
      </c>
      <c r="C56">
        <v>13488.5</v>
      </c>
      <c r="D56" t="s">
        <v>566</v>
      </c>
      <c r="E56" t="s">
        <v>567</v>
      </c>
      <c r="F56">
        <v>0</v>
      </c>
      <c r="G56" t="s">
        <v>532</v>
      </c>
      <c r="H56" t="s">
        <v>27</v>
      </c>
      <c r="I56" t="s">
        <v>360</v>
      </c>
      <c r="J56">
        <v>1628188468.0999999</v>
      </c>
      <c r="K56">
        <f t="shared" si="46"/>
        <v>6.1201793872938731E-3</v>
      </c>
      <c r="L56">
        <f t="shared" si="47"/>
        <v>6.1201793872938728</v>
      </c>
      <c r="M56">
        <f t="shared" si="48"/>
        <v>-3.490010047944931</v>
      </c>
      <c r="N56">
        <f t="shared" si="49"/>
        <v>24.221</v>
      </c>
      <c r="O56">
        <f t="shared" si="50"/>
        <v>36.588625458917605</v>
      </c>
      <c r="P56">
        <f t="shared" si="51"/>
        <v>3.644827105259369</v>
      </c>
      <c r="Q56">
        <f t="shared" si="52"/>
        <v>2.4128087953347999</v>
      </c>
      <c r="R56">
        <f t="shared" si="53"/>
        <v>0.45923221323984309</v>
      </c>
      <c r="S56">
        <f t="shared" si="54"/>
        <v>2.9194123779607741</v>
      </c>
      <c r="T56">
        <f t="shared" si="55"/>
        <v>0.42254690673691314</v>
      </c>
      <c r="U56">
        <f t="shared" si="56"/>
        <v>0.26714320794872448</v>
      </c>
      <c r="V56">
        <f t="shared" si="57"/>
        <v>321.51876838765639</v>
      </c>
      <c r="W56">
        <f t="shared" si="58"/>
        <v>30.698969751156231</v>
      </c>
      <c r="X56">
        <f t="shared" si="59"/>
        <v>30.7029</v>
      </c>
      <c r="Y56">
        <f t="shared" si="60"/>
        <v>4.4355174150229351</v>
      </c>
      <c r="Z56">
        <f t="shared" si="61"/>
        <v>69.915766494053386</v>
      </c>
      <c r="AA56">
        <f t="shared" si="62"/>
        <v>3.0468585951279623</v>
      </c>
      <c r="AB56">
        <f t="shared" si="63"/>
        <v>4.3578991519561034</v>
      </c>
      <c r="AC56">
        <f t="shared" si="64"/>
        <v>1.3886588198949728</v>
      </c>
      <c r="AD56">
        <f t="shared" si="65"/>
        <v>-269.89991097965981</v>
      </c>
      <c r="AE56">
        <f t="shared" si="66"/>
        <v>-48.570973733223475</v>
      </c>
      <c r="AF56">
        <f t="shared" si="67"/>
        <v>-3.7194385476490224</v>
      </c>
      <c r="AG56">
        <f t="shared" si="68"/>
        <v>-0.67155487287590887</v>
      </c>
      <c r="AH56">
        <v>0</v>
      </c>
      <c r="AI56">
        <v>0</v>
      </c>
      <c r="AJ56">
        <f t="shared" si="69"/>
        <v>1</v>
      </c>
      <c r="AK56">
        <f t="shared" si="70"/>
        <v>0</v>
      </c>
      <c r="AL56">
        <f t="shared" si="71"/>
        <v>51986.027841427785</v>
      </c>
      <c r="AM56" t="s">
        <v>361</v>
      </c>
      <c r="AN56">
        <v>10238.9</v>
      </c>
      <c r="AO56">
        <v>302.21199999999999</v>
      </c>
      <c r="AP56">
        <v>4052.3</v>
      </c>
      <c r="AQ56">
        <f t="shared" si="72"/>
        <v>0.92542210596451402</v>
      </c>
      <c r="AR56">
        <v>-0.32343011824092399</v>
      </c>
      <c r="AS56" t="s">
        <v>568</v>
      </c>
      <c r="AT56">
        <v>10356.1</v>
      </c>
      <c r="AU56">
        <v>687.21888000000001</v>
      </c>
      <c r="AV56">
        <v>795.00099999999998</v>
      </c>
      <c r="AW56">
        <f t="shared" si="73"/>
        <v>0.13557482317632297</v>
      </c>
      <c r="AX56">
        <v>0.5</v>
      </c>
      <c r="AY56">
        <f t="shared" si="74"/>
        <v>1681.2392996827236</v>
      </c>
      <c r="AZ56">
        <f t="shared" si="75"/>
        <v>-3.490010047944931</v>
      </c>
      <c r="BA56">
        <f t="shared" si="76"/>
        <v>113.96686038578515</v>
      </c>
      <c r="BB56">
        <f t="shared" si="77"/>
        <v>-1.8834796035886092E-3</v>
      </c>
      <c r="BC56">
        <f t="shared" si="78"/>
        <v>4.0972262927971164</v>
      </c>
      <c r="BD56">
        <f t="shared" si="79"/>
        <v>231.48029916443915</v>
      </c>
      <c r="BE56" t="s">
        <v>569</v>
      </c>
      <c r="BF56">
        <v>540.27</v>
      </c>
      <c r="BG56">
        <f t="shared" si="80"/>
        <v>540.27</v>
      </c>
      <c r="BH56">
        <f t="shared" si="81"/>
        <v>0.32041594916232807</v>
      </c>
      <c r="BI56">
        <f t="shared" si="82"/>
        <v>0.42312133191484336</v>
      </c>
      <c r="BJ56">
        <f t="shared" si="83"/>
        <v>0.92746901364737766</v>
      </c>
      <c r="BK56">
        <f t="shared" si="84"/>
        <v>0.21871859964406667</v>
      </c>
      <c r="BL56">
        <f t="shared" si="85"/>
        <v>0.86859268369168929</v>
      </c>
      <c r="BM56">
        <f t="shared" si="86"/>
        <v>0.33264476376672369</v>
      </c>
      <c r="BN56">
        <f t="shared" si="87"/>
        <v>0.66735523623327631</v>
      </c>
      <c r="BO56">
        <f t="shared" si="88"/>
        <v>2000.05</v>
      </c>
      <c r="BP56">
        <f t="shared" si="89"/>
        <v>1681.2392996827236</v>
      </c>
      <c r="BQ56">
        <f t="shared" si="90"/>
        <v>0.84059863487548991</v>
      </c>
      <c r="BR56">
        <f t="shared" si="91"/>
        <v>0.16075536530969545</v>
      </c>
      <c r="BS56">
        <v>6</v>
      </c>
      <c r="BT56">
        <v>0.5</v>
      </c>
      <c r="BU56" t="s">
        <v>362</v>
      </c>
      <c r="BV56">
        <v>2</v>
      </c>
      <c r="BW56">
        <v>1628188468.0999999</v>
      </c>
      <c r="BX56">
        <v>24.221</v>
      </c>
      <c r="BY56">
        <v>20.2107999967936</v>
      </c>
      <c r="BZ56">
        <v>30.5859138839695</v>
      </c>
      <c r="CA56">
        <v>23.466200000000001</v>
      </c>
      <c r="CB56">
        <v>23.508400000000002</v>
      </c>
      <c r="CC56">
        <v>30.676300000000001</v>
      </c>
      <c r="CD56">
        <v>499.99099999999999</v>
      </c>
      <c r="CE56">
        <v>99.516599999999997</v>
      </c>
      <c r="CF56">
        <v>9.9798799999999993E-2</v>
      </c>
      <c r="CG56">
        <v>30.394300000000001</v>
      </c>
      <c r="CH56">
        <v>30.7029</v>
      </c>
      <c r="CI56">
        <v>999.9</v>
      </c>
      <c r="CJ56">
        <v>0</v>
      </c>
      <c r="CK56">
        <v>0</v>
      </c>
      <c r="CL56">
        <v>9990.6200000000008</v>
      </c>
      <c r="CM56">
        <v>0</v>
      </c>
      <c r="CN56">
        <v>2088.35</v>
      </c>
      <c r="CO56">
        <v>4.20716</v>
      </c>
      <c r="CP56">
        <v>24.988499999999998</v>
      </c>
      <c r="CQ56">
        <v>20.494700000000002</v>
      </c>
      <c r="CR56">
        <v>7.24702</v>
      </c>
      <c r="CS56">
        <v>20.0138</v>
      </c>
      <c r="CT56">
        <v>23.466200000000001</v>
      </c>
      <c r="CU56">
        <v>3.0564800000000001</v>
      </c>
      <c r="CV56">
        <v>2.33528</v>
      </c>
      <c r="CW56">
        <v>24.338799999999999</v>
      </c>
      <c r="CX56">
        <v>19.921800000000001</v>
      </c>
      <c r="CY56">
        <v>2000.05</v>
      </c>
      <c r="CZ56">
        <v>0.97999599999999998</v>
      </c>
      <c r="DA56">
        <v>2.00041E-2</v>
      </c>
      <c r="DB56">
        <v>0</v>
      </c>
      <c r="DC56">
        <v>687.31799999999998</v>
      </c>
      <c r="DD56">
        <v>5.0005300000000004</v>
      </c>
      <c r="DE56">
        <v>15437.7</v>
      </c>
      <c r="DF56">
        <v>17833.900000000001</v>
      </c>
      <c r="DG56">
        <v>48.75</v>
      </c>
      <c r="DH56">
        <v>50.625</v>
      </c>
      <c r="DI56">
        <v>49.25</v>
      </c>
      <c r="DJ56">
        <v>49.686999999999998</v>
      </c>
      <c r="DK56">
        <v>50</v>
      </c>
      <c r="DL56">
        <v>1955.14</v>
      </c>
      <c r="DM56">
        <v>39.909999999999997</v>
      </c>
      <c r="DN56">
        <v>0</v>
      </c>
      <c r="DO56">
        <v>106.799999952316</v>
      </c>
      <c r="DP56">
        <v>0</v>
      </c>
      <c r="DQ56">
        <v>687.21888000000001</v>
      </c>
      <c r="DR56">
        <v>1.08161538658916</v>
      </c>
      <c r="DS56">
        <v>-140.71538492382501</v>
      </c>
      <c r="DT56">
        <v>15463.516</v>
      </c>
      <c r="DU56">
        <v>15</v>
      </c>
      <c r="DV56">
        <v>1628188428.5999999</v>
      </c>
      <c r="DW56" t="s">
        <v>570</v>
      </c>
      <c r="DX56">
        <v>1628188427.5999999</v>
      </c>
      <c r="DY56">
        <v>1628188428.5999999</v>
      </c>
      <c r="DZ56">
        <v>79</v>
      </c>
      <c r="EA56">
        <v>-7.4999999999999997E-2</v>
      </c>
      <c r="EB56">
        <v>-1E-3</v>
      </c>
      <c r="EC56">
        <v>0.71899999999999997</v>
      </c>
      <c r="ED56">
        <v>2.8000000000000001E-2</v>
      </c>
      <c r="EE56">
        <v>20</v>
      </c>
      <c r="EF56">
        <v>23</v>
      </c>
      <c r="EG56">
        <v>0.37</v>
      </c>
      <c r="EH56">
        <v>0.01</v>
      </c>
      <c r="EI56">
        <v>-3.6143782030046201</v>
      </c>
      <c r="EJ56">
        <v>-0.25762517406608598</v>
      </c>
      <c r="EK56">
        <v>5.5785703094084003E-2</v>
      </c>
      <c r="EL56">
        <v>1</v>
      </c>
      <c r="EM56">
        <v>0.46651259724836502</v>
      </c>
      <c r="EN56">
        <v>9.0142314538243798E-2</v>
      </c>
      <c r="EO56">
        <v>1.74592257057192E-2</v>
      </c>
      <c r="EP56">
        <v>1</v>
      </c>
      <c r="EQ56">
        <v>2</v>
      </c>
      <c r="ER56">
        <v>2</v>
      </c>
      <c r="ES56" t="s">
        <v>363</v>
      </c>
      <c r="ET56">
        <v>2.9885299999999999</v>
      </c>
      <c r="EU56">
        <v>2.7507000000000001</v>
      </c>
      <c r="EV56">
        <v>6.3291099999999998E-3</v>
      </c>
      <c r="EW56">
        <v>5.3961800000000004E-3</v>
      </c>
      <c r="EX56">
        <v>0.12706000000000001</v>
      </c>
      <c r="EY56">
        <v>0.10562199999999999</v>
      </c>
      <c r="EZ56">
        <v>23835.4</v>
      </c>
      <c r="FA56">
        <v>24694.5</v>
      </c>
      <c r="FB56">
        <v>23840.9</v>
      </c>
      <c r="FC56">
        <v>25152.2</v>
      </c>
      <c r="FD56">
        <v>29990.5</v>
      </c>
      <c r="FE56">
        <v>31672.2</v>
      </c>
      <c r="FF56">
        <v>37995.300000000003</v>
      </c>
      <c r="FG56">
        <v>39270.800000000003</v>
      </c>
      <c r="FH56">
        <v>2.0556000000000001</v>
      </c>
      <c r="FI56">
        <v>1.8954299999999999</v>
      </c>
      <c r="FJ56">
        <v>-5.4873500000000002E-3</v>
      </c>
      <c r="FK56">
        <v>0</v>
      </c>
      <c r="FL56">
        <v>30.792000000000002</v>
      </c>
      <c r="FM56">
        <v>999.9</v>
      </c>
      <c r="FN56">
        <v>31.015999999999998</v>
      </c>
      <c r="FO56">
        <v>45.531999999999996</v>
      </c>
      <c r="FP56">
        <v>30.874199999999998</v>
      </c>
      <c r="FQ56">
        <v>61.676400000000001</v>
      </c>
      <c r="FR56">
        <v>25.649000000000001</v>
      </c>
      <c r="FS56">
        <v>1</v>
      </c>
      <c r="FT56">
        <v>0.52035100000000001</v>
      </c>
      <c r="FU56">
        <v>3.0776400000000002</v>
      </c>
      <c r="FV56">
        <v>20.3551</v>
      </c>
      <c r="FW56">
        <v>5.2488900000000003</v>
      </c>
      <c r="FX56">
        <v>12.0099</v>
      </c>
      <c r="FY56">
        <v>4.9775</v>
      </c>
      <c r="FZ56">
        <v>3.29223</v>
      </c>
      <c r="GA56">
        <v>9999</v>
      </c>
      <c r="GB56">
        <v>999.9</v>
      </c>
      <c r="GC56">
        <v>9999</v>
      </c>
      <c r="GD56">
        <v>9999</v>
      </c>
      <c r="GE56">
        <v>1.8757600000000001</v>
      </c>
      <c r="GF56">
        <v>1.87683</v>
      </c>
      <c r="GG56">
        <v>1.8829100000000001</v>
      </c>
      <c r="GH56">
        <v>1.8861000000000001</v>
      </c>
      <c r="GI56">
        <v>1.87686</v>
      </c>
      <c r="GJ56">
        <v>1.8832599999999999</v>
      </c>
      <c r="GK56">
        <v>1.8823000000000001</v>
      </c>
      <c r="GL56">
        <v>1.88581</v>
      </c>
      <c r="GM56">
        <v>5</v>
      </c>
      <c r="GN56">
        <v>0</v>
      </c>
      <c r="GO56">
        <v>0</v>
      </c>
      <c r="GP56">
        <v>0</v>
      </c>
      <c r="GQ56" t="s">
        <v>364</v>
      </c>
      <c r="GR56" t="s">
        <v>365</v>
      </c>
      <c r="GS56" t="s">
        <v>366</v>
      </c>
      <c r="GT56" t="s">
        <v>366</v>
      </c>
      <c r="GU56" t="s">
        <v>366</v>
      </c>
      <c r="GV56" t="s">
        <v>366</v>
      </c>
      <c r="GW56">
        <v>0</v>
      </c>
      <c r="GX56">
        <v>100</v>
      </c>
      <c r="GY56">
        <v>100</v>
      </c>
      <c r="GZ56">
        <v>0.71299999999999997</v>
      </c>
      <c r="HA56">
        <v>3.6900000000000002E-2</v>
      </c>
      <c r="HB56">
        <v>0.748279099339897</v>
      </c>
      <c r="HC56">
        <v>-1.54219930941761E-3</v>
      </c>
      <c r="HD56">
        <v>9.932230794391771E-7</v>
      </c>
      <c r="HE56">
        <v>-3.2951819426937901E-10</v>
      </c>
      <c r="HF56">
        <v>3.6904777869025601E-2</v>
      </c>
      <c r="HG56">
        <v>0</v>
      </c>
      <c r="HH56">
        <v>0</v>
      </c>
      <c r="HI56">
        <v>0</v>
      </c>
      <c r="HJ56">
        <v>1</v>
      </c>
      <c r="HK56">
        <v>2080</v>
      </c>
      <c r="HL56">
        <v>1</v>
      </c>
      <c r="HM56">
        <v>27</v>
      </c>
      <c r="HN56">
        <v>0.7</v>
      </c>
      <c r="HO56">
        <v>0.7</v>
      </c>
      <c r="HP56">
        <v>18</v>
      </c>
      <c r="HQ56">
        <v>514.51199999999994</v>
      </c>
      <c r="HR56">
        <v>464.63799999999998</v>
      </c>
      <c r="HS56">
        <v>27.002300000000002</v>
      </c>
      <c r="HT56">
        <v>33.631599999999999</v>
      </c>
      <c r="HU56">
        <v>30.001100000000001</v>
      </c>
      <c r="HV56">
        <v>33.351799999999997</v>
      </c>
      <c r="HW56">
        <v>33.337899999999998</v>
      </c>
      <c r="HX56">
        <v>3.7988900000000001</v>
      </c>
      <c r="HY56">
        <v>25.872</v>
      </c>
      <c r="HZ56">
        <v>14.9282</v>
      </c>
      <c r="IA56">
        <v>27</v>
      </c>
      <c r="IB56">
        <v>20</v>
      </c>
      <c r="IC56">
        <v>23.407900000000001</v>
      </c>
      <c r="ID56">
        <v>98.921899999999994</v>
      </c>
      <c r="IE56">
        <v>99.941599999999994</v>
      </c>
    </row>
    <row r="57" spans="1:239" x14ac:dyDescent="0.3">
      <c r="A57">
        <v>41</v>
      </c>
      <c r="B57">
        <v>1628188583.0999999</v>
      </c>
      <c r="C57">
        <v>13603.5</v>
      </c>
      <c r="D57" t="s">
        <v>571</v>
      </c>
      <c r="E57" t="s">
        <v>572</v>
      </c>
      <c r="F57">
        <v>0</v>
      </c>
      <c r="G57" t="s">
        <v>532</v>
      </c>
      <c r="H57" t="s">
        <v>27</v>
      </c>
      <c r="I57" t="s">
        <v>360</v>
      </c>
      <c r="J57">
        <v>1628188583.0999999</v>
      </c>
      <c r="K57">
        <f t="shared" si="46"/>
        <v>6.1516894552253645E-3</v>
      </c>
      <c r="L57">
        <f t="shared" si="47"/>
        <v>6.1516894552253643</v>
      </c>
      <c r="M57">
        <f t="shared" si="48"/>
        <v>19.804141925219717</v>
      </c>
      <c r="N57">
        <f t="shared" si="49"/>
        <v>369.78100000000001</v>
      </c>
      <c r="O57">
        <f t="shared" si="50"/>
        <v>293.65157780578949</v>
      </c>
      <c r="P57">
        <f t="shared" si="51"/>
        <v>29.252847798131349</v>
      </c>
      <c r="Q57">
        <f t="shared" si="52"/>
        <v>36.836673558740003</v>
      </c>
      <c r="R57">
        <f t="shared" si="53"/>
        <v>0.49604997744151125</v>
      </c>
      <c r="S57">
        <f t="shared" si="54"/>
        <v>2.9147146700196211</v>
      </c>
      <c r="T57">
        <f t="shared" si="55"/>
        <v>0.45347580223279249</v>
      </c>
      <c r="U57">
        <f t="shared" si="56"/>
        <v>0.28694237907208747</v>
      </c>
      <c r="V57">
        <f t="shared" si="57"/>
        <v>321.50382538778223</v>
      </c>
      <c r="W57">
        <f t="shared" si="58"/>
        <v>30.431677603498908</v>
      </c>
      <c r="X57">
        <f t="shared" si="59"/>
        <v>30.370699999999999</v>
      </c>
      <c r="Y57">
        <f t="shared" si="60"/>
        <v>4.3520123600007361</v>
      </c>
      <c r="Z57">
        <f t="shared" si="61"/>
        <v>71.056575476871359</v>
      </c>
      <c r="AA57">
        <f t="shared" si="62"/>
        <v>3.0508489560882825</v>
      </c>
      <c r="AB57">
        <f t="shared" si="63"/>
        <v>4.2935490988885636</v>
      </c>
      <c r="AC57">
        <f t="shared" si="64"/>
        <v>1.3011634039124536</v>
      </c>
      <c r="AD57">
        <f t="shared" si="65"/>
        <v>-271.28950497543855</v>
      </c>
      <c r="AE57">
        <f t="shared" si="66"/>
        <v>-37.068877150734217</v>
      </c>
      <c r="AF57">
        <f t="shared" si="67"/>
        <v>-2.834907555667967</v>
      </c>
      <c r="AG57">
        <f t="shared" si="68"/>
        <v>10.310535705941525</v>
      </c>
      <c r="AH57">
        <v>0</v>
      </c>
      <c r="AI57">
        <v>0</v>
      </c>
      <c r="AJ57">
        <f t="shared" si="69"/>
        <v>1</v>
      </c>
      <c r="AK57">
        <f t="shared" si="70"/>
        <v>0</v>
      </c>
      <c r="AL57">
        <f t="shared" si="71"/>
        <v>51896.698084053744</v>
      </c>
      <c r="AM57" t="s">
        <v>361</v>
      </c>
      <c r="AN57">
        <v>10238.9</v>
      </c>
      <c r="AO57">
        <v>302.21199999999999</v>
      </c>
      <c r="AP57">
        <v>4052.3</v>
      </c>
      <c r="AQ57">
        <f t="shared" si="72"/>
        <v>0.92542210596451402</v>
      </c>
      <c r="AR57">
        <v>-0.32343011824092399</v>
      </c>
      <c r="AS57" t="s">
        <v>573</v>
      </c>
      <c r="AT57">
        <v>10354.799999999999</v>
      </c>
      <c r="AU57">
        <v>707.69808</v>
      </c>
      <c r="AV57">
        <v>1003.32</v>
      </c>
      <c r="AW57">
        <f t="shared" si="73"/>
        <v>0.29464370290635089</v>
      </c>
      <c r="AX57">
        <v>0.5</v>
      </c>
      <c r="AY57">
        <f t="shared" si="74"/>
        <v>1681.1633996827886</v>
      </c>
      <c r="AZ57">
        <f t="shared" si="75"/>
        <v>19.804141925219717</v>
      </c>
      <c r="BA57">
        <f t="shared" si="76"/>
        <v>247.67210463658321</v>
      </c>
      <c r="BB57">
        <f t="shared" si="77"/>
        <v>1.1972406755499451E-2</v>
      </c>
      <c r="BC57">
        <f t="shared" si="78"/>
        <v>3.0388908822708607</v>
      </c>
      <c r="BD57">
        <f t="shared" si="79"/>
        <v>246.37502282435938</v>
      </c>
      <c r="BE57" t="s">
        <v>574</v>
      </c>
      <c r="BF57">
        <v>534.41</v>
      </c>
      <c r="BG57">
        <f t="shared" si="80"/>
        <v>534.41</v>
      </c>
      <c r="BH57">
        <f t="shared" si="81"/>
        <v>0.46735837021089988</v>
      </c>
      <c r="BI57">
        <f t="shared" si="82"/>
        <v>0.63044490413938703</v>
      </c>
      <c r="BJ57">
        <f t="shared" si="83"/>
        <v>0.86670703177188591</v>
      </c>
      <c r="BK57">
        <f t="shared" si="84"/>
        <v>0.42164961746264484</v>
      </c>
      <c r="BL57">
        <f t="shared" si="85"/>
        <v>0.8130422539417741</v>
      </c>
      <c r="BM57">
        <f t="shared" si="86"/>
        <v>0.47607315992877891</v>
      </c>
      <c r="BN57">
        <f t="shared" si="87"/>
        <v>0.52392684007122114</v>
      </c>
      <c r="BO57">
        <f t="shared" si="88"/>
        <v>1999.96</v>
      </c>
      <c r="BP57">
        <f t="shared" si="89"/>
        <v>1681.1633996827886</v>
      </c>
      <c r="BQ57">
        <f t="shared" si="90"/>
        <v>0.84059851181163048</v>
      </c>
      <c r="BR57">
        <f t="shared" si="91"/>
        <v>0.16075512779644704</v>
      </c>
      <c r="BS57">
        <v>6</v>
      </c>
      <c r="BT57">
        <v>0.5</v>
      </c>
      <c r="BU57" t="s">
        <v>362</v>
      </c>
      <c r="BV57">
        <v>2</v>
      </c>
      <c r="BW57">
        <v>1628188583.0999999</v>
      </c>
      <c r="BX57">
        <v>369.78100000000001</v>
      </c>
      <c r="BY57">
        <v>396.27708156063602</v>
      </c>
      <c r="BZ57">
        <v>30.625620308314002</v>
      </c>
      <c r="CA57">
        <v>23.4693</v>
      </c>
      <c r="CB57">
        <v>368.97899999999998</v>
      </c>
      <c r="CC57">
        <v>30.426400000000001</v>
      </c>
      <c r="CD57">
        <v>499.97399999999999</v>
      </c>
      <c r="CE57">
        <v>99.517499999999998</v>
      </c>
      <c r="CF57">
        <v>0.10004</v>
      </c>
      <c r="CG57">
        <v>30.134799999999998</v>
      </c>
      <c r="CH57">
        <v>30.370699999999999</v>
      </c>
      <c r="CI57">
        <v>999.9</v>
      </c>
      <c r="CJ57">
        <v>0</v>
      </c>
      <c r="CK57">
        <v>0</v>
      </c>
      <c r="CL57">
        <v>9963.75</v>
      </c>
      <c r="CM57">
        <v>0</v>
      </c>
      <c r="CN57">
        <v>423.53800000000001</v>
      </c>
      <c r="CO57">
        <v>-30.2288</v>
      </c>
      <c r="CP57">
        <v>381.40199999999999</v>
      </c>
      <c r="CQ57">
        <v>409.62299999999999</v>
      </c>
      <c r="CR57">
        <v>7.0013800000000002</v>
      </c>
      <c r="CS57">
        <v>400.00900000000001</v>
      </c>
      <c r="CT57">
        <v>23.4693</v>
      </c>
      <c r="CU57">
        <v>3.0323600000000002</v>
      </c>
      <c r="CV57">
        <v>2.3355999999999999</v>
      </c>
      <c r="CW57">
        <v>24.206700000000001</v>
      </c>
      <c r="CX57">
        <v>19.924099999999999</v>
      </c>
      <c r="CY57">
        <v>1999.96</v>
      </c>
      <c r="CZ57">
        <v>0.97999899999999995</v>
      </c>
      <c r="DA57">
        <v>2.0001100000000001E-2</v>
      </c>
      <c r="DB57">
        <v>0</v>
      </c>
      <c r="DC57">
        <v>710.38</v>
      </c>
      <c r="DD57">
        <v>5.0005300000000004</v>
      </c>
      <c r="DE57">
        <v>15283.1</v>
      </c>
      <c r="DF57">
        <v>17833.099999999999</v>
      </c>
      <c r="DG57">
        <v>48.875</v>
      </c>
      <c r="DH57">
        <v>50.25</v>
      </c>
      <c r="DI57">
        <v>49.25</v>
      </c>
      <c r="DJ57">
        <v>49.686999999999998</v>
      </c>
      <c r="DK57">
        <v>50.061999999999998</v>
      </c>
      <c r="DL57">
        <v>1955.06</v>
      </c>
      <c r="DM57">
        <v>39.9</v>
      </c>
      <c r="DN57">
        <v>0</v>
      </c>
      <c r="DO57">
        <v>114.40000009536701</v>
      </c>
      <c r="DP57">
        <v>0</v>
      </c>
      <c r="DQ57">
        <v>707.69808</v>
      </c>
      <c r="DR57">
        <v>17.9566923177237</v>
      </c>
      <c r="DS57">
        <v>384.59230773262999</v>
      </c>
      <c r="DT57">
        <v>15240.128000000001</v>
      </c>
      <c r="DU57">
        <v>15</v>
      </c>
      <c r="DV57">
        <v>1628188543.5999999</v>
      </c>
      <c r="DW57" t="s">
        <v>575</v>
      </c>
      <c r="DX57">
        <v>1628188538.0999999</v>
      </c>
      <c r="DY57">
        <v>1628188543.5999999</v>
      </c>
      <c r="DZ57">
        <v>80</v>
      </c>
      <c r="EA57">
        <v>0.503</v>
      </c>
      <c r="EB57">
        <v>7.0000000000000001E-3</v>
      </c>
      <c r="EC57">
        <v>0.77300000000000002</v>
      </c>
      <c r="ED57">
        <v>3.5000000000000003E-2</v>
      </c>
      <c r="EE57">
        <v>400</v>
      </c>
      <c r="EF57">
        <v>23</v>
      </c>
      <c r="EG57">
        <v>0.05</v>
      </c>
      <c r="EH57">
        <v>0.01</v>
      </c>
      <c r="EI57">
        <v>22.9072423200546</v>
      </c>
      <c r="EJ57">
        <v>-2.4489944738641301E-3</v>
      </c>
      <c r="EK57">
        <v>6.3578448377740807E-2</v>
      </c>
      <c r="EL57">
        <v>1</v>
      </c>
      <c r="EM57">
        <v>0.47127816038959203</v>
      </c>
      <c r="EN57">
        <v>9.5120599594723299E-2</v>
      </c>
      <c r="EO57">
        <v>1.8493417337559701E-2</v>
      </c>
      <c r="EP57">
        <v>1</v>
      </c>
      <c r="EQ57">
        <v>2</v>
      </c>
      <c r="ER57">
        <v>2</v>
      </c>
      <c r="ES57" t="s">
        <v>363</v>
      </c>
      <c r="ET57">
        <v>2.9883199999999999</v>
      </c>
      <c r="EU57">
        <v>2.7507000000000001</v>
      </c>
      <c r="EV57">
        <v>8.3641499999999994E-2</v>
      </c>
      <c r="EW57">
        <v>8.90986E-2</v>
      </c>
      <c r="EX57">
        <v>0.12631100000000001</v>
      </c>
      <c r="EY57">
        <v>0.105603</v>
      </c>
      <c r="EZ57">
        <v>21974.7</v>
      </c>
      <c r="FA57">
        <v>22613.8</v>
      </c>
      <c r="FB57">
        <v>23832.3</v>
      </c>
      <c r="FC57">
        <v>25147.7</v>
      </c>
      <c r="FD57">
        <v>30004.5</v>
      </c>
      <c r="FE57">
        <v>31671.5</v>
      </c>
      <c r="FF57">
        <v>37980.9</v>
      </c>
      <c r="FG57">
        <v>39269.5</v>
      </c>
      <c r="FH57">
        <v>2.0532499999999998</v>
      </c>
      <c r="FI57">
        <v>1.89455</v>
      </c>
      <c r="FJ57">
        <v>6.3963199999999996E-3</v>
      </c>
      <c r="FK57">
        <v>0</v>
      </c>
      <c r="FL57">
        <v>30.2666</v>
      </c>
      <c r="FM57">
        <v>999.9</v>
      </c>
      <c r="FN57">
        <v>30.32</v>
      </c>
      <c r="FO57">
        <v>45.683</v>
      </c>
      <c r="FP57">
        <v>30.416699999999999</v>
      </c>
      <c r="FQ57">
        <v>61.696399999999997</v>
      </c>
      <c r="FR57">
        <v>25.224399999999999</v>
      </c>
      <c r="FS57">
        <v>1</v>
      </c>
      <c r="FT57">
        <v>0.531362</v>
      </c>
      <c r="FU57">
        <v>2.8252199999999998</v>
      </c>
      <c r="FV57">
        <v>20.3599</v>
      </c>
      <c r="FW57">
        <v>5.2454400000000003</v>
      </c>
      <c r="FX57">
        <v>12.0099</v>
      </c>
      <c r="FY57">
        <v>4.9768999999999997</v>
      </c>
      <c r="FZ57">
        <v>3.2915800000000002</v>
      </c>
      <c r="GA57">
        <v>9999</v>
      </c>
      <c r="GB57">
        <v>999.9</v>
      </c>
      <c r="GC57">
        <v>9999</v>
      </c>
      <c r="GD57">
        <v>9999</v>
      </c>
      <c r="GE57">
        <v>1.87578</v>
      </c>
      <c r="GF57">
        <v>1.8768400000000001</v>
      </c>
      <c r="GG57">
        <v>1.8829</v>
      </c>
      <c r="GH57">
        <v>1.8861300000000001</v>
      </c>
      <c r="GI57">
        <v>1.8769100000000001</v>
      </c>
      <c r="GJ57">
        <v>1.88327</v>
      </c>
      <c r="GK57">
        <v>1.8823099999999999</v>
      </c>
      <c r="GL57">
        <v>1.8858299999999999</v>
      </c>
      <c r="GM57">
        <v>5</v>
      </c>
      <c r="GN57">
        <v>0</v>
      </c>
      <c r="GO57">
        <v>0</v>
      </c>
      <c r="GP57">
        <v>0</v>
      </c>
      <c r="GQ57" t="s">
        <v>364</v>
      </c>
      <c r="GR57" t="s">
        <v>365</v>
      </c>
      <c r="GS57" t="s">
        <v>366</v>
      </c>
      <c r="GT57" t="s">
        <v>366</v>
      </c>
      <c r="GU57" t="s">
        <v>366</v>
      </c>
      <c r="GV57" t="s">
        <v>366</v>
      </c>
      <c r="GW57">
        <v>0</v>
      </c>
      <c r="GX57">
        <v>100</v>
      </c>
      <c r="GY57">
        <v>100</v>
      </c>
      <c r="GZ57">
        <v>0.80200000000000005</v>
      </c>
      <c r="HA57">
        <v>4.4299999999999999E-2</v>
      </c>
      <c r="HB57">
        <v>1.2516702569337199</v>
      </c>
      <c r="HC57">
        <v>-1.54219930941761E-3</v>
      </c>
      <c r="HD57">
        <v>9.932230794391771E-7</v>
      </c>
      <c r="HE57">
        <v>-3.2951819426937901E-10</v>
      </c>
      <c r="HF57">
        <v>4.4302153505690202E-2</v>
      </c>
      <c r="HG57">
        <v>0</v>
      </c>
      <c r="HH57">
        <v>0</v>
      </c>
      <c r="HI57">
        <v>0</v>
      </c>
      <c r="HJ57">
        <v>1</v>
      </c>
      <c r="HK57">
        <v>2080</v>
      </c>
      <c r="HL57">
        <v>1</v>
      </c>
      <c r="HM57">
        <v>27</v>
      </c>
      <c r="HN57">
        <v>0.8</v>
      </c>
      <c r="HO57">
        <v>0.7</v>
      </c>
      <c r="HP57">
        <v>18</v>
      </c>
      <c r="HQ57">
        <v>514.12</v>
      </c>
      <c r="HR57">
        <v>465.00599999999997</v>
      </c>
      <c r="HS57">
        <v>26.9954</v>
      </c>
      <c r="HT57">
        <v>33.771700000000003</v>
      </c>
      <c r="HU57">
        <v>30</v>
      </c>
      <c r="HV57">
        <v>33.491500000000002</v>
      </c>
      <c r="HW57">
        <v>33.462800000000001</v>
      </c>
      <c r="HX57">
        <v>20.829699999999999</v>
      </c>
      <c r="HY57">
        <v>23.619299999999999</v>
      </c>
      <c r="HZ57">
        <v>13.4079</v>
      </c>
      <c r="IA57">
        <v>27</v>
      </c>
      <c r="IB57">
        <v>400</v>
      </c>
      <c r="IC57">
        <v>23.31</v>
      </c>
      <c r="ID57">
        <v>98.884900000000002</v>
      </c>
      <c r="IE57">
        <v>99.932699999999997</v>
      </c>
    </row>
    <row r="58" spans="1:239" x14ac:dyDescent="0.3">
      <c r="A58">
        <v>42</v>
      </c>
      <c r="B58">
        <v>1628188686.0999999</v>
      </c>
      <c r="C58">
        <v>13706.5</v>
      </c>
      <c r="D58" t="s">
        <v>576</v>
      </c>
      <c r="E58" t="s">
        <v>577</v>
      </c>
      <c r="F58">
        <v>0</v>
      </c>
      <c r="G58" t="s">
        <v>532</v>
      </c>
      <c r="H58" t="s">
        <v>27</v>
      </c>
      <c r="I58" t="s">
        <v>360</v>
      </c>
      <c r="J58">
        <v>1628188686.0999999</v>
      </c>
      <c r="K58">
        <f t="shared" si="46"/>
        <v>5.5704497618938014E-3</v>
      </c>
      <c r="L58">
        <f t="shared" si="47"/>
        <v>5.5704497618938014</v>
      </c>
      <c r="M58">
        <f t="shared" si="48"/>
        <v>26.281212753263819</v>
      </c>
      <c r="N58">
        <f t="shared" si="49"/>
        <v>368.75599999999997</v>
      </c>
      <c r="O58">
        <f t="shared" si="50"/>
        <v>259.55420369617326</v>
      </c>
      <c r="P58">
        <f t="shared" si="51"/>
        <v>25.858444689815549</v>
      </c>
      <c r="Q58">
        <f t="shared" si="52"/>
        <v>36.737823908256004</v>
      </c>
      <c r="R58">
        <f t="shared" si="53"/>
        <v>0.44002172822874203</v>
      </c>
      <c r="S58">
        <f t="shared" si="54"/>
        <v>2.9166228548378803</v>
      </c>
      <c r="T58">
        <f t="shared" si="55"/>
        <v>0.4061908100770355</v>
      </c>
      <c r="U58">
        <f t="shared" si="56"/>
        <v>0.25669172957156683</v>
      </c>
      <c r="V58">
        <f t="shared" si="57"/>
        <v>321.53734138784648</v>
      </c>
      <c r="W58">
        <f t="shared" si="58"/>
        <v>30.402405664656026</v>
      </c>
      <c r="X58">
        <f t="shared" si="59"/>
        <v>30.118500000000001</v>
      </c>
      <c r="Y58">
        <f t="shared" si="60"/>
        <v>4.289534859264597</v>
      </c>
      <c r="Z58">
        <f t="shared" si="61"/>
        <v>69.967675137219786</v>
      </c>
      <c r="AA58">
        <f t="shared" si="62"/>
        <v>2.9730704782026121</v>
      </c>
      <c r="AB58">
        <f t="shared" si="63"/>
        <v>4.2492057544742785</v>
      </c>
      <c r="AC58">
        <f t="shared" si="64"/>
        <v>1.3164643810619849</v>
      </c>
      <c r="AD58">
        <f t="shared" si="65"/>
        <v>-245.65683449951663</v>
      </c>
      <c r="AE58">
        <f t="shared" si="66"/>
        <v>-25.866139787078307</v>
      </c>
      <c r="AF58">
        <f t="shared" si="67"/>
        <v>-1.9726331841156888</v>
      </c>
      <c r="AG58">
        <f t="shared" si="68"/>
        <v>48.041733917135844</v>
      </c>
      <c r="AH58">
        <v>0</v>
      </c>
      <c r="AI58">
        <v>0</v>
      </c>
      <c r="AJ58">
        <f t="shared" si="69"/>
        <v>1</v>
      </c>
      <c r="AK58">
        <f t="shared" si="70"/>
        <v>0</v>
      </c>
      <c r="AL58">
        <f t="shared" si="71"/>
        <v>51982.238242099644</v>
      </c>
      <c r="AM58" t="s">
        <v>361</v>
      </c>
      <c r="AN58">
        <v>10238.9</v>
      </c>
      <c r="AO58">
        <v>302.21199999999999</v>
      </c>
      <c r="AP58">
        <v>4052.3</v>
      </c>
      <c r="AQ58">
        <f t="shared" si="72"/>
        <v>0.92542210596451402</v>
      </c>
      <c r="AR58">
        <v>-0.32343011824092399</v>
      </c>
      <c r="AS58" t="s">
        <v>578</v>
      </c>
      <c r="AT58">
        <v>10353.9</v>
      </c>
      <c r="AU58">
        <v>723.98934615384599</v>
      </c>
      <c r="AV58">
        <v>1047.6600000000001</v>
      </c>
      <c r="AW58">
        <f t="shared" si="73"/>
        <v>0.30894627440787481</v>
      </c>
      <c r="AX58">
        <v>0.5</v>
      </c>
      <c r="AY58">
        <f t="shared" si="74"/>
        <v>1681.3397996828219</v>
      </c>
      <c r="AZ58">
        <f t="shared" si="75"/>
        <v>26.281212753263819</v>
      </c>
      <c r="BA58">
        <f t="shared" si="76"/>
        <v>259.72183356284518</v>
      </c>
      <c r="BB58">
        <f t="shared" si="77"/>
        <v>1.5823477726824527E-2</v>
      </c>
      <c r="BC58">
        <f t="shared" si="78"/>
        <v>2.8679533436420215</v>
      </c>
      <c r="BD58">
        <f t="shared" si="79"/>
        <v>248.96243945260423</v>
      </c>
      <c r="BE58" t="s">
        <v>579</v>
      </c>
      <c r="BF58">
        <v>540.25</v>
      </c>
      <c r="BG58">
        <f t="shared" si="80"/>
        <v>540.25</v>
      </c>
      <c r="BH58">
        <f t="shared" si="81"/>
        <v>0.48432697630910793</v>
      </c>
      <c r="BI58">
        <f t="shared" si="82"/>
        <v>0.63788781034302444</v>
      </c>
      <c r="BJ58">
        <f t="shared" si="83"/>
        <v>0.85552312751811621</v>
      </c>
      <c r="BK58">
        <f t="shared" si="84"/>
        <v>0.43419615297935477</v>
      </c>
      <c r="BL58">
        <f t="shared" si="85"/>
        <v>0.80121853140512977</v>
      </c>
      <c r="BM58">
        <f t="shared" si="86"/>
        <v>0.47599994581216987</v>
      </c>
      <c r="BN58">
        <f t="shared" si="87"/>
        <v>0.52400005418783013</v>
      </c>
      <c r="BO58">
        <f t="shared" si="88"/>
        <v>2000.17</v>
      </c>
      <c r="BP58">
        <f t="shared" si="89"/>
        <v>1681.3397996828219</v>
      </c>
      <c r="BQ58">
        <f t="shared" si="90"/>
        <v>0.8405984489732482</v>
      </c>
      <c r="BR58">
        <f t="shared" si="91"/>
        <v>0.16075500651836919</v>
      </c>
      <c r="BS58">
        <v>6</v>
      </c>
      <c r="BT58">
        <v>0.5</v>
      </c>
      <c r="BU58" t="s">
        <v>362</v>
      </c>
      <c r="BV58">
        <v>2</v>
      </c>
      <c r="BW58">
        <v>1628188686.0999999</v>
      </c>
      <c r="BX58">
        <v>368.75599999999997</v>
      </c>
      <c r="BY58">
        <v>402.75393170380801</v>
      </c>
      <c r="BZ58">
        <v>29.8422024123673</v>
      </c>
      <c r="CA58">
        <v>23.358000000000001</v>
      </c>
      <c r="CB58">
        <v>367.86500000000001</v>
      </c>
      <c r="CC58">
        <v>30.018699999999999</v>
      </c>
      <c r="CD58">
        <v>500.06599999999997</v>
      </c>
      <c r="CE58">
        <v>99.526200000000003</v>
      </c>
      <c r="CF58">
        <v>0.100176</v>
      </c>
      <c r="CG58">
        <v>29.954000000000001</v>
      </c>
      <c r="CH58">
        <v>30.118500000000001</v>
      </c>
      <c r="CI58">
        <v>999.9</v>
      </c>
      <c r="CJ58">
        <v>0</v>
      </c>
      <c r="CK58">
        <v>0</v>
      </c>
      <c r="CL58">
        <v>9973.75</v>
      </c>
      <c r="CM58">
        <v>0</v>
      </c>
      <c r="CN58">
        <v>404.69200000000001</v>
      </c>
      <c r="CO58">
        <v>-31.250399999999999</v>
      </c>
      <c r="CP58">
        <v>380.185</v>
      </c>
      <c r="CQ58">
        <v>409.57299999999998</v>
      </c>
      <c r="CR58">
        <v>6.7052100000000001</v>
      </c>
      <c r="CS58">
        <v>400.00599999999997</v>
      </c>
      <c r="CT58">
        <v>23.358000000000001</v>
      </c>
      <c r="CU58">
        <v>2.9920800000000001</v>
      </c>
      <c r="CV58">
        <v>2.3247399999999998</v>
      </c>
      <c r="CW58">
        <v>23.983899999999998</v>
      </c>
      <c r="CX58">
        <v>19.848800000000001</v>
      </c>
      <c r="CY58">
        <v>2000.17</v>
      </c>
      <c r="CZ58">
        <v>0.98000200000000004</v>
      </c>
      <c r="DA58">
        <v>1.9998200000000001E-2</v>
      </c>
      <c r="DB58">
        <v>0</v>
      </c>
      <c r="DC58">
        <v>725.15</v>
      </c>
      <c r="DD58">
        <v>5.0005300000000004</v>
      </c>
      <c r="DE58">
        <v>15598.6</v>
      </c>
      <c r="DF58">
        <v>17835</v>
      </c>
      <c r="DG58">
        <v>48.811999999999998</v>
      </c>
      <c r="DH58">
        <v>49.75</v>
      </c>
      <c r="DI58">
        <v>49.186999999999998</v>
      </c>
      <c r="DJ58">
        <v>49.375</v>
      </c>
      <c r="DK58">
        <v>50</v>
      </c>
      <c r="DL58">
        <v>1955.27</v>
      </c>
      <c r="DM58">
        <v>39.9</v>
      </c>
      <c r="DN58">
        <v>0</v>
      </c>
      <c r="DO58">
        <v>102.60000014305101</v>
      </c>
      <c r="DP58">
        <v>0</v>
      </c>
      <c r="DQ58">
        <v>723.98934615384599</v>
      </c>
      <c r="DR58">
        <v>11.905401699592</v>
      </c>
      <c r="DS58">
        <v>228.21196570117101</v>
      </c>
      <c r="DT58">
        <v>15569.146153846201</v>
      </c>
      <c r="DU58">
        <v>15</v>
      </c>
      <c r="DV58">
        <v>1628188647.0999999</v>
      </c>
      <c r="DW58" t="s">
        <v>580</v>
      </c>
      <c r="DX58">
        <v>1628188645.0999999</v>
      </c>
      <c r="DY58">
        <v>1628188647.0999999</v>
      </c>
      <c r="DZ58">
        <v>81</v>
      </c>
      <c r="EA58">
        <v>8.7999999999999995E-2</v>
      </c>
      <c r="EB58">
        <v>0</v>
      </c>
      <c r="EC58">
        <v>0.86099999999999999</v>
      </c>
      <c r="ED58">
        <v>3.5000000000000003E-2</v>
      </c>
      <c r="EE58">
        <v>400</v>
      </c>
      <c r="EF58">
        <v>23</v>
      </c>
      <c r="EG58">
        <v>0.06</v>
      </c>
      <c r="EH58">
        <v>0.02</v>
      </c>
      <c r="EI58">
        <v>23.8474042725496</v>
      </c>
      <c r="EJ58">
        <v>-0.277493708543741</v>
      </c>
      <c r="EK58">
        <v>6.1818867465701997E-2</v>
      </c>
      <c r="EL58">
        <v>1</v>
      </c>
      <c r="EM58">
        <v>0.45861477056148697</v>
      </c>
      <c r="EN58">
        <v>9.9717449966167104E-2</v>
      </c>
      <c r="EO58">
        <v>1.81030299327904E-2</v>
      </c>
      <c r="EP58">
        <v>1</v>
      </c>
      <c r="EQ58">
        <v>2</v>
      </c>
      <c r="ER58">
        <v>2</v>
      </c>
      <c r="ES58" t="s">
        <v>363</v>
      </c>
      <c r="ET58">
        <v>2.9886499999999998</v>
      </c>
      <c r="EU58">
        <v>2.7509199999999998</v>
      </c>
      <c r="EV58">
        <v>8.3455199999999993E-2</v>
      </c>
      <c r="EW58">
        <v>8.9112399999999994E-2</v>
      </c>
      <c r="EX58">
        <v>0.125169</v>
      </c>
      <c r="EY58">
        <v>0.105268</v>
      </c>
      <c r="EZ58">
        <v>21983.200000000001</v>
      </c>
      <c r="FA58">
        <v>22621.1</v>
      </c>
      <c r="FB58">
        <v>23836.3</v>
      </c>
      <c r="FC58">
        <v>25155.9</v>
      </c>
      <c r="FD58">
        <v>30047.9</v>
      </c>
      <c r="FE58">
        <v>31694.7</v>
      </c>
      <c r="FF58">
        <v>37986.1</v>
      </c>
      <c r="FG58">
        <v>39283.5</v>
      </c>
      <c r="FH58">
        <v>2.0546500000000001</v>
      </c>
      <c r="FI58">
        <v>1.8959699999999999</v>
      </c>
      <c r="FJ58">
        <v>3.1530900000000001E-2</v>
      </c>
      <c r="FK58">
        <v>0</v>
      </c>
      <c r="FL58">
        <v>29.6053</v>
      </c>
      <c r="FM58">
        <v>999.9</v>
      </c>
      <c r="FN58">
        <v>29.818999999999999</v>
      </c>
      <c r="FO58">
        <v>45.683</v>
      </c>
      <c r="FP58">
        <v>29.9129</v>
      </c>
      <c r="FQ58">
        <v>61.986400000000003</v>
      </c>
      <c r="FR58">
        <v>25.3245</v>
      </c>
      <c r="FS58">
        <v>1</v>
      </c>
      <c r="FT58">
        <v>0.52133399999999996</v>
      </c>
      <c r="FU58">
        <v>2.46461</v>
      </c>
      <c r="FV58">
        <v>20.3674</v>
      </c>
      <c r="FW58">
        <v>5.2518799999999999</v>
      </c>
      <c r="FX58">
        <v>12.0099</v>
      </c>
      <c r="FY58">
        <v>4.9790999999999999</v>
      </c>
      <c r="FZ58">
        <v>3.2930000000000001</v>
      </c>
      <c r="GA58">
        <v>9999</v>
      </c>
      <c r="GB58">
        <v>999.9</v>
      </c>
      <c r="GC58">
        <v>9999</v>
      </c>
      <c r="GD58">
        <v>9999</v>
      </c>
      <c r="GE58">
        <v>1.8757600000000001</v>
      </c>
      <c r="GF58">
        <v>1.87683</v>
      </c>
      <c r="GG58">
        <v>1.8829</v>
      </c>
      <c r="GH58">
        <v>1.88612</v>
      </c>
      <c r="GI58">
        <v>1.8768800000000001</v>
      </c>
      <c r="GJ58">
        <v>1.8832899999999999</v>
      </c>
      <c r="GK58">
        <v>1.88228</v>
      </c>
      <c r="GL58">
        <v>1.8858200000000001</v>
      </c>
      <c r="GM58">
        <v>5</v>
      </c>
      <c r="GN58">
        <v>0</v>
      </c>
      <c r="GO58">
        <v>0</v>
      </c>
      <c r="GP58">
        <v>0</v>
      </c>
      <c r="GQ58" t="s">
        <v>364</v>
      </c>
      <c r="GR58" t="s">
        <v>365</v>
      </c>
      <c r="GS58" t="s">
        <v>366</v>
      </c>
      <c r="GT58" t="s">
        <v>366</v>
      </c>
      <c r="GU58" t="s">
        <v>366</v>
      </c>
      <c r="GV58" t="s">
        <v>366</v>
      </c>
      <c r="GW58">
        <v>0</v>
      </c>
      <c r="GX58">
        <v>100</v>
      </c>
      <c r="GY58">
        <v>100</v>
      </c>
      <c r="GZ58">
        <v>0.89100000000000001</v>
      </c>
      <c r="HA58">
        <v>4.4499999999999998E-2</v>
      </c>
      <c r="HB58">
        <v>1.33972224754068</v>
      </c>
      <c r="HC58">
        <v>-1.54219930941761E-3</v>
      </c>
      <c r="HD58">
        <v>9.932230794391771E-7</v>
      </c>
      <c r="HE58">
        <v>-3.2951819426937901E-10</v>
      </c>
      <c r="HF58">
        <v>4.4531979802643097E-2</v>
      </c>
      <c r="HG58">
        <v>0</v>
      </c>
      <c r="HH58">
        <v>0</v>
      </c>
      <c r="HI58">
        <v>0</v>
      </c>
      <c r="HJ58">
        <v>1</v>
      </c>
      <c r="HK58">
        <v>2080</v>
      </c>
      <c r="HL58">
        <v>1</v>
      </c>
      <c r="HM58">
        <v>27</v>
      </c>
      <c r="HN58">
        <v>0.7</v>
      </c>
      <c r="HO58">
        <v>0.7</v>
      </c>
      <c r="HP58">
        <v>18</v>
      </c>
      <c r="HQ58">
        <v>514.74400000000003</v>
      </c>
      <c r="HR58">
        <v>465.76400000000001</v>
      </c>
      <c r="HS58">
        <v>26.9954</v>
      </c>
      <c r="HT58">
        <v>33.683300000000003</v>
      </c>
      <c r="HU58">
        <v>29.999199999999998</v>
      </c>
      <c r="HV58">
        <v>33.457700000000003</v>
      </c>
      <c r="HW58">
        <v>33.429299999999998</v>
      </c>
      <c r="HX58">
        <v>20.830500000000001</v>
      </c>
      <c r="HY58">
        <v>21.7285</v>
      </c>
      <c r="HZ58">
        <v>12.694699999999999</v>
      </c>
      <c r="IA58">
        <v>27</v>
      </c>
      <c r="IB58">
        <v>400</v>
      </c>
      <c r="IC58">
        <v>23.326699999999999</v>
      </c>
      <c r="ID58">
        <v>98.899600000000007</v>
      </c>
      <c r="IE58">
        <v>99.966999999999999</v>
      </c>
    </row>
    <row r="59" spans="1:239" x14ac:dyDescent="0.3">
      <c r="A59">
        <v>43</v>
      </c>
      <c r="B59">
        <v>1628188789.0999999</v>
      </c>
      <c r="C59">
        <v>13809.5</v>
      </c>
      <c r="D59" t="s">
        <v>581</v>
      </c>
      <c r="E59" t="s">
        <v>582</v>
      </c>
      <c r="F59">
        <v>0</v>
      </c>
      <c r="G59" t="s">
        <v>532</v>
      </c>
      <c r="H59" t="s">
        <v>27</v>
      </c>
      <c r="I59" t="s">
        <v>360</v>
      </c>
      <c r="J59">
        <v>1628188789.0999999</v>
      </c>
      <c r="K59">
        <f t="shared" si="46"/>
        <v>5.4902020142672476E-3</v>
      </c>
      <c r="L59">
        <f t="shared" si="47"/>
        <v>5.4902020142672479</v>
      </c>
      <c r="M59">
        <f t="shared" si="48"/>
        <v>33.223070998692606</v>
      </c>
      <c r="N59">
        <f t="shared" si="49"/>
        <v>555.58900000000006</v>
      </c>
      <c r="O59">
        <f t="shared" si="50"/>
        <v>420.06773083378351</v>
      </c>
      <c r="P59">
        <f t="shared" si="51"/>
        <v>41.848603720484313</v>
      </c>
      <c r="Q59">
        <f t="shared" si="52"/>
        <v>55.349702407063006</v>
      </c>
      <c r="R59">
        <f t="shared" si="53"/>
        <v>0.45505721376481761</v>
      </c>
      <c r="S59">
        <f t="shared" si="54"/>
        <v>2.9246797116575025</v>
      </c>
      <c r="T59">
        <f t="shared" si="55"/>
        <v>0.41906729683685257</v>
      </c>
      <c r="U59">
        <f t="shared" si="56"/>
        <v>0.26491300955194114</v>
      </c>
      <c r="V59">
        <f t="shared" si="57"/>
        <v>321.50759638763492</v>
      </c>
      <c r="W59">
        <f t="shared" si="58"/>
        <v>30.204512722661029</v>
      </c>
      <c r="X59">
        <f t="shared" si="59"/>
        <v>29.8203</v>
      </c>
      <c r="Y59">
        <f t="shared" si="60"/>
        <v>4.2166714659348514</v>
      </c>
      <c r="Z59">
        <f t="shared" si="61"/>
        <v>70.501184902258203</v>
      </c>
      <c r="AA59">
        <f t="shared" si="62"/>
        <v>2.9585051076123423</v>
      </c>
      <c r="AB59">
        <f t="shared" si="63"/>
        <v>4.1963906162910174</v>
      </c>
      <c r="AC59">
        <f t="shared" si="64"/>
        <v>1.2581663583225091</v>
      </c>
      <c r="AD59">
        <f t="shared" si="65"/>
        <v>-242.11790882918561</v>
      </c>
      <c r="AE59">
        <f t="shared" si="66"/>
        <v>-13.2131928731269</v>
      </c>
      <c r="AF59">
        <f t="shared" si="67"/>
        <v>-1.002340658224006</v>
      </c>
      <c r="AG59">
        <f t="shared" si="68"/>
        <v>65.17415402709841</v>
      </c>
      <c r="AH59">
        <v>0</v>
      </c>
      <c r="AI59">
        <v>0</v>
      </c>
      <c r="AJ59">
        <f t="shared" si="69"/>
        <v>1</v>
      </c>
      <c r="AK59">
        <f t="shared" si="70"/>
        <v>0</v>
      </c>
      <c r="AL59">
        <f t="shared" si="71"/>
        <v>52249.580499561431</v>
      </c>
      <c r="AM59" t="s">
        <v>361</v>
      </c>
      <c r="AN59">
        <v>10238.9</v>
      </c>
      <c r="AO59">
        <v>302.21199999999999</v>
      </c>
      <c r="AP59">
        <v>4052.3</v>
      </c>
      <c r="AQ59">
        <f t="shared" si="72"/>
        <v>0.92542210596451402</v>
      </c>
      <c r="AR59">
        <v>-0.32343011824092399</v>
      </c>
      <c r="AS59" t="s">
        <v>583</v>
      </c>
      <c r="AT59">
        <v>10356.200000000001</v>
      </c>
      <c r="AU59">
        <v>787.82196153846201</v>
      </c>
      <c r="AV59">
        <v>1176.67</v>
      </c>
      <c r="AW59">
        <f t="shared" si="73"/>
        <v>0.33046481890550283</v>
      </c>
      <c r="AX59">
        <v>0.5</v>
      </c>
      <c r="AY59">
        <f t="shared" si="74"/>
        <v>1681.1804996827123</v>
      </c>
      <c r="AZ59">
        <f t="shared" si="75"/>
        <v>33.223070998692606</v>
      </c>
      <c r="BA59">
        <f t="shared" si="76"/>
        <v>277.78550468755515</v>
      </c>
      <c r="BB59">
        <f t="shared" si="77"/>
        <v>1.9954134088079615E-2</v>
      </c>
      <c r="BC59">
        <f t="shared" si="78"/>
        <v>2.4438712638207822</v>
      </c>
      <c r="BD59">
        <f t="shared" si="79"/>
        <v>255.62254822648927</v>
      </c>
      <c r="BE59" t="s">
        <v>584</v>
      </c>
      <c r="BF59">
        <v>572.16</v>
      </c>
      <c r="BG59">
        <f t="shared" si="80"/>
        <v>572.16</v>
      </c>
      <c r="BH59">
        <f t="shared" si="81"/>
        <v>0.51374641998181314</v>
      </c>
      <c r="BI59">
        <f t="shared" si="82"/>
        <v>0.64324500580889976</v>
      </c>
      <c r="BJ59">
        <f t="shared" si="83"/>
        <v>0.82629721792801436</v>
      </c>
      <c r="BK59">
        <f t="shared" si="84"/>
        <v>0.44467320152773265</v>
      </c>
      <c r="BL59">
        <f t="shared" si="85"/>
        <v>0.76681667203542958</v>
      </c>
      <c r="BM59">
        <f t="shared" si="86"/>
        <v>0.46716019670854553</v>
      </c>
      <c r="BN59">
        <f t="shared" si="87"/>
        <v>0.53283980329145453</v>
      </c>
      <c r="BO59">
        <f t="shared" si="88"/>
        <v>1999.98</v>
      </c>
      <c r="BP59">
        <f t="shared" si="89"/>
        <v>1681.1804996827123</v>
      </c>
      <c r="BQ59">
        <f t="shared" si="90"/>
        <v>0.84059865582791438</v>
      </c>
      <c r="BR59">
        <f t="shared" si="91"/>
        <v>0.16075540574787495</v>
      </c>
      <c r="BS59">
        <v>6</v>
      </c>
      <c r="BT59">
        <v>0.5</v>
      </c>
      <c r="BU59" t="s">
        <v>362</v>
      </c>
      <c r="BV59">
        <v>2</v>
      </c>
      <c r="BW59">
        <v>1628188789.0999999</v>
      </c>
      <c r="BX59">
        <v>555.58900000000006</v>
      </c>
      <c r="BY59">
        <v>599.11007684242202</v>
      </c>
      <c r="BZ59">
        <v>29.696869590097101</v>
      </c>
      <c r="CA59">
        <v>23.305299999999999</v>
      </c>
      <c r="CB59">
        <v>554.18499999999995</v>
      </c>
      <c r="CC59">
        <v>29.688400000000001</v>
      </c>
      <c r="CD59">
        <v>500.08</v>
      </c>
      <c r="CE59">
        <v>99.523600000000002</v>
      </c>
      <c r="CF59">
        <v>9.9866999999999997E-2</v>
      </c>
      <c r="CG59">
        <v>29.736499999999999</v>
      </c>
      <c r="CH59">
        <v>29.8203</v>
      </c>
      <c r="CI59">
        <v>999.9</v>
      </c>
      <c r="CJ59">
        <v>0</v>
      </c>
      <c r="CK59">
        <v>0</v>
      </c>
      <c r="CL59">
        <v>10020</v>
      </c>
      <c r="CM59">
        <v>0</v>
      </c>
      <c r="CN59">
        <v>411.315</v>
      </c>
      <c r="CO59">
        <v>-44.488199999999999</v>
      </c>
      <c r="CP59">
        <v>572.61900000000003</v>
      </c>
      <c r="CQ59">
        <v>614.39599999999996</v>
      </c>
      <c r="CR59">
        <v>6.4351700000000003</v>
      </c>
      <c r="CS59">
        <v>600.077</v>
      </c>
      <c r="CT59">
        <v>23.305299999999999</v>
      </c>
      <c r="CU59">
        <v>2.9598800000000001</v>
      </c>
      <c r="CV59">
        <v>2.3194300000000001</v>
      </c>
      <c r="CW59">
        <v>23.803899999999999</v>
      </c>
      <c r="CX59">
        <v>19.812000000000001</v>
      </c>
      <c r="CY59">
        <v>1999.98</v>
      </c>
      <c r="CZ59">
        <v>0.97999599999999998</v>
      </c>
      <c r="DA59">
        <v>2.00041E-2</v>
      </c>
      <c r="DB59">
        <v>0</v>
      </c>
      <c r="DC59">
        <v>789.15300000000002</v>
      </c>
      <c r="DD59">
        <v>5.0005300000000004</v>
      </c>
      <c r="DE59">
        <v>16883.2</v>
      </c>
      <c r="DF59">
        <v>17833.3</v>
      </c>
      <c r="DG59">
        <v>48.375</v>
      </c>
      <c r="DH59">
        <v>49.125</v>
      </c>
      <c r="DI59">
        <v>48.811999999999998</v>
      </c>
      <c r="DJ59">
        <v>48.75</v>
      </c>
      <c r="DK59">
        <v>49.561999999999998</v>
      </c>
      <c r="DL59">
        <v>1955.07</v>
      </c>
      <c r="DM59">
        <v>39.909999999999997</v>
      </c>
      <c r="DN59">
        <v>0</v>
      </c>
      <c r="DO59">
        <v>102.60000014305101</v>
      </c>
      <c r="DP59">
        <v>0</v>
      </c>
      <c r="DQ59">
        <v>787.82196153846201</v>
      </c>
      <c r="DR59">
        <v>11.9428034138637</v>
      </c>
      <c r="DS59">
        <v>202.31452993915201</v>
      </c>
      <c r="DT59">
        <v>16859.8346153846</v>
      </c>
      <c r="DU59">
        <v>15</v>
      </c>
      <c r="DV59">
        <v>1628188749.5999999</v>
      </c>
      <c r="DW59" t="s">
        <v>585</v>
      </c>
      <c r="DX59">
        <v>1628188749.5999999</v>
      </c>
      <c r="DY59">
        <v>1628188749.5999999</v>
      </c>
      <c r="DZ59">
        <v>82</v>
      </c>
      <c r="EA59">
        <v>0.67</v>
      </c>
      <c r="EB59">
        <v>-1E-3</v>
      </c>
      <c r="EC59">
        <v>1.371</v>
      </c>
      <c r="ED59">
        <v>3.4000000000000002E-2</v>
      </c>
      <c r="EE59">
        <v>600</v>
      </c>
      <c r="EF59">
        <v>23</v>
      </c>
      <c r="EG59">
        <v>0.05</v>
      </c>
      <c r="EH59">
        <v>0.01</v>
      </c>
      <c r="EI59">
        <v>34.074732269970099</v>
      </c>
      <c r="EJ59">
        <v>-0.80246643117527305</v>
      </c>
      <c r="EK59">
        <v>0.16045283226608201</v>
      </c>
      <c r="EL59">
        <v>1</v>
      </c>
      <c r="EM59">
        <v>0.446703216574586</v>
      </c>
      <c r="EN59">
        <v>0.106395739295921</v>
      </c>
      <c r="EO59">
        <v>1.70737189640922E-2</v>
      </c>
      <c r="EP59">
        <v>1</v>
      </c>
      <c r="EQ59">
        <v>2</v>
      </c>
      <c r="ER59">
        <v>2</v>
      </c>
      <c r="ES59" t="s">
        <v>363</v>
      </c>
      <c r="ET59">
        <v>2.9889700000000001</v>
      </c>
      <c r="EU59">
        <v>2.75102</v>
      </c>
      <c r="EV59">
        <v>0.113454</v>
      </c>
      <c r="EW59">
        <v>0.120009</v>
      </c>
      <c r="EX59">
        <v>0.124268</v>
      </c>
      <c r="EY59">
        <v>0.105141</v>
      </c>
      <c r="EZ59">
        <v>21277.8</v>
      </c>
      <c r="FA59">
        <v>21871.3</v>
      </c>
      <c r="FB59">
        <v>23851.200000000001</v>
      </c>
      <c r="FC59">
        <v>25175.200000000001</v>
      </c>
      <c r="FD59">
        <v>30096.1</v>
      </c>
      <c r="FE59">
        <v>31724.5</v>
      </c>
      <c r="FF59">
        <v>38007.699999999997</v>
      </c>
      <c r="FG59">
        <v>39314.699999999997</v>
      </c>
      <c r="FH59">
        <v>2.0568300000000002</v>
      </c>
      <c r="FI59">
        <v>1.9011499999999999</v>
      </c>
      <c r="FJ59">
        <v>5.3785699999999999E-2</v>
      </c>
      <c r="FK59">
        <v>0</v>
      </c>
      <c r="FL59">
        <v>28.944199999999999</v>
      </c>
      <c r="FM59">
        <v>999.9</v>
      </c>
      <c r="FN59">
        <v>29.440999999999999</v>
      </c>
      <c r="FO59">
        <v>45.612000000000002</v>
      </c>
      <c r="FP59">
        <v>29.425599999999999</v>
      </c>
      <c r="FQ59">
        <v>61.376399999999997</v>
      </c>
      <c r="FR59">
        <v>25.068100000000001</v>
      </c>
      <c r="FS59">
        <v>1</v>
      </c>
      <c r="FT59">
        <v>0.49177100000000001</v>
      </c>
      <c r="FU59">
        <v>2.05186</v>
      </c>
      <c r="FV59">
        <v>20.375</v>
      </c>
      <c r="FW59">
        <v>5.2520300000000004</v>
      </c>
      <c r="FX59">
        <v>12.0099</v>
      </c>
      <c r="FY59">
        <v>4.9794</v>
      </c>
      <c r="FZ59">
        <v>3.2930000000000001</v>
      </c>
      <c r="GA59">
        <v>9999</v>
      </c>
      <c r="GB59">
        <v>999.9</v>
      </c>
      <c r="GC59">
        <v>9999</v>
      </c>
      <c r="GD59">
        <v>9999</v>
      </c>
      <c r="GE59">
        <v>1.8757600000000001</v>
      </c>
      <c r="GF59">
        <v>1.87683</v>
      </c>
      <c r="GG59">
        <v>1.8828199999999999</v>
      </c>
      <c r="GH59">
        <v>1.8860600000000001</v>
      </c>
      <c r="GI59">
        <v>1.87683</v>
      </c>
      <c r="GJ59">
        <v>1.8832500000000001</v>
      </c>
      <c r="GK59">
        <v>1.8822300000000001</v>
      </c>
      <c r="GL59">
        <v>1.8857600000000001</v>
      </c>
      <c r="GM59">
        <v>5</v>
      </c>
      <c r="GN59">
        <v>0</v>
      </c>
      <c r="GO59">
        <v>0</v>
      </c>
      <c r="GP59">
        <v>0</v>
      </c>
      <c r="GQ59" t="s">
        <v>364</v>
      </c>
      <c r="GR59" t="s">
        <v>365</v>
      </c>
      <c r="GS59" t="s">
        <v>366</v>
      </c>
      <c r="GT59" t="s">
        <v>366</v>
      </c>
      <c r="GU59" t="s">
        <v>366</v>
      </c>
      <c r="GV59" t="s">
        <v>366</v>
      </c>
      <c r="GW59">
        <v>0</v>
      </c>
      <c r="GX59">
        <v>100</v>
      </c>
      <c r="GY59">
        <v>100</v>
      </c>
      <c r="GZ59">
        <v>1.4039999999999999</v>
      </c>
      <c r="HA59">
        <v>5.21E-2</v>
      </c>
      <c r="HB59">
        <v>2.0096057334402202</v>
      </c>
      <c r="HC59">
        <v>-1.54219930941761E-3</v>
      </c>
      <c r="HD59">
        <v>9.932230794391771E-7</v>
      </c>
      <c r="HE59">
        <v>-3.2951819426937901E-10</v>
      </c>
      <c r="HF59">
        <v>4.1500700116466E-3</v>
      </c>
      <c r="HG59">
        <v>4.2504407064171803E-3</v>
      </c>
      <c r="HH59">
        <v>-2.6431546208761702E-4</v>
      </c>
      <c r="HI59">
        <v>5.9134466500258604E-6</v>
      </c>
      <c r="HJ59">
        <v>1</v>
      </c>
      <c r="HK59">
        <v>2080</v>
      </c>
      <c r="HL59">
        <v>1</v>
      </c>
      <c r="HM59">
        <v>27</v>
      </c>
      <c r="HN59">
        <v>0.7</v>
      </c>
      <c r="HO59">
        <v>0.7</v>
      </c>
      <c r="HP59">
        <v>18</v>
      </c>
      <c r="HQ59">
        <v>514.73199999999997</v>
      </c>
      <c r="HR59">
        <v>468.06400000000002</v>
      </c>
      <c r="HS59">
        <v>26.995999999999999</v>
      </c>
      <c r="HT59">
        <v>33.422600000000003</v>
      </c>
      <c r="HU59">
        <v>29.9983</v>
      </c>
      <c r="HV59">
        <v>33.2806</v>
      </c>
      <c r="HW59">
        <v>33.251199999999997</v>
      </c>
      <c r="HX59">
        <v>28.959499999999998</v>
      </c>
      <c r="HY59">
        <v>19.4192</v>
      </c>
      <c r="HZ59">
        <v>11.959</v>
      </c>
      <c r="IA59">
        <v>27</v>
      </c>
      <c r="IB59">
        <v>600</v>
      </c>
      <c r="IC59">
        <v>23.3233</v>
      </c>
      <c r="ID59">
        <v>98.958100000000002</v>
      </c>
      <c r="IE59">
        <v>100.04600000000001</v>
      </c>
    </row>
    <row r="60" spans="1:239" x14ac:dyDescent="0.3">
      <c r="A60">
        <v>44</v>
      </c>
      <c r="B60">
        <v>1628188906.0999999</v>
      </c>
      <c r="C60">
        <v>13926.5</v>
      </c>
      <c r="D60" t="s">
        <v>586</v>
      </c>
      <c r="E60" t="s">
        <v>587</v>
      </c>
      <c r="F60">
        <v>0</v>
      </c>
      <c r="G60" t="s">
        <v>532</v>
      </c>
      <c r="H60" t="s">
        <v>27</v>
      </c>
      <c r="I60" t="s">
        <v>360</v>
      </c>
      <c r="J60">
        <v>1628188906.0999999</v>
      </c>
      <c r="K60">
        <f t="shared" si="46"/>
        <v>5.1190791708469689E-3</v>
      </c>
      <c r="L60">
        <f t="shared" si="47"/>
        <v>5.1190791708469687</v>
      </c>
      <c r="M60">
        <f t="shared" si="48"/>
        <v>43.579431533138695</v>
      </c>
      <c r="N60">
        <f t="shared" si="49"/>
        <v>747.00300000000004</v>
      </c>
      <c r="O60">
        <f t="shared" si="50"/>
        <v>557.81379641944693</v>
      </c>
      <c r="P60">
        <f t="shared" si="51"/>
        <v>55.560572118607936</v>
      </c>
      <c r="Q60">
        <f t="shared" si="52"/>
        <v>74.404602970966508</v>
      </c>
      <c r="R60">
        <f t="shared" si="53"/>
        <v>0.42405020540450461</v>
      </c>
      <c r="S60">
        <f t="shared" si="54"/>
        <v>2.9221525525707208</v>
      </c>
      <c r="T60">
        <f t="shared" si="55"/>
        <v>0.39259132434942962</v>
      </c>
      <c r="U60">
        <f t="shared" si="56"/>
        <v>0.24800126480432305</v>
      </c>
      <c r="V60">
        <f t="shared" si="57"/>
        <v>321.50426338809217</v>
      </c>
      <c r="W60">
        <f t="shared" si="58"/>
        <v>30.112904041722381</v>
      </c>
      <c r="X60">
        <f t="shared" si="59"/>
        <v>29.5762</v>
      </c>
      <c r="Y60">
        <f t="shared" si="60"/>
        <v>4.1578323905216381</v>
      </c>
      <c r="Z60">
        <f t="shared" si="61"/>
        <v>69.985083263583689</v>
      </c>
      <c r="AA60">
        <f t="shared" si="62"/>
        <v>2.9051209355839522</v>
      </c>
      <c r="AB60">
        <f t="shared" si="63"/>
        <v>4.1510573398083164</v>
      </c>
      <c r="AC60">
        <f t="shared" si="64"/>
        <v>1.2527114549376859</v>
      </c>
      <c r="AD60">
        <f t="shared" si="65"/>
        <v>-225.75139143435132</v>
      </c>
      <c r="AE60">
        <f t="shared" si="66"/>
        <v>-4.4583562021218963</v>
      </c>
      <c r="AF60">
        <f t="shared" si="67"/>
        <v>-0.33777418115890789</v>
      </c>
      <c r="AG60">
        <f t="shared" si="68"/>
        <v>90.956741570460039</v>
      </c>
      <c r="AH60">
        <v>0</v>
      </c>
      <c r="AI60">
        <v>0</v>
      </c>
      <c r="AJ60">
        <f t="shared" si="69"/>
        <v>1</v>
      </c>
      <c r="AK60">
        <f t="shared" si="70"/>
        <v>0</v>
      </c>
      <c r="AL60">
        <f t="shared" si="71"/>
        <v>52209.488344802754</v>
      </c>
      <c r="AM60" t="s">
        <v>361</v>
      </c>
      <c r="AN60">
        <v>10238.9</v>
      </c>
      <c r="AO60">
        <v>302.21199999999999</v>
      </c>
      <c r="AP60">
        <v>4052.3</v>
      </c>
      <c r="AQ60">
        <f t="shared" si="72"/>
        <v>0.92542210596451402</v>
      </c>
      <c r="AR60">
        <v>-0.32343011824092399</v>
      </c>
      <c r="AS60" t="s">
        <v>588</v>
      </c>
      <c r="AT60">
        <v>10359.6</v>
      </c>
      <c r="AU60">
        <v>812.90868</v>
      </c>
      <c r="AV60">
        <v>1230.21</v>
      </c>
      <c r="AW60">
        <f t="shared" si="73"/>
        <v>0.33921145170336775</v>
      </c>
      <c r="AX60">
        <v>0.5</v>
      </c>
      <c r="AY60">
        <f t="shared" si="74"/>
        <v>1681.1711996829492</v>
      </c>
      <c r="AZ60">
        <f t="shared" si="75"/>
        <v>43.579431533138695</v>
      </c>
      <c r="BA60">
        <f t="shared" si="76"/>
        <v>285.13626160317278</v>
      </c>
      <c r="BB60">
        <f t="shared" si="77"/>
        <v>2.6114450247339011E-2</v>
      </c>
      <c r="BC60">
        <f t="shared" si="78"/>
        <v>2.2939904569138605</v>
      </c>
      <c r="BD60">
        <f t="shared" si="79"/>
        <v>258.06242768875495</v>
      </c>
      <c r="BE60" t="s">
        <v>589</v>
      </c>
      <c r="BF60">
        <v>582.83000000000004</v>
      </c>
      <c r="BG60">
        <f t="shared" si="80"/>
        <v>582.83000000000004</v>
      </c>
      <c r="BH60">
        <f t="shared" si="81"/>
        <v>0.52623535819087797</v>
      </c>
      <c r="BI60">
        <f t="shared" si="82"/>
        <v>0.64460026568630491</v>
      </c>
      <c r="BJ60">
        <f t="shared" si="83"/>
        <v>0.81340665865391537</v>
      </c>
      <c r="BK60">
        <f t="shared" si="84"/>
        <v>0.44967911568774932</v>
      </c>
      <c r="BL60">
        <f t="shared" si="85"/>
        <v>0.75253967373565633</v>
      </c>
      <c r="BM60">
        <f t="shared" si="86"/>
        <v>0.46215815145429262</v>
      </c>
      <c r="BN60">
        <f t="shared" si="87"/>
        <v>0.53784184854570738</v>
      </c>
      <c r="BO60">
        <f t="shared" si="88"/>
        <v>1999.97</v>
      </c>
      <c r="BP60">
        <f t="shared" si="89"/>
        <v>1681.1711996829492</v>
      </c>
      <c r="BQ60">
        <f t="shared" si="90"/>
        <v>0.84059820881460678</v>
      </c>
      <c r="BR60">
        <f t="shared" si="91"/>
        <v>0.16075454301219128</v>
      </c>
      <c r="BS60">
        <v>6</v>
      </c>
      <c r="BT60">
        <v>0.5</v>
      </c>
      <c r="BU60" t="s">
        <v>362</v>
      </c>
      <c r="BV60">
        <v>2</v>
      </c>
      <c r="BW60">
        <v>1628188906.0999999</v>
      </c>
      <c r="BX60">
        <v>747.00300000000004</v>
      </c>
      <c r="BY60">
        <v>803.87979860697703</v>
      </c>
      <c r="BZ60">
        <v>29.166663991081698</v>
      </c>
      <c r="CA60">
        <v>23.203700000000001</v>
      </c>
      <c r="CB60">
        <v>745.46900000000005</v>
      </c>
      <c r="CC60">
        <v>29.333300000000001</v>
      </c>
      <c r="CD60">
        <v>500.06400000000002</v>
      </c>
      <c r="CE60">
        <v>99.504300000000001</v>
      </c>
      <c r="CF60">
        <v>9.98555E-2</v>
      </c>
      <c r="CG60">
        <v>29.547899999999998</v>
      </c>
      <c r="CH60">
        <v>29.5762</v>
      </c>
      <c r="CI60">
        <v>999.9</v>
      </c>
      <c r="CJ60">
        <v>0</v>
      </c>
      <c r="CK60">
        <v>0</v>
      </c>
      <c r="CL60">
        <v>10007.5</v>
      </c>
      <c r="CM60">
        <v>0</v>
      </c>
      <c r="CN60">
        <v>437.78</v>
      </c>
      <c r="CO60">
        <v>-52.998899999999999</v>
      </c>
      <c r="CP60">
        <v>769.61500000000001</v>
      </c>
      <c r="CQ60">
        <v>819.00599999999997</v>
      </c>
      <c r="CR60">
        <v>6.1768099999999997</v>
      </c>
      <c r="CS60">
        <v>800.00199999999995</v>
      </c>
      <c r="CT60">
        <v>23.203700000000001</v>
      </c>
      <c r="CU60">
        <v>2.9234900000000001</v>
      </c>
      <c r="CV60">
        <v>2.3088700000000002</v>
      </c>
      <c r="CW60">
        <v>23.598500000000001</v>
      </c>
      <c r="CX60">
        <v>19.738399999999999</v>
      </c>
      <c r="CY60">
        <v>1999.97</v>
      </c>
      <c r="CZ60">
        <v>0.98000900000000002</v>
      </c>
      <c r="DA60">
        <v>1.99913E-2</v>
      </c>
      <c r="DB60">
        <v>0</v>
      </c>
      <c r="DC60">
        <v>813.71500000000003</v>
      </c>
      <c r="DD60">
        <v>5.0005300000000004</v>
      </c>
      <c r="DE60">
        <v>17344.7</v>
      </c>
      <c r="DF60">
        <v>17833.3</v>
      </c>
      <c r="DG60">
        <v>47.75</v>
      </c>
      <c r="DH60">
        <v>48.375</v>
      </c>
      <c r="DI60">
        <v>48.186999999999998</v>
      </c>
      <c r="DJ60">
        <v>47.875</v>
      </c>
      <c r="DK60">
        <v>48.936999999999998</v>
      </c>
      <c r="DL60">
        <v>1955.09</v>
      </c>
      <c r="DM60">
        <v>39.880000000000003</v>
      </c>
      <c r="DN60">
        <v>0</v>
      </c>
      <c r="DO60">
        <v>116.40000009536701</v>
      </c>
      <c r="DP60">
        <v>0</v>
      </c>
      <c r="DQ60">
        <v>812.90868</v>
      </c>
      <c r="DR60">
        <v>5.65561539457505</v>
      </c>
      <c r="DS60">
        <v>56.730769102406697</v>
      </c>
      <c r="DT60">
        <v>17334.828000000001</v>
      </c>
      <c r="DU60">
        <v>15</v>
      </c>
      <c r="DV60">
        <v>1628188862.5999999</v>
      </c>
      <c r="DW60" t="s">
        <v>590</v>
      </c>
      <c r="DX60">
        <v>1628188859.5999999</v>
      </c>
      <c r="DY60">
        <v>1628188862.5999999</v>
      </c>
      <c r="DZ60">
        <v>83</v>
      </c>
      <c r="EA60">
        <v>0.25800000000000001</v>
      </c>
      <c r="EB60">
        <v>-3.0000000000000001E-3</v>
      </c>
      <c r="EC60">
        <v>1.502</v>
      </c>
      <c r="ED60">
        <v>3.1E-2</v>
      </c>
      <c r="EE60">
        <v>800</v>
      </c>
      <c r="EF60">
        <v>23</v>
      </c>
      <c r="EG60">
        <v>0.03</v>
      </c>
      <c r="EH60">
        <v>0.01</v>
      </c>
      <c r="EI60">
        <v>40.200031471394901</v>
      </c>
      <c r="EJ60">
        <v>-0.915668824757366</v>
      </c>
      <c r="EK60">
        <v>0.15067220762598801</v>
      </c>
      <c r="EL60">
        <v>1</v>
      </c>
      <c r="EM60">
        <v>0.44581213773171002</v>
      </c>
      <c r="EN60">
        <v>4.9889692709398199E-2</v>
      </c>
      <c r="EO60">
        <v>8.8788584547970593E-3</v>
      </c>
      <c r="EP60">
        <v>1</v>
      </c>
      <c r="EQ60">
        <v>2</v>
      </c>
      <c r="ER60">
        <v>2</v>
      </c>
      <c r="ES60" t="s">
        <v>363</v>
      </c>
      <c r="ET60">
        <v>2.9893999999999998</v>
      </c>
      <c r="EU60">
        <v>2.7509000000000001</v>
      </c>
      <c r="EV60">
        <v>0.13945199999999999</v>
      </c>
      <c r="EW60">
        <v>0.14608299999999999</v>
      </c>
      <c r="EX60">
        <v>0.12331499999999999</v>
      </c>
      <c r="EY60">
        <v>0.104878</v>
      </c>
      <c r="EZ60">
        <v>20675.3</v>
      </c>
      <c r="FA60">
        <v>21249.3</v>
      </c>
      <c r="FB60">
        <v>23874.7</v>
      </c>
      <c r="FC60">
        <v>25205</v>
      </c>
      <c r="FD60">
        <v>30157.3</v>
      </c>
      <c r="FE60">
        <v>31771.200000000001</v>
      </c>
      <c r="FF60">
        <v>38043.4</v>
      </c>
      <c r="FG60">
        <v>39360.6</v>
      </c>
      <c r="FH60">
        <v>2.0612200000000001</v>
      </c>
      <c r="FI60">
        <v>1.9098200000000001</v>
      </c>
      <c r="FJ60">
        <v>7.1898100000000006E-2</v>
      </c>
      <c r="FK60">
        <v>0</v>
      </c>
      <c r="FL60">
        <v>28.404199999999999</v>
      </c>
      <c r="FM60">
        <v>999.9</v>
      </c>
      <c r="FN60">
        <v>28.890999999999998</v>
      </c>
      <c r="FO60">
        <v>45.460999999999999</v>
      </c>
      <c r="FP60">
        <v>28.658300000000001</v>
      </c>
      <c r="FQ60">
        <v>61.106400000000001</v>
      </c>
      <c r="FR60">
        <v>25.0441</v>
      </c>
      <c r="FS60">
        <v>1</v>
      </c>
      <c r="FT60">
        <v>0.44790400000000002</v>
      </c>
      <c r="FU60">
        <v>1.72715</v>
      </c>
      <c r="FV60">
        <v>20.3797</v>
      </c>
      <c r="FW60">
        <v>5.2526299999999999</v>
      </c>
      <c r="FX60">
        <v>12.010400000000001</v>
      </c>
      <c r="FY60">
        <v>4.9792500000000004</v>
      </c>
      <c r="FZ60">
        <v>3.2930000000000001</v>
      </c>
      <c r="GA60">
        <v>9999</v>
      </c>
      <c r="GB60">
        <v>999.9</v>
      </c>
      <c r="GC60">
        <v>9999</v>
      </c>
      <c r="GD60">
        <v>9999</v>
      </c>
      <c r="GE60">
        <v>1.87574</v>
      </c>
      <c r="GF60">
        <v>1.8767799999999999</v>
      </c>
      <c r="GG60">
        <v>1.8827799999999999</v>
      </c>
      <c r="GH60">
        <v>1.8859999999999999</v>
      </c>
      <c r="GI60">
        <v>1.8768199999999999</v>
      </c>
      <c r="GJ60">
        <v>1.88324</v>
      </c>
      <c r="GK60">
        <v>1.8822000000000001</v>
      </c>
      <c r="GL60">
        <v>1.8856900000000001</v>
      </c>
      <c r="GM60">
        <v>5</v>
      </c>
      <c r="GN60">
        <v>0</v>
      </c>
      <c r="GO60">
        <v>0</v>
      </c>
      <c r="GP60">
        <v>0</v>
      </c>
      <c r="GQ60" t="s">
        <v>364</v>
      </c>
      <c r="GR60" t="s">
        <v>365</v>
      </c>
      <c r="GS60" t="s">
        <v>366</v>
      </c>
      <c r="GT60" t="s">
        <v>366</v>
      </c>
      <c r="GU60" t="s">
        <v>366</v>
      </c>
      <c r="GV60" t="s">
        <v>366</v>
      </c>
      <c r="GW60">
        <v>0</v>
      </c>
      <c r="GX60">
        <v>100</v>
      </c>
      <c r="GY60">
        <v>100</v>
      </c>
      <c r="GZ60">
        <v>1.534</v>
      </c>
      <c r="HA60">
        <v>4.7199999999999999E-2</v>
      </c>
      <c r="HB60">
        <v>2.26801317763156</v>
      </c>
      <c r="HC60">
        <v>-1.54219930941761E-3</v>
      </c>
      <c r="HD60">
        <v>9.932230794391771E-7</v>
      </c>
      <c r="HE60">
        <v>-3.2951819426937901E-10</v>
      </c>
      <c r="HF60">
        <v>7.2675132282584698E-4</v>
      </c>
      <c r="HG60">
        <v>4.2504407064171803E-3</v>
      </c>
      <c r="HH60">
        <v>-2.6431546208761702E-4</v>
      </c>
      <c r="HI60">
        <v>5.9134466500258604E-6</v>
      </c>
      <c r="HJ60">
        <v>1</v>
      </c>
      <c r="HK60">
        <v>2080</v>
      </c>
      <c r="HL60">
        <v>1</v>
      </c>
      <c r="HM60">
        <v>27</v>
      </c>
      <c r="HN60">
        <v>0.8</v>
      </c>
      <c r="HO60">
        <v>0.7</v>
      </c>
      <c r="HP60">
        <v>18</v>
      </c>
      <c r="HQ60">
        <v>514.84100000000001</v>
      </c>
      <c r="HR60">
        <v>471.654</v>
      </c>
      <c r="HS60">
        <v>26.997800000000002</v>
      </c>
      <c r="HT60">
        <v>32.9846</v>
      </c>
      <c r="HU60">
        <v>29.9983</v>
      </c>
      <c r="HV60">
        <v>32.941800000000001</v>
      </c>
      <c r="HW60">
        <v>32.920299999999997</v>
      </c>
      <c r="HX60">
        <v>36.6648</v>
      </c>
      <c r="HY60">
        <v>15.992800000000001</v>
      </c>
      <c r="HZ60">
        <v>11.894</v>
      </c>
      <c r="IA60">
        <v>27</v>
      </c>
      <c r="IB60">
        <v>800</v>
      </c>
      <c r="IC60">
        <v>23.156099999999999</v>
      </c>
      <c r="ID60">
        <v>99.052899999999994</v>
      </c>
      <c r="IE60">
        <v>100.163</v>
      </c>
    </row>
    <row r="61" spans="1:239" x14ac:dyDescent="0.3">
      <c r="A61">
        <v>45</v>
      </c>
      <c r="B61">
        <v>1628189036.0999999</v>
      </c>
      <c r="C61">
        <v>14056.5</v>
      </c>
      <c r="D61" t="s">
        <v>591</v>
      </c>
      <c r="E61" t="s">
        <v>592</v>
      </c>
      <c r="F61">
        <v>0</v>
      </c>
      <c r="G61" t="s">
        <v>532</v>
      </c>
      <c r="H61" t="s">
        <v>27</v>
      </c>
      <c r="I61" t="s">
        <v>360</v>
      </c>
      <c r="J61">
        <v>1628189036.0999999</v>
      </c>
      <c r="K61">
        <f t="shared" si="46"/>
        <v>5.2885391201905746E-3</v>
      </c>
      <c r="L61">
        <f t="shared" si="47"/>
        <v>5.2885391201905749</v>
      </c>
      <c r="M61">
        <f t="shared" si="48"/>
        <v>45.013058836256569</v>
      </c>
      <c r="N61">
        <f t="shared" si="49"/>
        <v>942.04100000000005</v>
      </c>
      <c r="O61">
        <f t="shared" si="50"/>
        <v>754.53950915730934</v>
      </c>
      <c r="P61">
        <f t="shared" si="51"/>
        <v>75.149643999878535</v>
      </c>
      <c r="Q61">
        <f t="shared" si="52"/>
        <v>93.824173451638501</v>
      </c>
      <c r="R61">
        <f t="shared" si="53"/>
        <v>0.45339860056178927</v>
      </c>
      <c r="S61">
        <f t="shared" si="54"/>
        <v>2.9215810835619838</v>
      </c>
      <c r="T61">
        <f t="shared" si="55"/>
        <v>0.41762482592746042</v>
      </c>
      <c r="U61">
        <f t="shared" si="56"/>
        <v>0.26399403444957625</v>
      </c>
      <c r="V61">
        <f t="shared" si="57"/>
        <v>321.50803438794486</v>
      </c>
      <c r="W61">
        <f t="shared" si="58"/>
        <v>30.02374082597607</v>
      </c>
      <c r="X61">
        <f t="shared" si="59"/>
        <v>29.525700000000001</v>
      </c>
      <c r="Y61">
        <f t="shared" si="60"/>
        <v>4.1457493732707267</v>
      </c>
      <c r="Z61">
        <f t="shared" si="61"/>
        <v>70.75205074853065</v>
      </c>
      <c r="AA61">
        <f t="shared" si="62"/>
        <v>2.9293162879838266</v>
      </c>
      <c r="AB61">
        <f t="shared" si="63"/>
        <v>4.1402563699465089</v>
      </c>
      <c r="AC61">
        <f t="shared" si="64"/>
        <v>1.2164330852869001</v>
      </c>
      <c r="AD61">
        <f t="shared" si="65"/>
        <v>-233.22457520040433</v>
      </c>
      <c r="AE61">
        <f t="shared" si="66"/>
        <v>-3.6226904256708052</v>
      </c>
      <c r="AF61">
        <f t="shared" si="67"/>
        <v>-0.27438589569684685</v>
      </c>
      <c r="AG61">
        <f t="shared" si="68"/>
        <v>84.386382866172852</v>
      </c>
      <c r="AH61">
        <v>0</v>
      </c>
      <c r="AI61">
        <v>0</v>
      </c>
      <c r="AJ61">
        <f t="shared" si="69"/>
        <v>1</v>
      </c>
      <c r="AK61">
        <f t="shared" si="70"/>
        <v>0</v>
      </c>
      <c r="AL61">
        <f t="shared" si="71"/>
        <v>52200.792691073919</v>
      </c>
      <c r="AM61" t="s">
        <v>361</v>
      </c>
      <c r="AN61">
        <v>10238.9</v>
      </c>
      <c r="AO61">
        <v>302.21199999999999</v>
      </c>
      <c r="AP61">
        <v>4052.3</v>
      </c>
      <c r="AQ61">
        <f t="shared" si="72"/>
        <v>0.92542210596451402</v>
      </c>
      <c r="AR61">
        <v>-0.32343011824092399</v>
      </c>
      <c r="AS61" t="s">
        <v>593</v>
      </c>
      <c r="AT61">
        <v>10361.700000000001</v>
      </c>
      <c r="AU61">
        <v>821.13455999999996</v>
      </c>
      <c r="AV61">
        <v>1254.49</v>
      </c>
      <c r="AW61">
        <f t="shared" si="73"/>
        <v>0.34544351888018243</v>
      </c>
      <c r="AX61">
        <v>0.5</v>
      </c>
      <c r="AY61">
        <f t="shared" si="74"/>
        <v>1681.1882996828729</v>
      </c>
      <c r="AZ61">
        <f t="shared" si="75"/>
        <v>45.013058836256569</v>
      </c>
      <c r="BA61">
        <f t="shared" si="76"/>
        <v>290.37780107132113</v>
      </c>
      <c r="BB61">
        <f t="shared" si="77"/>
        <v>2.6966931046956154E-2</v>
      </c>
      <c r="BC61">
        <f t="shared" si="78"/>
        <v>2.230236988736459</v>
      </c>
      <c r="BD61">
        <f t="shared" si="79"/>
        <v>259.1144346446722</v>
      </c>
      <c r="BE61" t="s">
        <v>594</v>
      </c>
      <c r="BF61">
        <v>581.16</v>
      </c>
      <c r="BG61">
        <f t="shared" si="80"/>
        <v>581.16</v>
      </c>
      <c r="BH61">
        <f t="shared" si="81"/>
        <v>0.53673604412948683</v>
      </c>
      <c r="BI61">
        <f t="shared" si="82"/>
        <v>0.64360037425927852</v>
      </c>
      <c r="BJ61">
        <f t="shared" si="83"/>
        <v>0.8060205004695864</v>
      </c>
      <c r="BK61">
        <f t="shared" si="84"/>
        <v>0.45507240532701587</v>
      </c>
      <c r="BL61">
        <f t="shared" si="85"/>
        <v>0.74606515900426873</v>
      </c>
      <c r="BM61">
        <f t="shared" si="86"/>
        <v>0.45550974435240221</v>
      </c>
      <c r="BN61">
        <f t="shared" si="87"/>
        <v>0.54449025564759779</v>
      </c>
      <c r="BO61">
        <f t="shared" si="88"/>
        <v>1999.99</v>
      </c>
      <c r="BP61">
        <f t="shared" si="89"/>
        <v>1681.1882996828729</v>
      </c>
      <c r="BQ61">
        <f t="shared" si="90"/>
        <v>0.84059835283320061</v>
      </c>
      <c r="BR61">
        <f t="shared" si="91"/>
        <v>0.16075482096807728</v>
      </c>
      <c r="BS61">
        <v>6</v>
      </c>
      <c r="BT61">
        <v>0.5</v>
      </c>
      <c r="BU61" t="s">
        <v>362</v>
      </c>
      <c r="BV61">
        <v>2</v>
      </c>
      <c r="BW61">
        <v>1628189036.0999999</v>
      </c>
      <c r="BX61">
        <v>942.04100000000005</v>
      </c>
      <c r="BY61">
        <v>1002.02621760889</v>
      </c>
      <c r="BZ61">
        <v>29.4117810339248</v>
      </c>
      <c r="CA61">
        <v>23.2531</v>
      </c>
      <c r="CB61">
        <v>940.21299999999997</v>
      </c>
      <c r="CC61">
        <v>29.183800000000002</v>
      </c>
      <c r="CD61">
        <v>500.07400000000001</v>
      </c>
      <c r="CE61">
        <v>99.496700000000004</v>
      </c>
      <c r="CF61">
        <v>9.9998500000000004E-2</v>
      </c>
      <c r="CG61">
        <v>29.502700000000001</v>
      </c>
      <c r="CH61">
        <v>29.525700000000001</v>
      </c>
      <c r="CI61">
        <v>999.9</v>
      </c>
      <c r="CJ61">
        <v>0</v>
      </c>
      <c r="CK61">
        <v>0</v>
      </c>
      <c r="CL61">
        <v>10005</v>
      </c>
      <c r="CM61">
        <v>0</v>
      </c>
      <c r="CN61">
        <v>465.62799999999999</v>
      </c>
      <c r="CO61">
        <v>-57.864699999999999</v>
      </c>
      <c r="CP61">
        <v>970.40700000000004</v>
      </c>
      <c r="CQ61">
        <v>1023.71</v>
      </c>
      <c r="CR61">
        <v>5.9775999999999998</v>
      </c>
      <c r="CS61">
        <v>999.90599999999995</v>
      </c>
      <c r="CT61">
        <v>23.2531</v>
      </c>
      <c r="CU61">
        <v>2.9083600000000001</v>
      </c>
      <c r="CV61">
        <v>2.3136100000000002</v>
      </c>
      <c r="CW61">
        <v>23.5123</v>
      </c>
      <c r="CX61">
        <v>19.7715</v>
      </c>
      <c r="CY61">
        <v>1999.99</v>
      </c>
      <c r="CZ61">
        <v>0.98000600000000004</v>
      </c>
      <c r="DA61">
        <v>1.99943E-2</v>
      </c>
      <c r="DB61">
        <v>0</v>
      </c>
      <c r="DC61">
        <v>821.55200000000002</v>
      </c>
      <c r="DD61">
        <v>5.0005300000000004</v>
      </c>
      <c r="DE61">
        <v>17476.7</v>
      </c>
      <c r="DF61">
        <v>17833.400000000001</v>
      </c>
      <c r="DG61">
        <v>47.186999999999998</v>
      </c>
      <c r="DH61">
        <v>47.811999999999998</v>
      </c>
      <c r="DI61">
        <v>47.625</v>
      </c>
      <c r="DJ61">
        <v>47.311999999999998</v>
      </c>
      <c r="DK61">
        <v>48.436999999999998</v>
      </c>
      <c r="DL61">
        <v>1955.1</v>
      </c>
      <c r="DM61">
        <v>39.89</v>
      </c>
      <c r="DN61">
        <v>0</v>
      </c>
      <c r="DO61">
        <v>129.60000014305101</v>
      </c>
      <c r="DP61">
        <v>0</v>
      </c>
      <c r="DQ61">
        <v>821.13455999999996</v>
      </c>
      <c r="DR61">
        <v>3.5553846097100799</v>
      </c>
      <c r="DS61">
        <v>55.692307632161501</v>
      </c>
      <c r="DT61">
        <v>17470.3</v>
      </c>
      <c r="DU61">
        <v>15</v>
      </c>
      <c r="DV61">
        <v>1628188992.0999999</v>
      </c>
      <c r="DW61" t="s">
        <v>595</v>
      </c>
      <c r="DX61">
        <v>1628188992.0999999</v>
      </c>
      <c r="DY61">
        <v>1628188979.0999999</v>
      </c>
      <c r="DZ61">
        <v>84</v>
      </c>
      <c r="EA61">
        <v>0.40500000000000003</v>
      </c>
      <c r="EB61">
        <v>0</v>
      </c>
      <c r="EC61">
        <v>1.796</v>
      </c>
      <c r="ED61">
        <v>3.1E-2</v>
      </c>
      <c r="EE61">
        <v>1000</v>
      </c>
      <c r="EF61">
        <v>23</v>
      </c>
      <c r="EG61">
        <v>0.06</v>
      </c>
      <c r="EH61">
        <v>0.01</v>
      </c>
      <c r="EI61">
        <v>43.560532168621698</v>
      </c>
      <c r="EJ61">
        <v>-0.99864463270131598</v>
      </c>
      <c r="EK61">
        <v>0.18578254104212999</v>
      </c>
      <c r="EL61">
        <v>1</v>
      </c>
      <c r="EM61">
        <v>0.42827013917708201</v>
      </c>
      <c r="EN61">
        <v>4.1087120624199697E-2</v>
      </c>
      <c r="EO61">
        <v>6.8068272657421597E-3</v>
      </c>
      <c r="EP61">
        <v>1</v>
      </c>
      <c r="EQ61">
        <v>2</v>
      </c>
      <c r="ER61">
        <v>2</v>
      </c>
      <c r="ES61" t="s">
        <v>363</v>
      </c>
      <c r="ET61">
        <v>2.9899399999999998</v>
      </c>
      <c r="EU61">
        <v>2.75102</v>
      </c>
      <c r="EV61">
        <v>0.16264799999999999</v>
      </c>
      <c r="EW61">
        <v>0.16902300000000001</v>
      </c>
      <c r="EX61">
        <v>0.122988</v>
      </c>
      <c r="EY61">
        <v>0.105124</v>
      </c>
      <c r="EZ61">
        <v>20140</v>
      </c>
      <c r="FA61">
        <v>20702.900000000001</v>
      </c>
      <c r="FB61">
        <v>23899.8</v>
      </c>
      <c r="FC61">
        <v>25233.599999999999</v>
      </c>
      <c r="FD61">
        <v>30198.799999999999</v>
      </c>
      <c r="FE61">
        <v>31797.4</v>
      </c>
      <c r="FF61">
        <v>38081.199999999997</v>
      </c>
      <c r="FG61">
        <v>39403.5</v>
      </c>
      <c r="FH61">
        <v>2.0667</v>
      </c>
      <c r="FI61">
        <v>1.9190499999999999</v>
      </c>
      <c r="FJ61">
        <v>7.7903299999999995E-2</v>
      </c>
      <c r="FK61">
        <v>0</v>
      </c>
      <c r="FL61">
        <v>28.255600000000001</v>
      </c>
      <c r="FM61">
        <v>999.9</v>
      </c>
      <c r="FN61">
        <v>28.44</v>
      </c>
      <c r="FO61">
        <v>45.219000000000001</v>
      </c>
      <c r="FP61">
        <v>27.865500000000001</v>
      </c>
      <c r="FQ61">
        <v>61.546399999999998</v>
      </c>
      <c r="FR61">
        <v>25.0761</v>
      </c>
      <c r="FS61">
        <v>1</v>
      </c>
      <c r="FT61">
        <v>0.40536299999999997</v>
      </c>
      <c r="FU61">
        <v>1.5778300000000001</v>
      </c>
      <c r="FV61">
        <v>20.382300000000001</v>
      </c>
      <c r="FW61">
        <v>5.2533799999999999</v>
      </c>
      <c r="FX61">
        <v>12.0116</v>
      </c>
      <c r="FY61">
        <v>4.9797000000000002</v>
      </c>
      <c r="FZ61">
        <v>3.2930000000000001</v>
      </c>
      <c r="GA61">
        <v>9999</v>
      </c>
      <c r="GB61">
        <v>999.9</v>
      </c>
      <c r="GC61">
        <v>9999</v>
      </c>
      <c r="GD61">
        <v>9999</v>
      </c>
      <c r="GE61">
        <v>1.8756699999999999</v>
      </c>
      <c r="GF61">
        <v>1.87669</v>
      </c>
      <c r="GG61">
        <v>1.8827799999999999</v>
      </c>
      <c r="GH61">
        <v>1.8859900000000001</v>
      </c>
      <c r="GI61">
        <v>1.87677</v>
      </c>
      <c r="GJ61">
        <v>1.88323</v>
      </c>
      <c r="GK61">
        <v>1.8821699999999999</v>
      </c>
      <c r="GL61">
        <v>1.88568</v>
      </c>
      <c r="GM61">
        <v>5</v>
      </c>
      <c r="GN61">
        <v>0</v>
      </c>
      <c r="GO61">
        <v>0</v>
      </c>
      <c r="GP61">
        <v>0</v>
      </c>
      <c r="GQ61" t="s">
        <v>364</v>
      </c>
      <c r="GR61" t="s">
        <v>365</v>
      </c>
      <c r="GS61" t="s">
        <v>366</v>
      </c>
      <c r="GT61" t="s">
        <v>366</v>
      </c>
      <c r="GU61" t="s">
        <v>366</v>
      </c>
      <c r="GV61" t="s">
        <v>366</v>
      </c>
      <c r="GW61">
        <v>0</v>
      </c>
      <c r="GX61">
        <v>100</v>
      </c>
      <c r="GY61">
        <v>100</v>
      </c>
      <c r="GZ61">
        <v>1.8280000000000001</v>
      </c>
      <c r="HA61">
        <v>4.6899999999999997E-2</v>
      </c>
      <c r="HB61">
        <v>2.6736221650018699</v>
      </c>
      <c r="HC61">
        <v>-1.54219930941761E-3</v>
      </c>
      <c r="HD61">
        <v>9.932230794391771E-7</v>
      </c>
      <c r="HE61">
        <v>-3.2951819426937901E-10</v>
      </c>
      <c r="HF61">
        <v>9.8223856861396502E-4</v>
      </c>
      <c r="HG61">
        <v>4.2504407064171803E-3</v>
      </c>
      <c r="HH61">
        <v>-2.6431546208761702E-4</v>
      </c>
      <c r="HI61">
        <v>5.9134466500258604E-6</v>
      </c>
      <c r="HJ61">
        <v>1</v>
      </c>
      <c r="HK61">
        <v>2080</v>
      </c>
      <c r="HL61">
        <v>1</v>
      </c>
      <c r="HM61">
        <v>27</v>
      </c>
      <c r="HN61">
        <v>0.7</v>
      </c>
      <c r="HO61">
        <v>0.9</v>
      </c>
      <c r="HP61">
        <v>18</v>
      </c>
      <c r="HQ61">
        <v>514.99300000000005</v>
      </c>
      <c r="HR61">
        <v>475.02699999999999</v>
      </c>
      <c r="HS61">
        <v>26.999600000000001</v>
      </c>
      <c r="HT61">
        <v>32.503</v>
      </c>
      <c r="HU61">
        <v>29.998899999999999</v>
      </c>
      <c r="HV61">
        <v>32.5259</v>
      </c>
      <c r="HW61">
        <v>32.516100000000002</v>
      </c>
      <c r="HX61">
        <v>44.088700000000003</v>
      </c>
      <c r="HY61">
        <v>11.157299999999999</v>
      </c>
      <c r="HZ61">
        <v>11.8581</v>
      </c>
      <c r="IA61">
        <v>27</v>
      </c>
      <c r="IB61">
        <v>1000</v>
      </c>
      <c r="IC61">
        <v>23.173500000000001</v>
      </c>
      <c r="ID61">
        <v>99.153400000000005</v>
      </c>
      <c r="IE61">
        <v>100.274</v>
      </c>
    </row>
    <row r="62" spans="1:239" x14ac:dyDescent="0.3">
      <c r="A62">
        <v>46</v>
      </c>
      <c r="B62">
        <v>1628189187.5999999</v>
      </c>
      <c r="C62">
        <v>14208</v>
      </c>
      <c r="D62" t="s">
        <v>596</v>
      </c>
      <c r="E62" t="s">
        <v>597</v>
      </c>
      <c r="F62">
        <v>0</v>
      </c>
      <c r="G62" t="s">
        <v>532</v>
      </c>
      <c r="H62" t="s">
        <v>27</v>
      </c>
      <c r="I62" t="s">
        <v>360</v>
      </c>
      <c r="J62">
        <v>1628189187.5999999</v>
      </c>
      <c r="K62">
        <f t="shared" si="46"/>
        <v>5.2977930157624038E-3</v>
      </c>
      <c r="L62">
        <f t="shared" si="47"/>
        <v>5.2977930157624042</v>
      </c>
      <c r="M62">
        <f t="shared" si="48"/>
        <v>42.610775999524428</v>
      </c>
      <c r="N62">
        <f t="shared" si="49"/>
        <v>1139.02</v>
      </c>
      <c r="O62">
        <f t="shared" si="50"/>
        <v>955.18746970657253</v>
      </c>
      <c r="P62">
        <f t="shared" si="51"/>
        <v>95.137775797414619</v>
      </c>
      <c r="Q62">
        <f t="shared" si="52"/>
        <v>113.447708251512</v>
      </c>
      <c r="R62">
        <f t="shared" si="53"/>
        <v>0.44959193292618238</v>
      </c>
      <c r="S62">
        <f t="shared" si="54"/>
        <v>2.9282263743822443</v>
      </c>
      <c r="T62">
        <f t="shared" si="55"/>
        <v>0.41446456547272659</v>
      </c>
      <c r="U62">
        <f t="shared" si="56"/>
        <v>0.26196731762294978</v>
      </c>
      <c r="V62">
        <f t="shared" si="57"/>
        <v>321.49367038791729</v>
      </c>
      <c r="W62">
        <f t="shared" si="58"/>
        <v>30.020453277938948</v>
      </c>
      <c r="X62">
        <f t="shared" si="59"/>
        <v>29.5367</v>
      </c>
      <c r="Y62">
        <f t="shared" si="60"/>
        <v>4.1483787067887388</v>
      </c>
      <c r="Z62">
        <f t="shared" si="61"/>
        <v>70.53616798466777</v>
      </c>
      <c r="AA62">
        <f t="shared" si="62"/>
        <v>2.9204286969430715</v>
      </c>
      <c r="AB62">
        <f t="shared" si="63"/>
        <v>4.1403279769576882</v>
      </c>
      <c r="AC62">
        <f t="shared" si="64"/>
        <v>1.2279500098456673</v>
      </c>
      <c r="AD62">
        <f t="shared" si="65"/>
        <v>-233.632671995122</v>
      </c>
      <c r="AE62">
        <f t="shared" si="66"/>
        <v>-5.32010240796488</v>
      </c>
      <c r="AF62">
        <f t="shared" si="67"/>
        <v>-0.40205751358244468</v>
      </c>
      <c r="AG62">
        <f t="shared" si="68"/>
        <v>82.138838471247951</v>
      </c>
      <c r="AH62">
        <v>0</v>
      </c>
      <c r="AI62">
        <v>0</v>
      </c>
      <c r="AJ62">
        <f t="shared" si="69"/>
        <v>1</v>
      </c>
      <c r="AK62">
        <f t="shared" si="70"/>
        <v>0</v>
      </c>
      <c r="AL62">
        <f t="shared" si="71"/>
        <v>52390.905404342782</v>
      </c>
      <c r="AM62" t="s">
        <v>361</v>
      </c>
      <c r="AN62">
        <v>10238.9</v>
      </c>
      <c r="AO62">
        <v>302.21199999999999</v>
      </c>
      <c r="AP62">
        <v>4052.3</v>
      </c>
      <c r="AQ62">
        <f t="shared" si="72"/>
        <v>0.92542210596451402</v>
      </c>
      <c r="AR62">
        <v>-0.32343011824092399</v>
      </c>
      <c r="AS62" t="s">
        <v>598</v>
      </c>
      <c r="AT62">
        <v>10363.5</v>
      </c>
      <c r="AU62">
        <v>820.32352000000003</v>
      </c>
      <c r="AV62">
        <v>1257.8800000000001</v>
      </c>
      <c r="AW62">
        <f t="shared" si="73"/>
        <v>0.34785232295608493</v>
      </c>
      <c r="AX62">
        <v>0.5</v>
      </c>
      <c r="AY62">
        <f t="shared" si="74"/>
        <v>1681.1126996828586</v>
      </c>
      <c r="AZ62">
        <f t="shared" si="75"/>
        <v>42.610775999524428</v>
      </c>
      <c r="BA62">
        <f t="shared" si="76"/>
        <v>292.38947886782876</v>
      </c>
      <c r="BB62">
        <f t="shared" si="77"/>
        <v>2.5539159942022254E-2</v>
      </c>
      <c r="BC62">
        <f t="shared" si="78"/>
        <v>2.2215314656406013</v>
      </c>
      <c r="BD62">
        <f t="shared" si="79"/>
        <v>259.25875191824133</v>
      </c>
      <c r="BE62" t="s">
        <v>599</v>
      </c>
      <c r="BF62">
        <v>582.01</v>
      </c>
      <c r="BG62">
        <f t="shared" si="80"/>
        <v>582.01</v>
      </c>
      <c r="BH62">
        <f t="shared" si="81"/>
        <v>0.53730880529144276</v>
      </c>
      <c r="BI62">
        <f t="shared" si="82"/>
        <v>0.64739739890807402</v>
      </c>
      <c r="BJ62">
        <f t="shared" si="83"/>
        <v>0.80524106054537237</v>
      </c>
      <c r="BK62">
        <f t="shared" si="84"/>
        <v>0.45785406647496835</v>
      </c>
      <c r="BL62">
        <f t="shared" si="85"/>
        <v>0.74516118021763755</v>
      </c>
      <c r="BM62">
        <f t="shared" si="86"/>
        <v>0.45932092759998899</v>
      </c>
      <c r="BN62">
        <f t="shared" si="87"/>
        <v>0.54067907240001101</v>
      </c>
      <c r="BO62">
        <f t="shared" si="88"/>
        <v>1999.9</v>
      </c>
      <c r="BP62">
        <f t="shared" si="89"/>
        <v>1681.1126996828586</v>
      </c>
      <c r="BQ62">
        <f t="shared" si="90"/>
        <v>0.84059837976041729</v>
      </c>
      <c r="BR62">
        <f t="shared" si="91"/>
        <v>0.16075487293760551</v>
      </c>
      <c r="BS62">
        <v>6</v>
      </c>
      <c r="BT62">
        <v>0.5</v>
      </c>
      <c r="BU62" t="s">
        <v>362</v>
      </c>
      <c r="BV62">
        <v>2</v>
      </c>
      <c r="BW62">
        <v>1628189187.5999999</v>
      </c>
      <c r="BX62">
        <v>1139.02</v>
      </c>
      <c r="BY62">
        <v>1197.38544375473</v>
      </c>
      <c r="BZ62">
        <v>29.321233065523501</v>
      </c>
      <c r="CA62">
        <v>23.151199999999999</v>
      </c>
      <c r="CB62">
        <v>1137.06</v>
      </c>
      <c r="CC62">
        <v>28.990100000000002</v>
      </c>
      <c r="CD62">
        <v>500.07400000000001</v>
      </c>
      <c r="CE62">
        <v>99.5017</v>
      </c>
      <c r="CF62">
        <v>9.9455600000000005E-2</v>
      </c>
      <c r="CG62">
        <v>29.503</v>
      </c>
      <c r="CH62">
        <v>29.5367</v>
      </c>
      <c r="CI62">
        <v>999.9</v>
      </c>
      <c r="CJ62">
        <v>0</v>
      </c>
      <c r="CK62">
        <v>0</v>
      </c>
      <c r="CL62">
        <v>10042.5</v>
      </c>
      <c r="CM62">
        <v>0</v>
      </c>
      <c r="CN62">
        <v>2196.1799999999998</v>
      </c>
      <c r="CO62">
        <v>-60.866500000000002</v>
      </c>
      <c r="CP62">
        <v>1173.0899999999999</v>
      </c>
      <c r="CQ62">
        <v>1228.33</v>
      </c>
      <c r="CR62">
        <v>5.8892100000000003</v>
      </c>
      <c r="CS62">
        <v>1199.8900000000001</v>
      </c>
      <c r="CT62">
        <v>23.151199999999999</v>
      </c>
      <c r="CU62">
        <v>2.88957</v>
      </c>
      <c r="CV62">
        <v>2.3035899999999998</v>
      </c>
      <c r="CW62">
        <v>23.404900000000001</v>
      </c>
      <c r="CX62">
        <v>19.701499999999999</v>
      </c>
      <c r="CY62">
        <v>1999.9</v>
      </c>
      <c r="CZ62">
        <v>0.98000299999999996</v>
      </c>
      <c r="DA62">
        <v>1.99972E-2</v>
      </c>
      <c r="DB62">
        <v>0</v>
      </c>
      <c r="DC62">
        <v>820.11500000000001</v>
      </c>
      <c r="DD62">
        <v>5.0005300000000004</v>
      </c>
      <c r="DE62">
        <v>18098.400000000001</v>
      </c>
      <c r="DF62">
        <v>17832.599999999999</v>
      </c>
      <c r="DG62">
        <v>46.75</v>
      </c>
      <c r="DH62">
        <v>47.625</v>
      </c>
      <c r="DI62">
        <v>47.25</v>
      </c>
      <c r="DJ62">
        <v>47.061999999999998</v>
      </c>
      <c r="DK62">
        <v>48.186999999999998</v>
      </c>
      <c r="DL62">
        <v>1955.01</v>
      </c>
      <c r="DM62">
        <v>39.89</v>
      </c>
      <c r="DN62">
        <v>0</v>
      </c>
      <c r="DO62">
        <v>151.299999952316</v>
      </c>
      <c r="DP62">
        <v>0</v>
      </c>
      <c r="DQ62">
        <v>820.32352000000003</v>
      </c>
      <c r="DR62">
        <v>0.66738461463380705</v>
      </c>
      <c r="DS62">
        <v>30.1000001073036</v>
      </c>
      <c r="DT62">
        <v>18096.612000000001</v>
      </c>
      <c r="DU62">
        <v>15</v>
      </c>
      <c r="DV62">
        <v>1628189138.0999999</v>
      </c>
      <c r="DW62" t="s">
        <v>600</v>
      </c>
      <c r="DX62">
        <v>1628189138.0999999</v>
      </c>
      <c r="DY62">
        <v>1628189127.0999999</v>
      </c>
      <c r="DZ62">
        <v>85</v>
      </c>
      <c r="EA62">
        <v>0.245</v>
      </c>
      <c r="EB62">
        <v>4.0000000000000001E-3</v>
      </c>
      <c r="EC62">
        <v>1.929</v>
      </c>
      <c r="ED62">
        <v>3.5000000000000003E-2</v>
      </c>
      <c r="EE62">
        <v>1200</v>
      </c>
      <c r="EF62">
        <v>23</v>
      </c>
      <c r="EG62">
        <v>0.06</v>
      </c>
      <c r="EH62">
        <v>0.02</v>
      </c>
      <c r="EI62">
        <v>44.944430102762603</v>
      </c>
      <c r="EJ62">
        <v>-0.64250822326628898</v>
      </c>
      <c r="EK62">
        <v>0.192374752836626</v>
      </c>
      <c r="EL62">
        <v>1</v>
      </c>
      <c r="EM62">
        <v>0.42579844123439198</v>
      </c>
      <c r="EN62">
        <v>-1.0988628381152801E-2</v>
      </c>
      <c r="EO62">
        <v>5.5065940316858797E-3</v>
      </c>
      <c r="EP62">
        <v>1</v>
      </c>
      <c r="EQ62">
        <v>2</v>
      </c>
      <c r="ER62">
        <v>2</v>
      </c>
      <c r="ES62" t="s">
        <v>363</v>
      </c>
      <c r="ET62">
        <v>2.99044</v>
      </c>
      <c r="EU62">
        <v>2.75082</v>
      </c>
      <c r="EV62">
        <v>0.1837</v>
      </c>
      <c r="EW62">
        <v>0.18971199999999999</v>
      </c>
      <c r="EX62">
        <v>0.122554</v>
      </c>
      <c r="EY62">
        <v>0.10491</v>
      </c>
      <c r="EZ62">
        <v>19652.8</v>
      </c>
      <c r="FA62">
        <v>20207.400000000001</v>
      </c>
      <c r="FB62">
        <v>23922.3</v>
      </c>
      <c r="FC62">
        <v>25257.5</v>
      </c>
      <c r="FD62">
        <v>30241.7</v>
      </c>
      <c r="FE62">
        <v>31832.7</v>
      </c>
      <c r="FF62">
        <v>38116.1</v>
      </c>
      <c r="FG62">
        <v>39437.4</v>
      </c>
      <c r="FH62">
        <v>2.07192</v>
      </c>
      <c r="FI62">
        <v>1.9283999999999999</v>
      </c>
      <c r="FJ62">
        <v>7.90767E-2</v>
      </c>
      <c r="FK62">
        <v>0</v>
      </c>
      <c r="FL62">
        <v>28.247499999999999</v>
      </c>
      <c r="FM62">
        <v>999.9</v>
      </c>
      <c r="FN62">
        <v>28.318000000000001</v>
      </c>
      <c r="FO62">
        <v>44.957999999999998</v>
      </c>
      <c r="FP62">
        <v>27.3733</v>
      </c>
      <c r="FQ62">
        <v>61.506399999999999</v>
      </c>
      <c r="FR62">
        <v>25.048100000000002</v>
      </c>
      <c r="FS62">
        <v>1</v>
      </c>
      <c r="FT62">
        <v>0.36829299999999998</v>
      </c>
      <c r="FU62">
        <v>1.5084500000000001</v>
      </c>
      <c r="FV62">
        <v>20.3841</v>
      </c>
      <c r="FW62">
        <v>5.2533799999999999</v>
      </c>
      <c r="FX62">
        <v>12.0122</v>
      </c>
      <c r="FY62">
        <v>4.9797000000000002</v>
      </c>
      <c r="FZ62">
        <v>3.2930000000000001</v>
      </c>
      <c r="GA62">
        <v>9999</v>
      </c>
      <c r="GB62">
        <v>999.9</v>
      </c>
      <c r="GC62">
        <v>9999</v>
      </c>
      <c r="GD62">
        <v>9999</v>
      </c>
      <c r="GE62">
        <v>1.87561</v>
      </c>
      <c r="GF62">
        <v>1.8766799999999999</v>
      </c>
      <c r="GG62">
        <v>1.8827700000000001</v>
      </c>
      <c r="GH62">
        <v>1.8859699999999999</v>
      </c>
      <c r="GI62">
        <v>1.8767499999999999</v>
      </c>
      <c r="GJ62">
        <v>1.88323</v>
      </c>
      <c r="GK62">
        <v>1.8821699999999999</v>
      </c>
      <c r="GL62">
        <v>1.88568</v>
      </c>
      <c r="GM62">
        <v>5</v>
      </c>
      <c r="GN62">
        <v>0</v>
      </c>
      <c r="GO62">
        <v>0</v>
      </c>
      <c r="GP62">
        <v>0</v>
      </c>
      <c r="GQ62" t="s">
        <v>364</v>
      </c>
      <c r="GR62" t="s">
        <v>365</v>
      </c>
      <c r="GS62" t="s">
        <v>366</v>
      </c>
      <c r="GT62" t="s">
        <v>366</v>
      </c>
      <c r="GU62" t="s">
        <v>366</v>
      </c>
      <c r="GV62" t="s">
        <v>366</v>
      </c>
      <c r="GW62">
        <v>0</v>
      </c>
      <c r="GX62">
        <v>100</v>
      </c>
      <c r="GY62">
        <v>100</v>
      </c>
      <c r="GZ62">
        <v>1.96</v>
      </c>
      <c r="HA62">
        <v>5.0299999999999997E-2</v>
      </c>
      <c r="HB62">
        <v>2.9175456154056501</v>
      </c>
      <c r="HC62">
        <v>-1.54219930941761E-3</v>
      </c>
      <c r="HD62">
        <v>9.932230794391771E-7</v>
      </c>
      <c r="HE62">
        <v>-3.2951819426937901E-10</v>
      </c>
      <c r="HF62">
        <v>5.1922104981538802E-3</v>
      </c>
      <c r="HG62">
        <v>4.2504407064171803E-3</v>
      </c>
      <c r="HH62">
        <v>-2.6431546208761702E-4</v>
      </c>
      <c r="HI62">
        <v>5.9134466500258604E-6</v>
      </c>
      <c r="HJ62">
        <v>1</v>
      </c>
      <c r="HK62">
        <v>2080</v>
      </c>
      <c r="HL62">
        <v>1</v>
      </c>
      <c r="HM62">
        <v>27</v>
      </c>
      <c r="HN62">
        <v>0.8</v>
      </c>
      <c r="HO62">
        <v>1</v>
      </c>
      <c r="HP62">
        <v>18</v>
      </c>
      <c r="HQ62">
        <v>514.76199999999994</v>
      </c>
      <c r="HR62">
        <v>478.20699999999999</v>
      </c>
      <c r="HS62">
        <v>27.002099999999999</v>
      </c>
      <c r="HT62">
        <v>32.048699999999997</v>
      </c>
      <c r="HU62">
        <v>29.999300000000002</v>
      </c>
      <c r="HV62">
        <v>32.086100000000002</v>
      </c>
      <c r="HW62">
        <v>32.0809</v>
      </c>
      <c r="HX62">
        <v>51.264000000000003</v>
      </c>
      <c r="HY62">
        <v>10.484999999999999</v>
      </c>
      <c r="HZ62">
        <v>13.0533</v>
      </c>
      <c r="IA62">
        <v>27</v>
      </c>
      <c r="IB62">
        <v>1200</v>
      </c>
      <c r="IC62">
        <v>23.1005</v>
      </c>
      <c r="ID62">
        <v>99.245199999999997</v>
      </c>
      <c r="IE62">
        <v>100.363</v>
      </c>
    </row>
    <row r="63" spans="1:239" x14ac:dyDescent="0.3">
      <c r="A63">
        <v>47</v>
      </c>
      <c r="B63">
        <v>1628189324.5999999</v>
      </c>
      <c r="C63">
        <v>14345</v>
      </c>
      <c r="D63" t="s">
        <v>601</v>
      </c>
      <c r="E63" t="s">
        <v>602</v>
      </c>
      <c r="F63">
        <v>0</v>
      </c>
      <c r="G63" t="s">
        <v>532</v>
      </c>
      <c r="H63" t="s">
        <v>27</v>
      </c>
      <c r="I63" t="s">
        <v>360</v>
      </c>
      <c r="J63">
        <v>1628189324.5999999</v>
      </c>
      <c r="K63">
        <f t="shared" si="46"/>
        <v>5.4294771315532269E-3</v>
      </c>
      <c r="L63">
        <f t="shared" si="47"/>
        <v>5.4294771315532273</v>
      </c>
      <c r="M63">
        <f t="shared" si="48"/>
        <v>43.325758237161914</v>
      </c>
      <c r="N63">
        <f t="shared" si="49"/>
        <v>1434.98</v>
      </c>
      <c r="O63">
        <f t="shared" si="50"/>
        <v>1234.0683938005375</v>
      </c>
      <c r="P63">
        <f t="shared" si="51"/>
        <v>122.90993803908479</v>
      </c>
      <c r="Q63">
        <f t="shared" si="52"/>
        <v>142.92020099806004</v>
      </c>
      <c r="R63">
        <f t="shared" si="53"/>
        <v>0.43087285412675608</v>
      </c>
      <c r="S63">
        <f t="shared" si="54"/>
        <v>2.9181946221634423</v>
      </c>
      <c r="T63">
        <f t="shared" si="55"/>
        <v>0.39839457015545493</v>
      </c>
      <c r="U63">
        <f t="shared" si="56"/>
        <v>0.25171033073883003</v>
      </c>
      <c r="V63">
        <f t="shared" si="57"/>
        <v>321.54009538754275</v>
      </c>
      <c r="W63">
        <f t="shared" si="58"/>
        <v>30.425821466290806</v>
      </c>
      <c r="X63">
        <f t="shared" si="59"/>
        <v>30.083100000000002</v>
      </c>
      <c r="Y63">
        <f t="shared" si="60"/>
        <v>4.2808280803892558</v>
      </c>
      <c r="Z63">
        <f t="shared" si="61"/>
        <v>70.016461034415173</v>
      </c>
      <c r="AA63">
        <f t="shared" si="62"/>
        <v>2.9729048090561938</v>
      </c>
      <c r="AB63">
        <f t="shared" si="63"/>
        <v>4.2460083887914912</v>
      </c>
      <c r="AC63">
        <f t="shared" si="64"/>
        <v>1.307923271333062</v>
      </c>
      <c r="AD63">
        <f t="shared" si="65"/>
        <v>-239.43994150149732</v>
      </c>
      <c r="AE63">
        <f t="shared" si="66"/>
        <v>-22.371715744445137</v>
      </c>
      <c r="AF63">
        <f t="shared" si="67"/>
        <v>-1.7048091015744704</v>
      </c>
      <c r="AG63">
        <f t="shared" si="68"/>
        <v>58.02362904002581</v>
      </c>
      <c r="AH63">
        <v>0</v>
      </c>
      <c r="AI63">
        <v>0</v>
      </c>
      <c r="AJ63">
        <f t="shared" si="69"/>
        <v>1</v>
      </c>
      <c r="AK63">
        <f t="shared" si="70"/>
        <v>0</v>
      </c>
      <c r="AL63">
        <f t="shared" si="71"/>
        <v>52028.689682049895</v>
      </c>
      <c r="AM63" t="s">
        <v>361</v>
      </c>
      <c r="AN63">
        <v>10238.9</v>
      </c>
      <c r="AO63">
        <v>302.21199999999999</v>
      </c>
      <c r="AP63">
        <v>4052.3</v>
      </c>
      <c r="AQ63">
        <f t="shared" si="72"/>
        <v>0.92542210596451402</v>
      </c>
      <c r="AR63">
        <v>-0.32343011824092399</v>
      </c>
      <c r="AS63" t="s">
        <v>603</v>
      </c>
      <c r="AT63">
        <v>10360.4</v>
      </c>
      <c r="AU63">
        <v>808.01873076923096</v>
      </c>
      <c r="AV63">
        <v>1249.3399999999999</v>
      </c>
      <c r="AW63">
        <f t="shared" si="73"/>
        <v>0.35324352796738201</v>
      </c>
      <c r="AX63">
        <v>0.5</v>
      </c>
      <c r="AY63">
        <f t="shared" si="74"/>
        <v>1681.3487996826645</v>
      </c>
      <c r="AZ63">
        <f t="shared" si="75"/>
        <v>43.325758237161914</v>
      </c>
      <c r="BA63">
        <f t="shared" si="76"/>
        <v>296.96279087181375</v>
      </c>
      <c r="BB63">
        <f t="shared" si="77"/>
        <v>2.596081691296959E-2</v>
      </c>
      <c r="BC63">
        <f t="shared" si="78"/>
        <v>2.2435525957705669</v>
      </c>
      <c r="BD63">
        <f t="shared" si="79"/>
        <v>258.89400348831987</v>
      </c>
      <c r="BE63" t="s">
        <v>604</v>
      </c>
      <c r="BF63">
        <v>579.91999999999996</v>
      </c>
      <c r="BG63">
        <f t="shared" si="80"/>
        <v>579.91999999999996</v>
      </c>
      <c r="BH63">
        <f t="shared" si="81"/>
        <v>0.53581891238573975</v>
      </c>
      <c r="BI63">
        <f t="shared" si="82"/>
        <v>0.65925916350089475</v>
      </c>
      <c r="BJ63">
        <f t="shared" si="83"/>
        <v>0.80721580011404281</v>
      </c>
      <c r="BK63">
        <f t="shared" si="84"/>
        <v>0.4659573671465409</v>
      </c>
      <c r="BL63">
        <f t="shared" si="85"/>
        <v>0.74743846011080273</v>
      </c>
      <c r="BM63">
        <f t="shared" si="86"/>
        <v>0.473154345980908</v>
      </c>
      <c r="BN63">
        <f t="shared" si="87"/>
        <v>0.526845654019092</v>
      </c>
      <c r="BO63">
        <f t="shared" si="88"/>
        <v>2000.18</v>
      </c>
      <c r="BP63">
        <f t="shared" si="89"/>
        <v>1681.3487996826645</v>
      </c>
      <c r="BQ63">
        <f t="shared" si="90"/>
        <v>0.84059874595419637</v>
      </c>
      <c r="BR63">
        <f t="shared" si="91"/>
        <v>0.16075557969159912</v>
      </c>
      <c r="BS63">
        <v>6</v>
      </c>
      <c r="BT63">
        <v>0.5</v>
      </c>
      <c r="BU63" t="s">
        <v>362</v>
      </c>
      <c r="BV63">
        <v>2</v>
      </c>
      <c r="BW63">
        <v>1628189324.5999999</v>
      </c>
      <c r="BX63">
        <v>1434.98</v>
      </c>
      <c r="BY63">
        <v>1496.30329132269</v>
      </c>
      <c r="BZ63">
        <v>29.849236938572201</v>
      </c>
      <c r="CA63">
        <v>23.530100000000001</v>
      </c>
      <c r="CB63">
        <v>1433.06</v>
      </c>
      <c r="CC63">
        <v>29.643999999999998</v>
      </c>
      <c r="CD63">
        <v>500.13900000000001</v>
      </c>
      <c r="CE63">
        <v>99.497200000000007</v>
      </c>
      <c r="CF63">
        <v>0.100147</v>
      </c>
      <c r="CG63">
        <v>29.940899999999999</v>
      </c>
      <c r="CH63">
        <v>30.083100000000002</v>
      </c>
      <c r="CI63">
        <v>999.9</v>
      </c>
      <c r="CJ63">
        <v>0</v>
      </c>
      <c r="CK63">
        <v>0</v>
      </c>
      <c r="CL63">
        <v>9985.6200000000008</v>
      </c>
      <c r="CM63">
        <v>0</v>
      </c>
      <c r="CN63">
        <v>2168.59</v>
      </c>
      <c r="CO63">
        <v>-64.992900000000006</v>
      </c>
      <c r="CP63">
        <v>1478.9</v>
      </c>
      <c r="CQ63">
        <v>1536.12</v>
      </c>
      <c r="CR63">
        <v>6.1639499999999998</v>
      </c>
      <c r="CS63">
        <v>1499.98</v>
      </c>
      <c r="CT63">
        <v>23.530100000000001</v>
      </c>
      <c r="CU63">
        <v>2.9544800000000002</v>
      </c>
      <c r="CV63">
        <v>2.34118</v>
      </c>
      <c r="CW63">
        <v>23.773499999999999</v>
      </c>
      <c r="CX63">
        <v>19.962599999999998</v>
      </c>
      <c r="CY63">
        <v>2000.18</v>
      </c>
      <c r="CZ63">
        <v>0.979993</v>
      </c>
      <c r="DA63">
        <v>2.00071E-2</v>
      </c>
      <c r="DB63">
        <v>0</v>
      </c>
      <c r="DC63">
        <v>807.28200000000004</v>
      </c>
      <c r="DD63">
        <v>5.0005300000000004</v>
      </c>
      <c r="DE63">
        <v>17905</v>
      </c>
      <c r="DF63">
        <v>17835.099999999999</v>
      </c>
      <c r="DG63">
        <v>47.686999999999998</v>
      </c>
      <c r="DH63">
        <v>49.186999999999998</v>
      </c>
      <c r="DI63">
        <v>48.186999999999998</v>
      </c>
      <c r="DJ63">
        <v>48.375</v>
      </c>
      <c r="DK63">
        <v>49.061999999999998</v>
      </c>
      <c r="DL63">
        <v>1955.26</v>
      </c>
      <c r="DM63">
        <v>39.92</v>
      </c>
      <c r="DN63">
        <v>0</v>
      </c>
      <c r="DO63">
        <v>136.60000014305101</v>
      </c>
      <c r="DP63">
        <v>0</v>
      </c>
      <c r="DQ63">
        <v>808.01873076923096</v>
      </c>
      <c r="DR63">
        <v>-4.20386324327254</v>
      </c>
      <c r="DS63">
        <v>-49.651281928172999</v>
      </c>
      <c r="DT63">
        <v>17908.8269230769</v>
      </c>
      <c r="DU63">
        <v>15</v>
      </c>
      <c r="DV63">
        <v>1628189274.5999999</v>
      </c>
      <c r="DW63" t="s">
        <v>605</v>
      </c>
      <c r="DX63">
        <v>1628189274.5999999</v>
      </c>
      <c r="DY63">
        <v>1628189265.5999999</v>
      </c>
      <c r="DZ63">
        <v>86</v>
      </c>
      <c r="EA63">
        <v>0.14399999999999999</v>
      </c>
      <c r="EB63">
        <v>-3.0000000000000001E-3</v>
      </c>
      <c r="EC63">
        <v>1.8720000000000001</v>
      </c>
      <c r="ED63">
        <v>3.3000000000000002E-2</v>
      </c>
      <c r="EE63">
        <v>1500</v>
      </c>
      <c r="EF63">
        <v>24</v>
      </c>
      <c r="EG63">
        <v>0.05</v>
      </c>
      <c r="EH63">
        <v>0.02</v>
      </c>
      <c r="EI63">
        <v>46.399967063894898</v>
      </c>
      <c r="EJ63">
        <v>-6.4605338683390606E-2</v>
      </c>
      <c r="EK63">
        <v>0.17980719519062599</v>
      </c>
      <c r="EL63">
        <v>1</v>
      </c>
      <c r="EM63">
        <v>0.42152980034392901</v>
      </c>
      <c r="EN63">
        <v>-1.29124760480344E-2</v>
      </c>
      <c r="EO63">
        <v>3.1561842221207201E-3</v>
      </c>
      <c r="EP63">
        <v>1</v>
      </c>
      <c r="EQ63">
        <v>2</v>
      </c>
      <c r="ER63">
        <v>2</v>
      </c>
      <c r="ES63" t="s">
        <v>363</v>
      </c>
      <c r="ET63">
        <v>2.99064</v>
      </c>
      <c r="EU63">
        <v>2.7509999999999999</v>
      </c>
      <c r="EV63">
        <v>0.21174100000000001</v>
      </c>
      <c r="EW63">
        <v>0.217277</v>
      </c>
      <c r="EX63">
        <v>0.124469</v>
      </c>
      <c r="EY63">
        <v>0.106131</v>
      </c>
      <c r="EZ63">
        <v>18976.3</v>
      </c>
      <c r="FA63">
        <v>19512</v>
      </c>
      <c r="FB63">
        <v>23922.2</v>
      </c>
      <c r="FC63">
        <v>25249.200000000001</v>
      </c>
      <c r="FD63">
        <v>30178.5</v>
      </c>
      <c r="FE63">
        <v>31775.200000000001</v>
      </c>
      <c r="FF63">
        <v>38119.800000000003</v>
      </c>
      <c r="FG63">
        <v>39419.9</v>
      </c>
      <c r="FH63">
        <v>2.0728200000000001</v>
      </c>
      <c r="FI63">
        <v>1.9303999999999999</v>
      </c>
      <c r="FJ63">
        <v>3.7156000000000002E-2</v>
      </c>
      <c r="FK63">
        <v>0</v>
      </c>
      <c r="FL63">
        <v>29.478200000000001</v>
      </c>
      <c r="FM63">
        <v>999.9</v>
      </c>
      <c r="FN63">
        <v>28.713999999999999</v>
      </c>
      <c r="FO63">
        <v>44.847000000000001</v>
      </c>
      <c r="FP63">
        <v>27.597899999999999</v>
      </c>
      <c r="FQ63">
        <v>61.846400000000003</v>
      </c>
      <c r="FR63">
        <v>24.995999999999999</v>
      </c>
      <c r="FS63">
        <v>1</v>
      </c>
      <c r="FT63">
        <v>0.37296200000000002</v>
      </c>
      <c r="FU63">
        <v>2.0458099999999999</v>
      </c>
      <c r="FV63">
        <v>20.3766</v>
      </c>
      <c r="FW63">
        <v>5.2535299999999996</v>
      </c>
      <c r="FX63">
        <v>12.011900000000001</v>
      </c>
      <c r="FY63">
        <v>4.9795499999999997</v>
      </c>
      <c r="FZ63">
        <v>3.2930000000000001</v>
      </c>
      <c r="GA63">
        <v>9999</v>
      </c>
      <c r="GB63">
        <v>999.9</v>
      </c>
      <c r="GC63">
        <v>9999</v>
      </c>
      <c r="GD63">
        <v>9999</v>
      </c>
      <c r="GE63">
        <v>1.8756299999999999</v>
      </c>
      <c r="GF63">
        <v>1.8766799999999999</v>
      </c>
      <c r="GG63">
        <v>1.8827700000000001</v>
      </c>
      <c r="GH63">
        <v>1.8859399999999999</v>
      </c>
      <c r="GI63">
        <v>1.8767100000000001</v>
      </c>
      <c r="GJ63">
        <v>1.8831500000000001</v>
      </c>
      <c r="GK63">
        <v>1.8821699999999999</v>
      </c>
      <c r="GL63">
        <v>1.88567</v>
      </c>
      <c r="GM63">
        <v>5</v>
      </c>
      <c r="GN63">
        <v>0</v>
      </c>
      <c r="GO63">
        <v>0</v>
      </c>
      <c r="GP63">
        <v>0</v>
      </c>
      <c r="GQ63" t="s">
        <v>364</v>
      </c>
      <c r="GR63" t="s">
        <v>365</v>
      </c>
      <c r="GS63" t="s">
        <v>366</v>
      </c>
      <c r="GT63" t="s">
        <v>366</v>
      </c>
      <c r="GU63" t="s">
        <v>366</v>
      </c>
      <c r="GV63" t="s">
        <v>366</v>
      </c>
      <c r="GW63">
        <v>0</v>
      </c>
      <c r="GX63">
        <v>100</v>
      </c>
      <c r="GY63">
        <v>100</v>
      </c>
      <c r="GZ63">
        <v>1.92</v>
      </c>
      <c r="HA63">
        <v>5.0099999999999999E-2</v>
      </c>
      <c r="HB63">
        <v>3.0610859992247899</v>
      </c>
      <c r="HC63">
        <v>-1.54219930941761E-3</v>
      </c>
      <c r="HD63">
        <v>9.932230794391771E-7</v>
      </c>
      <c r="HE63">
        <v>-3.2951819426937901E-10</v>
      </c>
      <c r="HF63">
        <v>2.2777508543362899E-3</v>
      </c>
      <c r="HG63">
        <v>4.2504407064171803E-3</v>
      </c>
      <c r="HH63">
        <v>-2.6431546208761702E-4</v>
      </c>
      <c r="HI63">
        <v>5.9134466500258604E-6</v>
      </c>
      <c r="HJ63">
        <v>1</v>
      </c>
      <c r="HK63">
        <v>2080</v>
      </c>
      <c r="HL63">
        <v>1</v>
      </c>
      <c r="HM63">
        <v>27</v>
      </c>
      <c r="HN63">
        <v>0.8</v>
      </c>
      <c r="HO63">
        <v>1</v>
      </c>
      <c r="HP63">
        <v>18</v>
      </c>
      <c r="HQ63">
        <v>514.548</v>
      </c>
      <c r="HR63">
        <v>478.96</v>
      </c>
      <c r="HS63">
        <v>27.004899999999999</v>
      </c>
      <c r="HT63">
        <v>32.028399999999998</v>
      </c>
      <c r="HU63">
        <v>30.001100000000001</v>
      </c>
      <c r="HV63">
        <v>31.9894</v>
      </c>
      <c r="HW63">
        <v>31.997299999999999</v>
      </c>
      <c r="HX63">
        <v>61.5154</v>
      </c>
      <c r="HY63">
        <v>11.941800000000001</v>
      </c>
      <c r="HZ63">
        <v>14.9476</v>
      </c>
      <c r="IA63">
        <v>27</v>
      </c>
      <c r="IB63">
        <v>1500</v>
      </c>
      <c r="IC63">
        <v>23.476700000000001</v>
      </c>
      <c r="ID63">
        <v>99.250900000000001</v>
      </c>
      <c r="IE63">
        <v>100.324</v>
      </c>
    </row>
    <row r="64" spans="1:239" x14ac:dyDescent="0.3">
      <c r="A64">
        <v>48</v>
      </c>
      <c r="B64">
        <v>1628189451.5999999</v>
      </c>
      <c r="C64">
        <v>14472</v>
      </c>
      <c r="D64" t="s">
        <v>606</v>
      </c>
      <c r="E64" t="s">
        <v>607</v>
      </c>
      <c r="F64">
        <v>0</v>
      </c>
      <c r="G64" t="s">
        <v>532</v>
      </c>
      <c r="H64" t="s">
        <v>27</v>
      </c>
      <c r="I64" t="s">
        <v>360</v>
      </c>
      <c r="J64">
        <v>1628189451.5999999</v>
      </c>
      <c r="K64">
        <f t="shared" si="46"/>
        <v>5.3763190249542618E-3</v>
      </c>
      <c r="L64">
        <f t="shared" si="47"/>
        <v>5.3763190249542614</v>
      </c>
      <c r="M64">
        <f t="shared" si="48"/>
        <v>44.198986143281161</v>
      </c>
      <c r="N64">
        <f t="shared" si="49"/>
        <v>1732.1</v>
      </c>
      <c r="O64">
        <f t="shared" si="50"/>
        <v>1509.5727063984809</v>
      </c>
      <c r="P64">
        <f t="shared" si="51"/>
        <v>150.33896203780347</v>
      </c>
      <c r="Q64">
        <f t="shared" si="52"/>
        <v>172.50054604321997</v>
      </c>
      <c r="R64">
        <f t="shared" si="53"/>
        <v>0.40538890146514833</v>
      </c>
      <c r="S64">
        <f t="shared" si="54"/>
        <v>2.9273915484405943</v>
      </c>
      <c r="T64">
        <f t="shared" si="55"/>
        <v>0.37658469683259088</v>
      </c>
      <c r="U64">
        <f t="shared" si="56"/>
        <v>0.23778260459175679</v>
      </c>
      <c r="V64">
        <f t="shared" si="57"/>
        <v>321.52297738781903</v>
      </c>
      <c r="W64">
        <f t="shared" si="58"/>
        <v>30.7540007316112</v>
      </c>
      <c r="X64">
        <f t="shared" si="59"/>
        <v>30.4634</v>
      </c>
      <c r="Y64">
        <f t="shared" si="60"/>
        <v>4.3751753952177159</v>
      </c>
      <c r="Z64">
        <f t="shared" si="61"/>
        <v>69.524804419680606</v>
      </c>
      <c r="AA64">
        <f t="shared" si="62"/>
        <v>3.0060601012840693</v>
      </c>
      <c r="AB64">
        <f t="shared" si="63"/>
        <v>4.3237232040787079</v>
      </c>
      <c r="AC64">
        <f t="shared" si="64"/>
        <v>1.3691152939336466</v>
      </c>
      <c r="AD64">
        <f t="shared" si="65"/>
        <v>-237.09566900048296</v>
      </c>
      <c r="AE64">
        <f t="shared" si="66"/>
        <v>-32.590146597442548</v>
      </c>
      <c r="AF64">
        <f t="shared" si="67"/>
        <v>-2.4842331265246851</v>
      </c>
      <c r="AG64">
        <f t="shared" si="68"/>
        <v>49.352928663368864</v>
      </c>
      <c r="AH64">
        <v>0</v>
      </c>
      <c r="AI64">
        <v>0</v>
      </c>
      <c r="AJ64">
        <f t="shared" si="69"/>
        <v>1</v>
      </c>
      <c r="AK64">
        <f t="shared" si="70"/>
        <v>0</v>
      </c>
      <c r="AL64">
        <f t="shared" si="71"/>
        <v>52236.594157478183</v>
      </c>
      <c r="AM64" t="s">
        <v>361</v>
      </c>
      <c r="AN64">
        <v>10238.9</v>
      </c>
      <c r="AO64">
        <v>302.21199999999999</v>
      </c>
      <c r="AP64">
        <v>4052.3</v>
      </c>
      <c r="AQ64">
        <f t="shared" si="72"/>
        <v>0.92542210596451402</v>
      </c>
      <c r="AR64">
        <v>-0.32343011824092399</v>
      </c>
      <c r="AS64" t="s">
        <v>608</v>
      </c>
      <c r="AT64">
        <v>10356.5</v>
      </c>
      <c r="AU64">
        <v>793.02846153846099</v>
      </c>
      <c r="AV64">
        <v>1225.51</v>
      </c>
      <c r="AW64">
        <f t="shared" si="73"/>
        <v>0.35289923253301814</v>
      </c>
      <c r="AX64">
        <v>0.5</v>
      </c>
      <c r="AY64">
        <f t="shared" si="74"/>
        <v>1681.2641996828077</v>
      </c>
      <c r="AZ64">
        <f t="shared" si="75"/>
        <v>44.198986143281161</v>
      </c>
      <c r="BA64">
        <f t="shared" si="76"/>
        <v>296.65842287665089</v>
      </c>
      <c r="BB64">
        <f t="shared" si="77"/>
        <v>2.6481510918939341E-2</v>
      </c>
      <c r="BC64">
        <f t="shared" si="78"/>
        <v>2.3066233649664221</v>
      </c>
      <c r="BD64">
        <f t="shared" si="79"/>
        <v>257.85498312761166</v>
      </c>
      <c r="BE64" t="s">
        <v>609</v>
      </c>
      <c r="BF64">
        <v>574.66999999999996</v>
      </c>
      <c r="BG64">
        <f t="shared" si="80"/>
        <v>574.66999999999996</v>
      </c>
      <c r="BH64">
        <f t="shared" si="81"/>
        <v>0.53107685779797809</v>
      </c>
      <c r="BI64">
        <f t="shared" si="82"/>
        <v>0.66449747781565205</v>
      </c>
      <c r="BJ64">
        <f t="shared" si="83"/>
        <v>0.81284955558814476</v>
      </c>
      <c r="BK64">
        <f t="shared" si="84"/>
        <v>0.46840948259558562</v>
      </c>
      <c r="BL64">
        <f t="shared" si="85"/>
        <v>0.75379297765812425</v>
      </c>
      <c r="BM64">
        <f t="shared" si="86"/>
        <v>0.48152971059261362</v>
      </c>
      <c r="BN64">
        <f t="shared" si="87"/>
        <v>0.51847028940738638</v>
      </c>
      <c r="BO64">
        <f t="shared" si="88"/>
        <v>2000.08</v>
      </c>
      <c r="BP64">
        <f t="shared" si="89"/>
        <v>1681.2641996828077</v>
      </c>
      <c r="BQ64">
        <f t="shared" si="90"/>
        <v>0.8405984759023678</v>
      </c>
      <c r="BR64">
        <f t="shared" si="91"/>
        <v>0.16075505849156985</v>
      </c>
      <c r="BS64">
        <v>6</v>
      </c>
      <c r="BT64">
        <v>0.5</v>
      </c>
      <c r="BU64" t="s">
        <v>362</v>
      </c>
      <c r="BV64">
        <v>2</v>
      </c>
      <c r="BW64">
        <v>1628189451.5999999</v>
      </c>
      <c r="BX64">
        <v>1732.1</v>
      </c>
      <c r="BY64">
        <v>1796.30111497538</v>
      </c>
      <c r="BZ64">
        <v>30.184233156743598</v>
      </c>
      <c r="CA64">
        <v>23.928599999999999</v>
      </c>
      <c r="CB64">
        <v>1730.31</v>
      </c>
      <c r="CC64">
        <v>30.276900000000001</v>
      </c>
      <c r="CD64">
        <v>500.09699999999998</v>
      </c>
      <c r="CE64">
        <v>99.491</v>
      </c>
      <c r="CF64">
        <v>9.9408200000000002E-2</v>
      </c>
      <c r="CG64">
        <v>30.256900000000002</v>
      </c>
      <c r="CH64">
        <v>30.4634</v>
      </c>
      <c r="CI64">
        <v>999.9</v>
      </c>
      <c r="CJ64">
        <v>0</v>
      </c>
      <c r="CK64">
        <v>0</v>
      </c>
      <c r="CL64">
        <v>10038.799999999999</v>
      </c>
      <c r="CM64">
        <v>0</v>
      </c>
      <c r="CN64">
        <v>2182.04</v>
      </c>
      <c r="CO64">
        <v>-68.0548</v>
      </c>
      <c r="CP64">
        <v>1786.26</v>
      </c>
      <c r="CQ64">
        <v>1844.28</v>
      </c>
      <c r="CR64">
        <v>6.3911100000000003</v>
      </c>
      <c r="CS64">
        <v>1800.15</v>
      </c>
      <c r="CT64">
        <v>23.928599999999999</v>
      </c>
      <c r="CU64">
        <v>3.01654</v>
      </c>
      <c r="CV64">
        <v>2.3806799999999999</v>
      </c>
      <c r="CW64">
        <v>24.119499999999999</v>
      </c>
      <c r="CX64">
        <v>20.233000000000001</v>
      </c>
      <c r="CY64">
        <v>2000.08</v>
      </c>
      <c r="CZ64">
        <v>0.97999899999999995</v>
      </c>
      <c r="DA64">
        <v>2.0001100000000001E-2</v>
      </c>
      <c r="DB64">
        <v>0</v>
      </c>
      <c r="DC64">
        <v>792.37199999999996</v>
      </c>
      <c r="DD64">
        <v>5.0005300000000004</v>
      </c>
      <c r="DE64">
        <v>17680.400000000001</v>
      </c>
      <c r="DF64">
        <v>17834.2</v>
      </c>
      <c r="DG64">
        <v>48.625</v>
      </c>
      <c r="DH64">
        <v>50.436999999999998</v>
      </c>
      <c r="DI64">
        <v>49.186999999999998</v>
      </c>
      <c r="DJ64">
        <v>49.561999999999998</v>
      </c>
      <c r="DK64">
        <v>50</v>
      </c>
      <c r="DL64">
        <v>1955.18</v>
      </c>
      <c r="DM64">
        <v>39.9</v>
      </c>
      <c r="DN64">
        <v>0</v>
      </c>
      <c r="DO64">
        <v>126.60000014305101</v>
      </c>
      <c r="DP64">
        <v>0</v>
      </c>
      <c r="DQ64">
        <v>793.02846153846099</v>
      </c>
      <c r="DR64">
        <v>-5.0641367679828599</v>
      </c>
      <c r="DS64">
        <v>-50.256410212107902</v>
      </c>
      <c r="DT64">
        <v>17679.9230769231</v>
      </c>
      <c r="DU64">
        <v>15</v>
      </c>
      <c r="DV64">
        <v>1628189403.5999999</v>
      </c>
      <c r="DW64" t="s">
        <v>610</v>
      </c>
      <c r="DX64">
        <v>1628189403.5999999</v>
      </c>
      <c r="DY64">
        <v>1628189395.0999999</v>
      </c>
      <c r="DZ64">
        <v>87</v>
      </c>
      <c r="EA64">
        <v>0.125</v>
      </c>
      <c r="EB64">
        <v>1E-3</v>
      </c>
      <c r="EC64">
        <v>1.708</v>
      </c>
      <c r="ED64">
        <v>3.4000000000000002E-2</v>
      </c>
      <c r="EE64">
        <v>1800</v>
      </c>
      <c r="EF64">
        <v>24</v>
      </c>
      <c r="EG64">
        <v>0.06</v>
      </c>
      <c r="EH64">
        <v>0.02</v>
      </c>
      <c r="EI64">
        <v>46.993794693889598</v>
      </c>
      <c r="EJ64">
        <v>-0.60182319037131204</v>
      </c>
      <c r="EK64">
        <v>0.18892288117168499</v>
      </c>
      <c r="EL64">
        <v>1</v>
      </c>
      <c r="EM64">
        <v>0.42020752401601402</v>
      </c>
      <c r="EN64">
        <v>2.8685887157488699E-2</v>
      </c>
      <c r="EO64">
        <v>7.2386743010751098E-3</v>
      </c>
      <c r="EP64">
        <v>1</v>
      </c>
      <c r="EQ64">
        <v>2</v>
      </c>
      <c r="ER64">
        <v>2</v>
      </c>
      <c r="ES64" t="s">
        <v>363</v>
      </c>
      <c r="ET64">
        <v>2.99017</v>
      </c>
      <c r="EU64">
        <v>2.7507199999999998</v>
      </c>
      <c r="EV64">
        <v>0.236565</v>
      </c>
      <c r="EW64">
        <v>0.24163299999999999</v>
      </c>
      <c r="EX64">
        <v>0.126223</v>
      </c>
      <c r="EY64">
        <v>0.107337</v>
      </c>
      <c r="EZ64">
        <v>18362.2</v>
      </c>
      <c r="FA64">
        <v>18884.900000000001</v>
      </c>
      <c r="FB64">
        <v>23904.400000000001</v>
      </c>
      <c r="FC64">
        <v>25226.7</v>
      </c>
      <c r="FD64">
        <v>30096.799999999999</v>
      </c>
      <c r="FE64">
        <v>31704</v>
      </c>
      <c r="FF64">
        <v>38093.199999999997</v>
      </c>
      <c r="FG64">
        <v>39385.199999999997</v>
      </c>
      <c r="FH64">
        <v>2.0696699999999999</v>
      </c>
      <c r="FI64">
        <v>1.92682</v>
      </c>
      <c r="FJ64">
        <v>9.2946000000000001E-3</v>
      </c>
      <c r="FK64">
        <v>0</v>
      </c>
      <c r="FL64">
        <v>30.312200000000001</v>
      </c>
      <c r="FM64">
        <v>999.9</v>
      </c>
      <c r="FN64">
        <v>29.239000000000001</v>
      </c>
      <c r="FO64">
        <v>44.906999999999996</v>
      </c>
      <c r="FP64">
        <v>28.189499999999999</v>
      </c>
      <c r="FQ64">
        <v>61.386400000000002</v>
      </c>
      <c r="FR64">
        <v>24.992000000000001</v>
      </c>
      <c r="FS64">
        <v>1</v>
      </c>
      <c r="FT64">
        <v>0.40537600000000001</v>
      </c>
      <c r="FU64">
        <v>2.50604</v>
      </c>
      <c r="FV64">
        <v>20.368500000000001</v>
      </c>
      <c r="FW64">
        <v>5.2494899999999998</v>
      </c>
      <c r="FX64">
        <v>12.011100000000001</v>
      </c>
      <c r="FY64">
        <v>4.9786000000000001</v>
      </c>
      <c r="FZ64">
        <v>3.29223</v>
      </c>
      <c r="GA64">
        <v>9999</v>
      </c>
      <c r="GB64">
        <v>999.9</v>
      </c>
      <c r="GC64">
        <v>9999</v>
      </c>
      <c r="GD64">
        <v>9999</v>
      </c>
      <c r="GE64">
        <v>1.87568</v>
      </c>
      <c r="GF64">
        <v>1.8766799999999999</v>
      </c>
      <c r="GG64">
        <v>1.8827799999999999</v>
      </c>
      <c r="GH64">
        <v>1.88598</v>
      </c>
      <c r="GI64">
        <v>1.8768</v>
      </c>
      <c r="GJ64">
        <v>1.8832199999999999</v>
      </c>
      <c r="GK64">
        <v>1.8821699999999999</v>
      </c>
      <c r="GL64">
        <v>1.88568</v>
      </c>
      <c r="GM64">
        <v>5</v>
      </c>
      <c r="GN64">
        <v>0</v>
      </c>
      <c r="GO64">
        <v>0</v>
      </c>
      <c r="GP64">
        <v>0</v>
      </c>
      <c r="GQ64" t="s">
        <v>364</v>
      </c>
      <c r="GR64" t="s">
        <v>365</v>
      </c>
      <c r="GS64" t="s">
        <v>366</v>
      </c>
      <c r="GT64" t="s">
        <v>366</v>
      </c>
      <c r="GU64" t="s">
        <v>366</v>
      </c>
      <c r="GV64" t="s">
        <v>366</v>
      </c>
      <c r="GW64">
        <v>0</v>
      </c>
      <c r="GX64">
        <v>100</v>
      </c>
      <c r="GY64">
        <v>100</v>
      </c>
      <c r="GZ64">
        <v>1.79</v>
      </c>
      <c r="HA64">
        <v>4.2799999999999998E-2</v>
      </c>
      <c r="HB64">
        <v>3.1861294393963799</v>
      </c>
      <c r="HC64">
        <v>-1.54219930941761E-3</v>
      </c>
      <c r="HD64">
        <v>9.932230794391771E-7</v>
      </c>
      <c r="HE64">
        <v>-3.2951819426937901E-10</v>
      </c>
      <c r="HF64">
        <v>4.2837067182373699E-2</v>
      </c>
      <c r="HG64">
        <v>0</v>
      </c>
      <c r="HH64">
        <v>0</v>
      </c>
      <c r="HI64">
        <v>0</v>
      </c>
      <c r="HJ64">
        <v>1</v>
      </c>
      <c r="HK64">
        <v>2080</v>
      </c>
      <c r="HL64">
        <v>1</v>
      </c>
      <c r="HM64">
        <v>27</v>
      </c>
      <c r="HN64">
        <v>0.8</v>
      </c>
      <c r="HO64">
        <v>0.9</v>
      </c>
      <c r="HP64">
        <v>18</v>
      </c>
      <c r="HQ64">
        <v>514.11599999999999</v>
      </c>
      <c r="HR64">
        <v>477.90699999999998</v>
      </c>
      <c r="HS64">
        <v>27.003299999999999</v>
      </c>
      <c r="HT64">
        <v>32.359499999999997</v>
      </c>
      <c r="HU64">
        <v>30.001300000000001</v>
      </c>
      <c r="HV64">
        <v>32.182699999999997</v>
      </c>
      <c r="HW64">
        <v>32.182600000000001</v>
      </c>
      <c r="HX64">
        <v>71.202500000000001</v>
      </c>
      <c r="HY64">
        <v>13.880800000000001</v>
      </c>
      <c r="HZ64">
        <v>17.005099999999999</v>
      </c>
      <c r="IA64">
        <v>27</v>
      </c>
      <c r="IB64">
        <v>1800</v>
      </c>
      <c r="IC64">
        <v>23.921099999999999</v>
      </c>
      <c r="ID64">
        <v>99.18</v>
      </c>
      <c r="IE64">
        <v>100.235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11</v>
      </c>
    </row>
    <row r="14" spans="1:2" x14ac:dyDescent="0.3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2021-08-04T13:53:52Z</dcterms:created>
  <dcterms:modified xsi:type="dcterms:W3CDTF">2022-09-06T22:03:40Z</dcterms:modified>
</cp:coreProperties>
</file>