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64" i="1" l="1"/>
  <c r="V64" i="1" s="1"/>
  <c r="BQ64" i="1"/>
  <c r="BO64" i="1"/>
  <c r="BL64" i="1"/>
  <c r="BK64" i="1"/>
  <c r="BI64" i="1"/>
  <c r="BM64" i="1" s="1"/>
  <c r="BN64" i="1" s="1"/>
  <c r="BG64" i="1"/>
  <c r="BH64" i="1" s="1"/>
  <c r="BC64" i="1"/>
  <c r="AW64" i="1"/>
  <c r="AQ64" i="1"/>
  <c r="BD64" i="1" s="1"/>
  <c r="AL64" i="1"/>
  <c r="AJ64" i="1"/>
  <c r="Q64" i="1" s="1"/>
  <c r="AB64" i="1"/>
  <c r="AA64" i="1"/>
  <c r="Z64" i="1" s="1"/>
  <c r="S64" i="1"/>
  <c r="BR63" i="1"/>
  <c r="BQ63" i="1"/>
  <c r="BO63" i="1"/>
  <c r="BL63" i="1"/>
  <c r="BK63" i="1"/>
  <c r="BI63" i="1"/>
  <c r="BM63" i="1" s="1"/>
  <c r="BN63" i="1" s="1"/>
  <c r="BG63" i="1"/>
  <c r="BJ63" i="1" s="1"/>
  <c r="BC63" i="1"/>
  <c r="AW63" i="1"/>
  <c r="AQ63" i="1"/>
  <c r="BD63" i="1" s="1"/>
  <c r="AL63" i="1"/>
  <c r="AJ63" i="1" s="1"/>
  <c r="AB63" i="1"/>
  <c r="AA63" i="1"/>
  <c r="S63" i="1"/>
  <c r="BR62" i="1"/>
  <c r="BQ62" i="1"/>
  <c r="BO62" i="1"/>
  <c r="BL62" i="1"/>
  <c r="BK62" i="1"/>
  <c r="BG62" i="1"/>
  <c r="BH62" i="1" s="1"/>
  <c r="BC62" i="1"/>
  <c r="AW62" i="1"/>
  <c r="AQ62" i="1"/>
  <c r="BD62" i="1" s="1"/>
  <c r="AL62" i="1"/>
  <c r="AJ62" i="1"/>
  <c r="L62" i="1" s="1"/>
  <c r="K62" i="1" s="1"/>
  <c r="AD62" i="1" s="1"/>
  <c r="AB62" i="1"/>
  <c r="AA62" i="1"/>
  <c r="Z62" i="1" s="1"/>
  <c r="S62" i="1"/>
  <c r="BR61" i="1"/>
  <c r="BQ61" i="1"/>
  <c r="BO61" i="1"/>
  <c r="BP61" i="1" s="1"/>
  <c r="AY61" i="1" s="1"/>
  <c r="BL61" i="1"/>
  <c r="BK61" i="1"/>
  <c r="BG61" i="1"/>
  <c r="BJ61" i="1" s="1"/>
  <c r="BC61" i="1"/>
  <c r="AW61" i="1"/>
  <c r="AQ61" i="1"/>
  <c r="BD61" i="1" s="1"/>
  <c r="AL61" i="1"/>
  <c r="AJ61" i="1" s="1"/>
  <c r="AK61" i="1" s="1"/>
  <c r="AB61" i="1"/>
  <c r="AA61" i="1"/>
  <c r="S61" i="1"/>
  <c r="BR60" i="1"/>
  <c r="BQ60" i="1"/>
  <c r="BO60" i="1"/>
  <c r="BP60" i="1" s="1"/>
  <c r="AY60" i="1" s="1"/>
  <c r="BL60" i="1"/>
  <c r="BK60" i="1"/>
  <c r="BG60" i="1"/>
  <c r="BJ60" i="1" s="1"/>
  <c r="BC60" i="1"/>
  <c r="AW60" i="1"/>
  <c r="AQ60" i="1"/>
  <c r="BD60" i="1" s="1"/>
  <c r="AL60" i="1"/>
  <c r="AJ60" i="1"/>
  <c r="AB60" i="1"/>
  <c r="AA60" i="1"/>
  <c r="Z60" i="1" s="1"/>
  <c r="S60" i="1"/>
  <c r="Q60" i="1"/>
  <c r="BR59" i="1"/>
  <c r="BQ59" i="1"/>
  <c r="BO59" i="1"/>
  <c r="BP59" i="1" s="1"/>
  <c r="BL59" i="1"/>
  <c r="BK59" i="1"/>
  <c r="BG59" i="1"/>
  <c r="BH59" i="1" s="1"/>
  <c r="BC59" i="1"/>
  <c r="AY59" i="1"/>
  <c r="BA59" i="1" s="1"/>
  <c r="AW59" i="1"/>
  <c r="AQ59" i="1"/>
  <c r="BD59" i="1" s="1"/>
  <c r="AL59" i="1"/>
  <c r="AJ59" i="1"/>
  <c r="N59" i="1" s="1"/>
  <c r="AB59" i="1"/>
  <c r="AA59" i="1"/>
  <c r="Z59" i="1" s="1"/>
  <c r="S59" i="1"/>
  <c r="BR58" i="1"/>
  <c r="BQ58" i="1"/>
  <c r="BP58" i="1"/>
  <c r="AY58" i="1" s="1"/>
  <c r="BO58" i="1"/>
  <c r="BL58" i="1"/>
  <c r="BK58" i="1"/>
  <c r="BG58" i="1"/>
  <c r="BC58" i="1"/>
  <c r="AW58" i="1"/>
  <c r="AQ58" i="1"/>
  <c r="BD58" i="1" s="1"/>
  <c r="AL58" i="1"/>
  <c r="AJ58" i="1" s="1"/>
  <c r="M58" i="1" s="1"/>
  <c r="AZ58" i="1" s="1"/>
  <c r="BB58" i="1" s="1"/>
  <c r="AB58" i="1"/>
  <c r="AA58" i="1"/>
  <c r="Z58" i="1" s="1"/>
  <c r="S58" i="1"/>
  <c r="BR57" i="1"/>
  <c r="BQ57" i="1"/>
  <c r="BO57" i="1"/>
  <c r="BL57" i="1"/>
  <c r="BK57" i="1"/>
  <c r="BG57" i="1"/>
  <c r="BJ57" i="1" s="1"/>
  <c r="BD57" i="1"/>
  <c r="BC57" i="1"/>
  <c r="AW57" i="1"/>
  <c r="AQ57" i="1"/>
  <c r="AL57" i="1"/>
  <c r="AJ57" i="1" s="1"/>
  <c r="L57" i="1" s="1"/>
  <c r="K57" i="1" s="1"/>
  <c r="AK57" i="1"/>
  <c r="AB57" i="1"/>
  <c r="AA57" i="1"/>
  <c r="S57" i="1"/>
  <c r="BR56" i="1"/>
  <c r="BQ56" i="1"/>
  <c r="BO56" i="1"/>
  <c r="BL56" i="1"/>
  <c r="BK56" i="1"/>
  <c r="BG56" i="1"/>
  <c r="BJ56" i="1" s="1"/>
  <c r="BC56" i="1"/>
  <c r="AW56" i="1"/>
  <c r="AQ56" i="1"/>
  <c r="BD56" i="1" s="1"/>
  <c r="AL56" i="1"/>
  <c r="AJ56" i="1" s="1"/>
  <c r="Q56" i="1" s="1"/>
  <c r="AB56" i="1"/>
  <c r="Z56" i="1" s="1"/>
  <c r="AA56" i="1"/>
  <c r="S56" i="1"/>
  <c r="BR55" i="1"/>
  <c r="BQ55" i="1"/>
  <c r="BO55" i="1"/>
  <c r="BL55" i="1"/>
  <c r="BK55" i="1"/>
  <c r="BJ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Z55" i="1" s="1"/>
  <c r="S55" i="1"/>
  <c r="M55" i="1"/>
  <c r="AZ55" i="1" s="1"/>
  <c r="BR54" i="1"/>
  <c r="BQ54" i="1"/>
  <c r="BO54" i="1"/>
  <c r="BP54" i="1" s="1"/>
  <c r="AY54" i="1" s="1"/>
  <c r="BL54" i="1"/>
  <c r="BK54" i="1"/>
  <c r="BH54" i="1"/>
  <c r="BG54" i="1"/>
  <c r="BC54" i="1"/>
  <c r="AW54" i="1"/>
  <c r="AQ54" i="1"/>
  <c r="BD54" i="1" s="1"/>
  <c r="AL54" i="1"/>
  <c r="AJ54" i="1" s="1"/>
  <c r="M54" i="1" s="1"/>
  <c r="AZ54" i="1" s="1"/>
  <c r="AB54" i="1"/>
  <c r="AA54" i="1"/>
  <c r="Z54" i="1" s="1"/>
  <c r="S54" i="1"/>
  <c r="N54" i="1"/>
  <c r="BR53" i="1"/>
  <c r="BQ53" i="1"/>
  <c r="BO53" i="1"/>
  <c r="BL53" i="1"/>
  <c r="BK53" i="1"/>
  <c r="BG53" i="1"/>
  <c r="BJ53" i="1" s="1"/>
  <c r="BD53" i="1"/>
  <c r="BC53" i="1"/>
  <c r="AW53" i="1"/>
  <c r="AQ53" i="1"/>
  <c r="AL53" i="1"/>
  <c r="AJ53" i="1" s="1"/>
  <c r="AK53" i="1" s="1"/>
  <c r="AB53" i="1"/>
  <c r="AA53" i="1"/>
  <c r="S53" i="1"/>
  <c r="BR52" i="1"/>
  <c r="BQ52" i="1"/>
  <c r="BO52" i="1"/>
  <c r="BP52" i="1" s="1"/>
  <c r="AY52" i="1" s="1"/>
  <c r="BL52" i="1"/>
  <c r="BK52" i="1"/>
  <c r="BG52" i="1"/>
  <c r="BJ52" i="1" s="1"/>
  <c r="BC52" i="1"/>
  <c r="AW52" i="1"/>
  <c r="BA52" i="1" s="1"/>
  <c r="AQ52" i="1"/>
  <c r="BD52" i="1" s="1"/>
  <c r="AL52" i="1"/>
  <c r="AJ52" i="1"/>
  <c r="AB52" i="1"/>
  <c r="AA52" i="1"/>
  <c r="Z52" i="1" s="1"/>
  <c r="S52" i="1"/>
  <c r="Q52" i="1"/>
  <c r="BR51" i="1"/>
  <c r="BQ51" i="1"/>
  <c r="BO51" i="1"/>
  <c r="BP51" i="1" s="1"/>
  <c r="BL51" i="1"/>
  <c r="BK51" i="1"/>
  <c r="BG51" i="1"/>
  <c r="BH51" i="1" s="1"/>
  <c r="BC51" i="1"/>
  <c r="AY51" i="1"/>
  <c r="BA51" i="1" s="1"/>
  <c r="AW51" i="1"/>
  <c r="AQ51" i="1"/>
  <c r="BD51" i="1" s="1"/>
  <c r="AL51" i="1"/>
  <c r="AJ51" i="1"/>
  <c r="N51" i="1" s="1"/>
  <c r="AB51" i="1"/>
  <c r="AA51" i="1"/>
  <c r="Z51" i="1" s="1"/>
  <c r="S51" i="1"/>
  <c r="BR50" i="1"/>
  <c r="BQ50" i="1"/>
  <c r="BO50" i="1"/>
  <c r="BP50" i="1" s="1"/>
  <c r="AY50" i="1" s="1"/>
  <c r="BL50" i="1"/>
  <c r="BK50" i="1"/>
  <c r="BH50" i="1"/>
  <c r="BG50" i="1"/>
  <c r="BJ50" i="1" s="1"/>
  <c r="BC50" i="1"/>
  <c r="AW50" i="1"/>
  <c r="AQ50" i="1"/>
  <c r="BD50" i="1" s="1"/>
  <c r="AL50" i="1"/>
  <c r="AJ50" i="1" s="1"/>
  <c r="AB50" i="1"/>
  <c r="AA50" i="1"/>
  <c r="Z50" i="1" s="1"/>
  <c r="S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AK49" i="1" s="1"/>
  <c r="AB49" i="1"/>
  <c r="AA49" i="1"/>
  <c r="Z49" i="1" s="1"/>
  <c r="S49" i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J47" i="1"/>
  <c r="BI47" i="1"/>
  <c r="BM47" i="1" s="1"/>
  <c r="BN47" i="1" s="1"/>
  <c r="BG47" i="1"/>
  <c r="BH47" i="1" s="1"/>
  <c r="BC47" i="1"/>
  <c r="AW47" i="1"/>
  <c r="AQ47" i="1"/>
  <c r="BD47" i="1" s="1"/>
  <c r="AL47" i="1"/>
  <c r="AJ47" i="1" s="1"/>
  <c r="AB47" i="1"/>
  <c r="AA47" i="1"/>
  <c r="Z47" i="1" s="1"/>
  <c r="S47" i="1"/>
  <c r="BR46" i="1"/>
  <c r="BQ46" i="1"/>
  <c r="BO46" i="1"/>
  <c r="BL46" i="1"/>
  <c r="BK46" i="1"/>
  <c r="BG46" i="1"/>
  <c r="BJ46" i="1" s="1"/>
  <c r="BC46" i="1"/>
  <c r="AW46" i="1"/>
  <c r="AQ46" i="1"/>
  <c r="BD46" i="1" s="1"/>
  <c r="AL46" i="1"/>
  <c r="AJ46" i="1" s="1"/>
  <c r="L46" i="1" s="1"/>
  <c r="K46" i="1" s="1"/>
  <c r="AB46" i="1"/>
  <c r="AA46" i="1"/>
  <c r="Z46" i="1" s="1"/>
  <c r="S46" i="1"/>
  <c r="N46" i="1"/>
  <c r="BR45" i="1"/>
  <c r="BQ45" i="1"/>
  <c r="BO45" i="1"/>
  <c r="BP45" i="1" s="1"/>
  <c r="AY45" i="1" s="1"/>
  <c r="BL45" i="1"/>
  <c r="BK45" i="1"/>
  <c r="BH45" i="1"/>
  <c r="BG45" i="1"/>
  <c r="BJ45" i="1" s="1"/>
  <c r="BC45" i="1"/>
  <c r="AW45" i="1"/>
  <c r="AQ45" i="1"/>
  <c r="BD45" i="1" s="1"/>
  <c r="AL45" i="1"/>
  <c r="AJ45" i="1" s="1"/>
  <c r="N45" i="1" s="1"/>
  <c r="AB45" i="1"/>
  <c r="AA45" i="1"/>
  <c r="S45" i="1"/>
  <c r="Q45" i="1"/>
  <c r="BR44" i="1"/>
  <c r="BQ44" i="1"/>
  <c r="BP44" i="1" s="1"/>
  <c r="AY44" i="1" s="1"/>
  <c r="BO44" i="1"/>
  <c r="BL44" i="1"/>
  <c r="BK44" i="1"/>
  <c r="BI44" i="1"/>
  <c r="BM44" i="1" s="1"/>
  <c r="BN44" i="1" s="1"/>
  <c r="BH44" i="1"/>
  <c r="BG44" i="1"/>
  <c r="BJ44" i="1" s="1"/>
  <c r="BD44" i="1"/>
  <c r="BC44" i="1"/>
  <c r="AW44" i="1"/>
  <c r="AQ44" i="1"/>
  <c r="AL44" i="1"/>
  <c r="AJ44" i="1" s="1"/>
  <c r="AB44" i="1"/>
  <c r="Z44" i="1" s="1"/>
  <c r="AA44" i="1"/>
  <c r="V44" i="1"/>
  <c r="S44" i="1"/>
  <c r="BR43" i="1"/>
  <c r="BQ43" i="1"/>
  <c r="BO43" i="1"/>
  <c r="BL43" i="1"/>
  <c r="BK43" i="1"/>
  <c r="BG43" i="1"/>
  <c r="BC43" i="1"/>
  <c r="AW43" i="1"/>
  <c r="AQ43" i="1"/>
  <c r="BD43" i="1" s="1"/>
  <c r="AL43" i="1"/>
  <c r="AJ43" i="1"/>
  <c r="AB43" i="1"/>
  <c r="AA43" i="1"/>
  <c r="S43" i="1"/>
  <c r="M43" i="1"/>
  <c r="AZ43" i="1" s="1"/>
  <c r="BR42" i="1"/>
  <c r="V42" i="1" s="1"/>
  <c r="BQ42" i="1"/>
  <c r="BO42" i="1"/>
  <c r="BP42" i="1" s="1"/>
  <c r="AY42" i="1" s="1"/>
  <c r="BL42" i="1"/>
  <c r="BK42" i="1"/>
  <c r="BG42" i="1"/>
  <c r="BI42" i="1" s="1"/>
  <c r="BM42" i="1" s="1"/>
  <c r="BN42" i="1" s="1"/>
  <c r="BC42" i="1"/>
  <c r="AW42" i="1"/>
  <c r="AQ42" i="1"/>
  <c r="BD42" i="1" s="1"/>
  <c r="AL42" i="1"/>
  <c r="AJ42" i="1"/>
  <c r="M42" i="1" s="1"/>
  <c r="AZ42" i="1" s="1"/>
  <c r="AB42" i="1"/>
  <c r="AA42" i="1"/>
  <c r="Z42" i="1" s="1"/>
  <c r="S42" i="1"/>
  <c r="BR41" i="1"/>
  <c r="V41" i="1" s="1"/>
  <c r="BQ41" i="1"/>
  <c r="BO41" i="1"/>
  <c r="BP41" i="1" s="1"/>
  <c r="AY41" i="1" s="1"/>
  <c r="BA41" i="1" s="1"/>
  <c r="BL41" i="1"/>
  <c r="BK41" i="1"/>
  <c r="BI41" i="1"/>
  <c r="BM41" i="1" s="1"/>
  <c r="BN41" i="1" s="1"/>
  <c r="BG41" i="1"/>
  <c r="BJ41" i="1" s="1"/>
  <c r="BD41" i="1"/>
  <c r="BC41" i="1"/>
  <c r="AW41" i="1"/>
  <c r="AQ41" i="1"/>
  <c r="AL41" i="1"/>
  <c r="AJ41" i="1" s="1"/>
  <c r="N41" i="1" s="1"/>
  <c r="AB41" i="1"/>
  <c r="AA41" i="1"/>
  <c r="Z41" i="1" s="1"/>
  <c r="S41" i="1"/>
  <c r="Q41" i="1"/>
  <c r="L41" i="1"/>
  <c r="K41" i="1" s="1"/>
  <c r="AD41" i="1" s="1"/>
  <c r="BR40" i="1"/>
  <c r="BQ40" i="1"/>
  <c r="BO40" i="1"/>
  <c r="V40" i="1" s="1"/>
  <c r="BL40" i="1"/>
  <c r="BK40" i="1"/>
  <c r="BG40" i="1"/>
  <c r="BJ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G39" i="1"/>
  <c r="BC39" i="1"/>
  <c r="AW39" i="1"/>
  <c r="AQ39" i="1"/>
  <c r="BD39" i="1" s="1"/>
  <c r="AL39" i="1"/>
  <c r="AJ39" i="1"/>
  <c r="AB39" i="1"/>
  <c r="AA39" i="1"/>
  <c r="S39" i="1"/>
  <c r="BR38" i="1"/>
  <c r="BQ38" i="1"/>
  <c r="BP38" i="1"/>
  <c r="AY38" i="1" s="1"/>
  <c r="BO38" i="1"/>
  <c r="BM38" i="1"/>
  <c r="BN38" i="1" s="1"/>
  <c r="BL38" i="1"/>
  <c r="BK38" i="1"/>
  <c r="BJ38" i="1"/>
  <c r="BG38" i="1"/>
  <c r="BI38" i="1" s="1"/>
  <c r="BC38" i="1"/>
  <c r="AW38" i="1"/>
  <c r="AQ38" i="1"/>
  <c r="BD38" i="1" s="1"/>
  <c r="AL38" i="1"/>
  <c r="AJ38" i="1"/>
  <c r="N38" i="1" s="1"/>
  <c r="AB38" i="1"/>
  <c r="AA38" i="1"/>
  <c r="Z38" i="1" s="1"/>
  <c r="S38" i="1"/>
  <c r="BR37" i="1"/>
  <c r="BQ37" i="1"/>
  <c r="BO37" i="1"/>
  <c r="BP37" i="1" s="1"/>
  <c r="AY37" i="1" s="1"/>
  <c r="BL37" i="1"/>
  <c r="BK37" i="1"/>
  <c r="BJ37" i="1"/>
  <c r="BI37" i="1"/>
  <c r="BM37" i="1" s="1"/>
  <c r="BN37" i="1" s="1"/>
  <c r="BG37" i="1"/>
  <c r="BH37" i="1" s="1"/>
  <c r="BD37" i="1"/>
  <c r="BC37" i="1"/>
  <c r="AW37" i="1"/>
  <c r="AQ37" i="1"/>
  <c r="AL37" i="1"/>
  <c r="AJ37" i="1" s="1"/>
  <c r="N37" i="1" s="1"/>
  <c r="AB37" i="1"/>
  <c r="AA37" i="1"/>
  <c r="S37" i="1"/>
  <c r="L37" i="1"/>
  <c r="K37" i="1" s="1"/>
  <c r="AD37" i="1" s="1"/>
  <c r="BR36" i="1"/>
  <c r="BQ36" i="1"/>
  <c r="BO36" i="1"/>
  <c r="BP36" i="1" s="1"/>
  <c r="AY36" i="1" s="1"/>
  <c r="BL36" i="1"/>
  <c r="BK36" i="1"/>
  <c r="BH36" i="1"/>
  <c r="BG36" i="1"/>
  <c r="BJ36" i="1" s="1"/>
  <c r="BD36" i="1"/>
  <c r="BC36" i="1"/>
  <c r="AW36" i="1"/>
  <c r="AQ36" i="1"/>
  <c r="AL36" i="1"/>
  <c r="AJ36" i="1"/>
  <c r="L36" i="1" s="1"/>
  <c r="K36" i="1" s="1"/>
  <c r="AB36" i="1"/>
  <c r="AA36" i="1"/>
  <c r="V36" i="1"/>
  <c r="S36" i="1"/>
  <c r="BR35" i="1"/>
  <c r="BQ35" i="1"/>
  <c r="BO35" i="1"/>
  <c r="BL35" i="1"/>
  <c r="BK35" i="1"/>
  <c r="BJ35" i="1"/>
  <c r="BG35" i="1"/>
  <c r="BC35" i="1"/>
  <c r="AW35" i="1"/>
  <c r="AQ35" i="1"/>
  <c r="BD35" i="1" s="1"/>
  <c r="AL35" i="1"/>
  <c r="AJ35" i="1" s="1"/>
  <c r="AB35" i="1"/>
  <c r="Z35" i="1" s="1"/>
  <c r="AA35" i="1"/>
  <c r="S35" i="1"/>
  <c r="M35" i="1"/>
  <c r="AZ35" i="1" s="1"/>
  <c r="BR34" i="1"/>
  <c r="BQ34" i="1"/>
  <c r="BP34" i="1"/>
  <c r="AY34" i="1" s="1"/>
  <c r="BO34" i="1"/>
  <c r="BL34" i="1"/>
  <c r="BK34" i="1"/>
  <c r="BJ34" i="1"/>
  <c r="BH34" i="1"/>
  <c r="BG34" i="1"/>
  <c r="BI34" i="1" s="1"/>
  <c r="BM34" i="1" s="1"/>
  <c r="BN34" i="1" s="1"/>
  <c r="BC34" i="1"/>
  <c r="AW34" i="1"/>
  <c r="BA34" i="1" s="1"/>
  <c r="AQ34" i="1"/>
  <c r="BD34" i="1" s="1"/>
  <c r="AL34" i="1"/>
  <c r="AJ34" i="1" s="1"/>
  <c r="AK34" i="1" s="1"/>
  <c r="AB34" i="1"/>
  <c r="AA34" i="1"/>
  <c r="V34" i="1"/>
  <c r="S34" i="1"/>
  <c r="BR33" i="1"/>
  <c r="V33" i="1" s="1"/>
  <c r="BQ33" i="1"/>
  <c r="BO33" i="1"/>
  <c r="BP33" i="1" s="1"/>
  <c r="AY33" i="1" s="1"/>
  <c r="BL33" i="1"/>
  <c r="BK33" i="1"/>
  <c r="BJ33" i="1"/>
  <c r="BI33" i="1"/>
  <c r="BM33" i="1" s="1"/>
  <c r="BN33" i="1" s="1"/>
  <c r="BH33" i="1"/>
  <c r="BG33" i="1"/>
  <c r="BC33" i="1"/>
  <c r="AW33" i="1"/>
  <c r="BA33" i="1" s="1"/>
  <c r="AQ33" i="1"/>
  <c r="BD33" i="1" s="1"/>
  <c r="AL33" i="1"/>
  <c r="AJ33" i="1" s="1"/>
  <c r="N33" i="1" s="1"/>
  <c r="AB33" i="1"/>
  <c r="AA33" i="1"/>
  <c r="S33" i="1"/>
  <c r="Q33" i="1"/>
  <c r="BR32" i="1"/>
  <c r="BQ32" i="1"/>
  <c r="BO32" i="1"/>
  <c r="BL32" i="1"/>
  <c r="BK32" i="1"/>
  <c r="BH32" i="1"/>
  <c r="BG32" i="1"/>
  <c r="BJ32" i="1" s="1"/>
  <c r="BC32" i="1"/>
  <c r="AW32" i="1"/>
  <c r="AQ32" i="1"/>
  <c r="BD32" i="1" s="1"/>
  <c r="AL32" i="1"/>
  <c r="AJ32" i="1" s="1"/>
  <c r="AB32" i="1"/>
  <c r="AA32" i="1"/>
  <c r="S32" i="1"/>
  <c r="BR31" i="1"/>
  <c r="BQ31" i="1"/>
  <c r="BO31" i="1"/>
  <c r="BP31" i="1" s="1"/>
  <c r="BL31" i="1"/>
  <c r="BK31" i="1"/>
  <c r="BI31" i="1"/>
  <c r="BM31" i="1" s="1"/>
  <c r="BN31" i="1" s="1"/>
  <c r="BG31" i="1"/>
  <c r="BJ31" i="1" s="1"/>
  <c r="BD31" i="1"/>
  <c r="BC31" i="1"/>
  <c r="AY31" i="1"/>
  <c r="AW31" i="1"/>
  <c r="AQ31" i="1"/>
  <c r="AL31" i="1"/>
  <c r="AJ31" i="1" s="1"/>
  <c r="AK31" i="1" s="1"/>
  <c r="AB31" i="1"/>
  <c r="AA31" i="1"/>
  <c r="Z31" i="1" s="1"/>
  <c r="S31" i="1"/>
  <c r="BR30" i="1"/>
  <c r="BQ30" i="1"/>
  <c r="BO30" i="1"/>
  <c r="V30" i="1" s="1"/>
  <c r="BL30" i="1"/>
  <c r="BK30" i="1"/>
  <c r="BJ30" i="1"/>
  <c r="BI30" i="1"/>
  <c r="BM30" i="1" s="1"/>
  <c r="BN30" i="1" s="1"/>
  <c r="BH30" i="1"/>
  <c r="BG30" i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O29" i="1"/>
  <c r="BL29" i="1"/>
  <c r="BK29" i="1"/>
  <c r="BI29" i="1"/>
  <c r="BM29" i="1" s="1"/>
  <c r="BN29" i="1" s="1"/>
  <c r="BG29" i="1"/>
  <c r="BJ29" i="1" s="1"/>
  <c r="BC29" i="1"/>
  <c r="AW29" i="1"/>
  <c r="AQ29" i="1"/>
  <c r="BD29" i="1" s="1"/>
  <c r="AL29" i="1"/>
  <c r="AJ29" i="1" s="1"/>
  <c r="AB29" i="1"/>
  <c r="AA29" i="1"/>
  <c r="Z29" i="1" s="1"/>
  <c r="S29" i="1"/>
  <c r="BR28" i="1"/>
  <c r="BQ28" i="1"/>
  <c r="BO28" i="1"/>
  <c r="BL28" i="1"/>
  <c r="BK28" i="1"/>
  <c r="BG28" i="1"/>
  <c r="BC28" i="1"/>
  <c r="AW28" i="1"/>
  <c r="AQ28" i="1"/>
  <c r="BD28" i="1" s="1"/>
  <c r="AL28" i="1"/>
  <c r="AJ28" i="1" s="1"/>
  <c r="AB28" i="1"/>
  <c r="AA28" i="1"/>
  <c r="S28" i="1"/>
  <c r="BR27" i="1"/>
  <c r="V27" i="1" s="1"/>
  <c r="BQ27" i="1"/>
  <c r="BO27" i="1"/>
  <c r="BP27" i="1" s="1"/>
  <c r="AY27" i="1" s="1"/>
  <c r="BL27" i="1"/>
  <c r="BK27" i="1"/>
  <c r="BJ27" i="1"/>
  <c r="BI27" i="1"/>
  <c r="BM27" i="1" s="1"/>
  <c r="BN27" i="1" s="1"/>
  <c r="BG27" i="1"/>
  <c r="BH27" i="1" s="1"/>
  <c r="BD27" i="1"/>
  <c r="BC27" i="1"/>
  <c r="AW27" i="1"/>
  <c r="AQ27" i="1"/>
  <c r="AL27" i="1"/>
  <c r="AJ27" i="1" s="1"/>
  <c r="AK27" i="1"/>
  <c r="AB27" i="1"/>
  <c r="AA27" i="1"/>
  <c r="Z27" i="1" s="1"/>
  <c r="S27" i="1"/>
  <c r="BR26" i="1"/>
  <c r="BQ26" i="1"/>
  <c r="BO26" i="1"/>
  <c r="V26" i="1" s="1"/>
  <c r="BL26" i="1"/>
  <c r="BK26" i="1"/>
  <c r="BI26" i="1"/>
  <c r="BM26" i="1" s="1"/>
  <c r="BN26" i="1" s="1"/>
  <c r="BG26" i="1"/>
  <c r="BJ26" i="1" s="1"/>
  <c r="BD26" i="1"/>
  <c r="BC26" i="1"/>
  <c r="AW26" i="1"/>
  <c r="AQ26" i="1"/>
  <c r="AL26" i="1"/>
  <c r="AJ26" i="1" s="1"/>
  <c r="AB26" i="1"/>
  <c r="AA26" i="1"/>
  <c r="S26" i="1"/>
  <c r="Q26" i="1"/>
  <c r="L26" i="1"/>
  <c r="K26" i="1" s="1"/>
  <c r="BR25" i="1"/>
  <c r="BQ25" i="1"/>
  <c r="BO25" i="1"/>
  <c r="BL25" i="1"/>
  <c r="BK25" i="1"/>
  <c r="BG25" i="1"/>
  <c r="BJ25" i="1" s="1"/>
  <c r="BC25" i="1"/>
  <c r="AW25" i="1"/>
  <c r="AQ25" i="1"/>
  <c r="BD25" i="1" s="1"/>
  <c r="AL25" i="1"/>
  <c r="AJ25" i="1" s="1"/>
  <c r="AB25" i="1"/>
  <c r="AA25" i="1"/>
  <c r="Z25" i="1" s="1"/>
  <c r="S25" i="1"/>
  <c r="BR24" i="1"/>
  <c r="BQ24" i="1"/>
  <c r="BO24" i="1"/>
  <c r="BL24" i="1"/>
  <c r="BK24" i="1"/>
  <c r="BG24" i="1"/>
  <c r="BC24" i="1"/>
  <c r="AW24" i="1"/>
  <c r="AQ24" i="1"/>
  <c r="BD24" i="1" s="1"/>
  <c r="AL24" i="1"/>
  <c r="AJ24" i="1" s="1"/>
  <c r="M24" i="1" s="1"/>
  <c r="AZ24" i="1" s="1"/>
  <c r="AB24" i="1"/>
  <c r="AA24" i="1"/>
  <c r="S24" i="1"/>
  <c r="BR23" i="1"/>
  <c r="V23" i="1" s="1"/>
  <c r="BQ23" i="1"/>
  <c r="BP23" i="1"/>
  <c r="AY23" i="1" s="1"/>
  <c r="BO23" i="1"/>
  <c r="BL23" i="1"/>
  <c r="BK23" i="1"/>
  <c r="BG23" i="1"/>
  <c r="BJ23" i="1" s="1"/>
  <c r="BC23" i="1"/>
  <c r="AW23" i="1"/>
  <c r="AQ23" i="1"/>
  <c r="BD23" i="1" s="1"/>
  <c r="AL23" i="1"/>
  <c r="AJ23" i="1" s="1"/>
  <c r="AK23" i="1"/>
  <c r="AB23" i="1"/>
  <c r="AA23" i="1"/>
  <c r="S23" i="1"/>
  <c r="BR22" i="1"/>
  <c r="V22" i="1" s="1"/>
  <c r="BQ22" i="1"/>
  <c r="BO22" i="1"/>
  <c r="BL22" i="1"/>
  <c r="BK22" i="1"/>
  <c r="BG22" i="1"/>
  <c r="BJ22" i="1" s="1"/>
  <c r="BD22" i="1"/>
  <c r="BC22" i="1"/>
  <c r="AW22" i="1"/>
  <c r="AQ22" i="1"/>
  <c r="AL22" i="1"/>
  <c r="AJ22" i="1" s="1"/>
  <c r="L22" i="1" s="1"/>
  <c r="K22" i="1" s="1"/>
  <c r="AB22" i="1"/>
  <c r="AA22" i="1"/>
  <c r="S22" i="1"/>
  <c r="Q22" i="1"/>
  <c r="BR21" i="1"/>
  <c r="BQ21" i="1"/>
  <c r="BO21" i="1"/>
  <c r="BL21" i="1"/>
  <c r="BK21" i="1"/>
  <c r="BG21" i="1"/>
  <c r="BH21" i="1" s="1"/>
  <c r="BC21" i="1"/>
  <c r="AW21" i="1"/>
  <c r="AQ21" i="1"/>
  <c r="BD21" i="1" s="1"/>
  <c r="AL21" i="1"/>
  <c r="AJ21" i="1"/>
  <c r="AB21" i="1"/>
  <c r="AA21" i="1"/>
  <c r="Z21" i="1" s="1"/>
  <c r="S21" i="1"/>
  <c r="BR20" i="1"/>
  <c r="BQ20" i="1"/>
  <c r="BO20" i="1"/>
  <c r="BL20" i="1"/>
  <c r="BK20" i="1"/>
  <c r="BG20" i="1"/>
  <c r="BI20" i="1" s="1"/>
  <c r="BM20" i="1" s="1"/>
  <c r="BN20" i="1" s="1"/>
  <c r="BC20" i="1"/>
  <c r="AW20" i="1"/>
  <c r="AQ20" i="1"/>
  <c r="BD20" i="1" s="1"/>
  <c r="AL20" i="1"/>
  <c r="AJ20" i="1" s="1"/>
  <c r="AB20" i="1"/>
  <c r="AA20" i="1"/>
  <c r="Z20" i="1" s="1"/>
  <c r="S20" i="1"/>
  <c r="N20" i="1"/>
  <c r="M20" i="1"/>
  <c r="AZ20" i="1" s="1"/>
  <c r="BR19" i="1"/>
  <c r="BQ19" i="1"/>
  <c r="BO19" i="1"/>
  <c r="BL19" i="1"/>
  <c r="BK19" i="1"/>
  <c r="BG19" i="1"/>
  <c r="BH19" i="1" s="1"/>
  <c r="BC19" i="1"/>
  <c r="AW19" i="1"/>
  <c r="AQ19" i="1"/>
  <c r="BD19" i="1" s="1"/>
  <c r="AL19" i="1"/>
  <c r="AJ19" i="1" s="1"/>
  <c r="AB19" i="1"/>
  <c r="AA19" i="1"/>
  <c r="Z19" i="1" s="1"/>
  <c r="S19" i="1"/>
  <c r="BR18" i="1"/>
  <c r="V18" i="1" s="1"/>
  <c r="BQ18" i="1"/>
  <c r="BO18" i="1"/>
  <c r="BP18" i="1" s="1"/>
  <c r="AY18" i="1" s="1"/>
  <c r="BA18" i="1" s="1"/>
  <c r="BL18" i="1"/>
  <c r="BK18" i="1"/>
  <c r="BG18" i="1"/>
  <c r="BJ18" i="1" s="1"/>
  <c r="BD18" i="1"/>
  <c r="BC18" i="1"/>
  <c r="AW18" i="1"/>
  <c r="AQ18" i="1"/>
  <c r="AL18" i="1"/>
  <c r="AJ18" i="1" s="1"/>
  <c r="AB18" i="1"/>
  <c r="AA18" i="1"/>
  <c r="Z18" i="1"/>
  <c r="S18" i="1"/>
  <c r="BR17" i="1"/>
  <c r="BQ17" i="1"/>
  <c r="BO17" i="1"/>
  <c r="BL17" i="1"/>
  <c r="BK17" i="1"/>
  <c r="BG17" i="1"/>
  <c r="BH17" i="1" s="1"/>
  <c r="BC17" i="1"/>
  <c r="AW17" i="1"/>
  <c r="AQ17" i="1"/>
  <c r="BD17" i="1" s="1"/>
  <c r="AL17" i="1"/>
  <c r="AJ17" i="1"/>
  <c r="AB17" i="1"/>
  <c r="AA17" i="1"/>
  <c r="Z17" i="1" s="1"/>
  <c r="S17" i="1"/>
  <c r="Z26" i="1" l="1"/>
  <c r="Z43" i="1"/>
  <c r="Z30" i="1"/>
  <c r="Z34" i="1"/>
  <c r="Z36" i="1"/>
  <c r="Z63" i="1"/>
  <c r="N63" i="1"/>
  <c r="Q63" i="1"/>
  <c r="AK48" i="1"/>
  <c r="M48" i="1"/>
  <c r="AZ48" i="1" s="1"/>
  <c r="N47" i="1"/>
  <c r="Q47" i="1"/>
  <c r="M47" i="1"/>
  <c r="AZ47" i="1" s="1"/>
  <c r="BB47" i="1" s="1"/>
  <c r="AK47" i="1"/>
  <c r="L28" i="1"/>
  <c r="K28" i="1" s="1"/>
  <c r="AD28" i="1" s="1"/>
  <c r="M28" i="1"/>
  <c r="AZ28" i="1" s="1"/>
  <c r="AK28" i="1"/>
  <c r="N28" i="1"/>
  <c r="BA64" i="1"/>
  <c r="BJ21" i="1"/>
  <c r="BI25" i="1"/>
  <c r="BM25" i="1" s="1"/>
  <c r="BN25" i="1" s="1"/>
  <c r="BI18" i="1"/>
  <c r="BM18" i="1" s="1"/>
  <c r="BN18" i="1" s="1"/>
  <c r="L30" i="1"/>
  <c r="K30" i="1" s="1"/>
  <c r="L33" i="1"/>
  <c r="K33" i="1" s="1"/>
  <c r="AD33" i="1" s="1"/>
  <c r="AK42" i="1"/>
  <c r="M51" i="1"/>
  <c r="AZ51" i="1" s="1"/>
  <c r="BP19" i="1"/>
  <c r="AY19" i="1" s="1"/>
  <c r="Z22" i="1"/>
  <c r="BI22" i="1"/>
  <c r="BM22" i="1" s="1"/>
  <c r="BN22" i="1" s="1"/>
  <c r="Z23" i="1"/>
  <c r="BH23" i="1"/>
  <c r="Z24" i="1"/>
  <c r="BH26" i="1"/>
  <c r="Z28" i="1"/>
  <c r="BH31" i="1"/>
  <c r="Q37" i="1"/>
  <c r="BH38" i="1"/>
  <c r="V38" i="1"/>
  <c r="BP40" i="1"/>
  <c r="AY40" i="1" s="1"/>
  <c r="BH41" i="1"/>
  <c r="L45" i="1"/>
  <c r="K45" i="1" s="1"/>
  <c r="Q51" i="1"/>
  <c r="BP53" i="1"/>
  <c r="AY53" i="1" s="1"/>
  <c r="BA53" i="1" s="1"/>
  <c r="N58" i="1"/>
  <c r="Q59" i="1"/>
  <c r="BA60" i="1"/>
  <c r="BP63" i="1"/>
  <c r="AY63" i="1" s="1"/>
  <c r="BA63" i="1" s="1"/>
  <c r="BJ64" i="1"/>
  <c r="BP30" i="1"/>
  <c r="AY30" i="1" s="1"/>
  <c r="BA30" i="1" s="1"/>
  <c r="N36" i="1"/>
  <c r="V37" i="1"/>
  <c r="AK38" i="1"/>
  <c r="Z40" i="1"/>
  <c r="BH40" i="1"/>
  <c r="N42" i="1"/>
  <c r="L49" i="1"/>
  <c r="K49" i="1" s="1"/>
  <c r="AD49" i="1" s="1"/>
  <c r="AK55" i="1"/>
  <c r="V63" i="1"/>
  <c r="BA44" i="1"/>
  <c r="M62" i="1"/>
  <c r="AZ62" i="1" s="1"/>
  <c r="BP22" i="1"/>
  <c r="AY22" i="1" s="1"/>
  <c r="BA22" i="1" s="1"/>
  <c r="BA31" i="1"/>
  <c r="Z32" i="1"/>
  <c r="Z39" i="1"/>
  <c r="BI40" i="1"/>
  <c r="BM40" i="1" s="1"/>
  <c r="BN40" i="1" s="1"/>
  <c r="V45" i="1"/>
  <c r="M46" i="1"/>
  <c r="AZ46" i="1" s="1"/>
  <c r="Z48" i="1"/>
  <c r="M49" i="1"/>
  <c r="AZ49" i="1" s="1"/>
  <c r="BB49" i="1" s="1"/>
  <c r="V58" i="1"/>
  <c r="BA61" i="1"/>
  <c r="BH63" i="1"/>
  <c r="BJ17" i="1"/>
  <c r="BI21" i="1"/>
  <c r="BM21" i="1" s="1"/>
  <c r="BN21" i="1" s="1"/>
  <c r="BA23" i="1"/>
  <c r="V31" i="1"/>
  <c r="BA38" i="1"/>
  <c r="BH42" i="1"/>
  <c r="Z45" i="1"/>
  <c r="Q46" i="1"/>
  <c r="AK51" i="1"/>
  <c r="BI51" i="1"/>
  <c r="BM51" i="1" s="1"/>
  <c r="BN51" i="1" s="1"/>
  <c r="Q55" i="1"/>
  <c r="BP56" i="1"/>
  <c r="AY56" i="1" s="1"/>
  <c r="BA56" i="1" s="1"/>
  <c r="BP57" i="1"/>
  <c r="AY57" i="1" s="1"/>
  <c r="BA57" i="1" s="1"/>
  <c r="AK59" i="1"/>
  <c r="BI59" i="1"/>
  <c r="BM59" i="1" s="1"/>
  <c r="BN59" i="1" s="1"/>
  <c r="L61" i="1"/>
  <c r="K61" i="1" s="1"/>
  <c r="AD61" i="1" s="1"/>
  <c r="N62" i="1"/>
  <c r="BP64" i="1"/>
  <c r="AY64" i="1" s="1"/>
  <c r="BP26" i="1"/>
  <c r="AY26" i="1" s="1"/>
  <c r="BA26" i="1" s="1"/>
  <c r="BJ42" i="1"/>
  <c r="BP47" i="1"/>
  <c r="AY47" i="1" s="1"/>
  <c r="BA47" i="1" s="1"/>
  <c r="BJ51" i="1"/>
  <c r="Z53" i="1"/>
  <c r="V54" i="1"/>
  <c r="BJ59" i="1"/>
  <c r="Q62" i="1"/>
  <c r="BA27" i="1"/>
  <c r="BI36" i="1"/>
  <c r="BM36" i="1" s="1"/>
  <c r="BN36" i="1" s="1"/>
  <c r="M59" i="1"/>
  <c r="AZ59" i="1" s="1"/>
  <c r="N17" i="1"/>
  <c r="L17" i="1"/>
  <c r="K17" i="1" s="1"/>
  <c r="AK17" i="1"/>
  <c r="M17" i="1"/>
  <c r="AZ17" i="1" s="1"/>
  <c r="Q17" i="1"/>
  <c r="N18" i="1"/>
  <c r="M18" i="1"/>
  <c r="AZ18" i="1" s="1"/>
  <c r="BB18" i="1" s="1"/>
  <c r="Q18" i="1"/>
  <c r="L18" i="1"/>
  <c r="K18" i="1" s="1"/>
  <c r="AK18" i="1"/>
  <c r="AK40" i="1"/>
  <c r="Q40" i="1"/>
  <c r="M40" i="1"/>
  <c r="AZ40" i="1" s="1"/>
  <c r="N40" i="1"/>
  <c r="L40" i="1"/>
  <c r="K40" i="1" s="1"/>
  <c r="Q19" i="1"/>
  <c r="AK19" i="1"/>
  <c r="N19" i="1"/>
  <c r="M19" i="1"/>
  <c r="AZ19" i="1" s="1"/>
  <c r="BB19" i="1" s="1"/>
  <c r="L19" i="1"/>
  <c r="K19" i="1" s="1"/>
  <c r="BP20" i="1"/>
  <c r="AY20" i="1" s="1"/>
  <c r="V20" i="1"/>
  <c r="BA20" i="1"/>
  <c r="W22" i="1"/>
  <c r="X22" i="1" s="1"/>
  <c r="T22" i="1" s="1"/>
  <c r="R22" i="1" s="1"/>
  <c r="U22" i="1" s="1"/>
  <c r="AD22" i="1"/>
  <c r="BP24" i="1"/>
  <c r="AY24" i="1" s="1"/>
  <c r="V24" i="1"/>
  <c r="BB24" i="1"/>
  <c r="BB20" i="1"/>
  <c r="M23" i="1"/>
  <c r="AZ23" i="1" s="1"/>
  <c r="BB23" i="1" s="1"/>
  <c r="L23" i="1"/>
  <c r="K23" i="1" s="1"/>
  <c r="W23" i="1" s="1"/>
  <c r="X23" i="1" s="1"/>
  <c r="Q23" i="1"/>
  <c r="BA24" i="1"/>
  <c r="W26" i="1"/>
  <c r="X26" i="1" s="1"/>
  <c r="T26" i="1" s="1"/>
  <c r="R26" i="1" s="1"/>
  <c r="U26" i="1" s="1"/>
  <c r="AD26" i="1"/>
  <c r="AK30" i="1"/>
  <c r="N30" i="1"/>
  <c r="M30" i="1"/>
  <c r="AZ30" i="1" s="1"/>
  <c r="BB30" i="1" s="1"/>
  <c r="M31" i="1"/>
  <c r="AZ31" i="1" s="1"/>
  <c r="BB31" i="1" s="1"/>
  <c r="L31" i="1"/>
  <c r="K31" i="1" s="1"/>
  <c r="Q31" i="1"/>
  <c r="BI17" i="1"/>
  <c r="BM17" i="1" s="1"/>
  <c r="BN17" i="1" s="1"/>
  <c r="V19" i="1"/>
  <c r="BA19" i="1"/>
  <c r="N23" i="1"/>
  <c r="AK26" i="1"/>
  <c r="N26" i="1"/>
  <c r="M26" i="1"/>
  <c r="AZ26" i="1" s="1"/>
  <c r="BB26" i="1" s="1"/>
  <c r="M27" i="1"/>
  <c r="AZ27" i="1" s="1"/>
  <c r="BB27" i="1" s="1"/>
  <c r="L27" i="1"/>
  <c r="K27" i="1" s="1"/>
  <c r="W27" i="1" s="1"/>
  <c r="X27" i="1" s="1"/>
  <c r="Q27" i="1"/>
  <c r="Q29" i="1"/>
  <c r="N29" i="1"/>
  <c r="M29" i="1"/>
  <c r="AZ29" i="1" s="1"/>
  <c r="L29" i="1"/>
  <c r="K29" i="1" s="1"/>
  <c r="AK29" i="1"/>
  <c r="N31" i="1"/>
  <c r="AD36" i="1"/>
  <c r="AD45" i="1"/>
  <c r="BP46" i="1"/>
  <c r="AY46" i="1" s="1"/>
  <c r="BA46" i="1" s="1"/>
  <c r="V46" i="1"/>
  <c r="Q21" i="1"/>
  <c r="N21" i="1"/>
  <c r="M21" i="1"/>
  <c r="AZ21" i="1" s="1"/>
  <c r="L21" i="1"/>
  <c r="K21" i="1" s="1"/>
  <c r="AK21" i="1"/>
  <c r="AK22" i="1"/>
  <c r="N22" i="1"/>
  <c r="M22" i="1"/>
  <c r="AZ22" i="1" s="1"/>
  <c r="BB22" i="1" s="1"/>
  <c r="Q25" i="1"/>
  <c r="N25" i="1"/>
  <c r="M25" i="1"/>
  <c r="AZ25" i="1" s="1"/>
  <c r="L25" i="1"/>
  <c r="K25" i="1" s="1"/>
  <c r="AK25" i="1"/>
  <c r="N27" i="1"/>
  <c r="BI28" i="1"/>
  <c r="BM28" i="1" s="1"/>
  <c r="BN28" i="1" s="1"/>
  <c r="BH28" i="1"/>
  <c r="BH20" i="1"/>
  <c r="AE22" i="1"/>
  <c r="BI24" i="1"/>
  <c r="BM24" i="1" s="1"/>
  <c r="BN24" i="1" s="1"/>
  <c r="BH24" i="1"/>
  <c r="BJ28" i="1"/>
  <c r="W41" i="1"/>
  <c r="X41" i="1" s="1"/>
  <c r="T41" i="1" s="1"/>
  <c r="R41" i="1" s="1"/>
  <c r="U41" i="1" s="1"/>
  <c r="AK44" i="1"/>
  <c r="Q44" i="1"/>
  <c r="N44" i="1"/>
  <c r="M44" i="1"/>
  <c r="AZ44" i="1" s="1"/>
  <c r="BB44" i="1" s="1"/>
  <c r="L44" i="1"/>
  <c r="K44" i="1" s="1"/>
  <c r="BJ19" i="1"/>
  <c r="BI19" i="1"/>
  <c r="BM19" i="1" s="1"/>
  <c r="BN19" i="1" s="1"/>
  <c r="BJ20" i="1"/>
  <c r="BJ24" i="1"/>
  <c r="BA29" i="1"/>
  <c r="BP29" i="1"/>
  <c r="AY29" i="1" s="1"/>
  <c r="Q35" i="1"/>
  <c r="N35" i="1"/>
  <c r="AK35" i="1"/>
  <c r="L35" i="1"/>
  <c r="K35" i="1" s="1"/>
  <c r="BA37" i="1"/>
  <c r="BP17" i="1"/>
  <c r="AY17" i="1" s="1"/>
  <c r="BA17" i="1" s="1"/>
  <c r="V17" i="1"/>
  <c r="L20" i="1"/>
  <c r="K20" i="1" s="1"/>
  <c r="AK20" i="1"/>
  <c r="Q20" i="1"/>
  <c r="BP25" i="1"/>
  <c r="AY25" i="1" s="1"/>
  <c r="BA25" i="1" s="1"/>
  <c r="W36" i="1"/>
  <c r="X36" i="1" s="1"/>
  <c r="T36" i="1" s="1"/>
  <c r="R36" i="1" s="1"/>
  <c r="U36" i="1" s="1"/>
  <c r="BB42" i="1"/>
  <c r="BP21" i="1"/>
  <c r="AY21" i="1" s="1"/>
  <c r="BA21" i="1" s="1"/>
  <c r="N24" i="1"/>
  <c r="L24" i="1"/>
  <c r="K24" i="1" s="1"/>
  <c r="AK24" i="1"/>
  <c r="Q24" i="1"/>
  <c r="BP28" i="1"/>
  <c r="AY28" i="1" s="1"/>
  <c r="V28" i="1"/>
  <c r="AK32" i="1"/>
  <c r="Q32" i="1"/>
  <c r="N32" i="1"/>
  <c r="M32" i="1"/>
  <c r="AZ32" i="1" s="1"/>
  <c r="BB32" i="1" s="1"/>
  <c r="L32" i="1"/>
  <c r="K32" i="1" s="1"/>
  <c r="V32" i="1"/>
  <c r="BP32" i="1"/>
  <c r="AY32" i="1" s="1"/>
  <c r="BA32" i="1" s="1"/>
  <c r="BP39" i="1"/>
  <c r="AY39" i="1" s="1"/>
  <c r="V39" i="1"/>
  <c r="BI23" i="1"/>
  <c r="BM23" i="1" s="1"/>
  <c r="BN23" i="1" s="1"/>
  <c r="Q28" i="1"/>
  <c r="BI35" i="1"/>
  <c r="BM35" i="1" s="1"/>
  <c r="BN35" i="1" s="1"/>
  <c r="BH35" i="1"/>
  <c r="BA36" i="1"/>
  <c r="Z37" i="1"/>
  <c r="BP43" i="1"/>
  <c r="AY43" i="1" s="1"/>
  <c r="BB43" i="1" s="1"/>
  <c r="V43" i="1"/>
  <c r="BH18" i="1"/>
  <c r="BH22" i="1"/>
  <c r="M34" i="1"/>
  <c r="AZ34" i="1" s="1"/>
  <c r="BB34" i="1" s="1"/>
  <c r="L34" i="1"/>
  <c r="K34" i="1" s="1"/>
  <c r="W34" i="1" s="1"/>
  <c r="X34" i="1" s="1"/>
  <c r="AE34" i="1" s="1"/>
  <c r="Q34" i="1"/>
  <c r="M45" i="1"/>
  <c r="AZ45" i="1" s="1"/>
  <c r="BB45" i="1" s="1"/>
  <c r="AK45" i="1"/>
  <c r="Q39" i="1"/>
  <c r="N39" i="1"/>
  <c r="AK39" i="1"/>
  <c r="BI39" i="1"/>
  <c r="BM39" i="1" s="1"/>
  <c r="BN39" i="1" s="1"/>
  <c r="BH39" i="1"/>
  <c r="BA40" i="1"/>
  <c r="AD57" i="1"/>
  <c r="BJ58" i="1"/>
  <c r="BI58" i="1"/>
  <c r="BM58" i="1" s="1"/>
  <c r="BN58" i="1" s="1"/>
  <c r="BH58" i="1"/>
  <c r="BP62" i="1"/>
  <c r="AY62" i="1" s="1"/>
  <c r="V62" i="1"/>
  <c r="V21" i="1"/>
  <c r="V25" i="1"/>
  <c r="BH25" i="1"/>
  <c r="V29" i="1"/>
  <c r="BH29" i="1"/>
  <c r="BI32" i="1"/>
  <c r="BM32" i="1" s="1"/>
  <c r="BN32" i="1" s="1"/>
  <c r="M33" i="1"/>
  <c r="AZ33" i="1" s="1"/>
  <c r="BB33" i="1" s="1"/>
  <c r="AK33" i="1"/>
  <c r="M38" i="1"/>
  <c r="AZ38" i="1" s="1"/>
  <c r="BB38" i="1" s="1"/>
  <c r="L38" i="1"/>
  <c r="K38" i="1" s="1"/>
  <c r="Q38" i="1"/>
  <c r="BJ39" i="1"/>
  <c r="BA45" i="1"/>
  <c r="BI43" i="1"/>
  <c r="BM43" i="1" s="1"/>
  <c r="BN43" i="1" s="1"/>
  <c r="BH43" i="1"/>
  <c r="W45" i="1"/>
  <c r="X45" i="1" s="1"/>
  <c r="T45" i="1" s="1"/>
  <c r="R45" i="1" s="1"/>
  <c r="U45" i="1" s="1"/>
  <c r="O45" i="1" s="1"/>
  <c r="P45" i="1" s="1"/>
  <c r="BP35" i="1"/>
  <c r="AY35" i="1" s="1"/>
  <c r="BA35" i="1" s="1"/>
  <c r="V35" i="1"/>
  <c r="AK36" i="1"/>
  <c r="Q36" i="1"/>
  <c r="M36" i="1"/>
  <c r="AZ36" i="1" s="1"/>
  <c r="BB36" i="1" s="1"/>
  <c r="W37" i="1"/>
  <c r="X37" i="1" s="1"/>
  <c r="T37" i="1" s="1"/>
  <c r="R37" i="1" s="1"/>
  <c r="U37" i="1" s="1"/>
  <c r="M37" i="1"/>
  <c r="AZ37" i="1" s="1"/>
  <c r="BB37" i="1" s="1"/>
  <c r="AK37" i="1"/>
  <c r="L39" i="1"/>
  <c r="K39" i="1" s="1"/>
  <c r="BA39" i="1"/>
  <c r="BA42" i="1"/>
  <c r="Q43" i="1"/>
  <c r="N43" i="1"/>
  <c r="L43" i="1"/>
  <c r="K43" i="1" s="1"/>
  <c r="AK43" i="1"/>
  <c r="BJ43" i="1"/>
  <c r="AD46" i="1"/>
  <c r="Z33" i="1"/>
  <c r="N34" i="1"/>
  <c r="M39" i="1"/>
  <c r="AZ39" i="1" s="1"/>
  <c r="M41" i="1"/>
  <c r="AZ41" i="1" s="1"/>
  <c r="BB41" i="1" s="1"/>
  <c r="AK41" i="1"/>
  <c r="L50" i="1"/>
  <c r="K50" i="1" s="1"/>
  <c r="AK50" i="1"/>
  <c r="Q50" i="1"/>
  <c r="N50" i="1"/>
  <c r="M50" i="1"/>
  <c r="AZ50" i="1" s="1"/>
  <c r="BB50" i="1" s="1"/>
  <c r="Q42" i="1"/>
  <c r="N48" i="1"/>
  <c r="L48" i="1"/>
  <c r="K48" i="1" s="1"/>
  <c r="BJ48" i="1"/>
  <c r="BI48" i="1"/>
  <c r="BM48" i="1" s="1"/>
  <c r="BN48" i="1" s="1"/>
  <c r="BH48" i="1"/>
  <c r="BP49" i="1"/>
  <c r="AY49" i="1" s="1"/>
  <c r="BA49" i="1" s="1"/>
  <c r="V49" i="1"/>
  <c r="V50" i="1"/>
  <c r="N52" i="1"/>
  <c r="M52" i="1"/>
  <c r="AZ52" i="1" s="1"/>
  <c r="BB52" i="1" s="1"/>
  <c r="L52" i="1"/>
  <c r="K52" i="1" s="1"/>
  <c r="AK52" i="1"/>
  <c r="BB59" i="1"/>
  <c r="BA50" i="1"/>
  <c r="BB54" i="1"/>
  <c r="N56" i="1"/>
  <c r="M56" i="1"/>
  <c r="AZ56" i="1" s="1"/>
  <c r="L56" i="1"/>
  <c r="K56" i="1" s="1"/>
  <c r="AK56" i="1"/>
  <c r="AK46" i="1"/>
  <c r="BH46" i="1"/>
  <c r="BJ49" i="1"/>
  <c r="BH49" i="1"/>
  <c r="L54" i="1"/>
  <c r="K54" i="1" s="1"/>
  <c r="W54" i="1" s="1"/>
  <c r="X54" i="1" s="1"/>
  <c r="AK54" i="1"/>
  <c r="Q54" i="1"/>
  <c r="Z57" i="1"/>
  <c r="N60" i="1"/>
  <c r="M60" i="1"/>
  <c r="AZ60" i="1" s="1"/>
  <c r="BB60" i="1" s="1"/>
  <c r="L60" i="1"/>
  <c r="K60" i="1" s="1"/>
  <c r="AK60" i="1"/>
  <c r="L42" i="1"/>
  <c r="K42" i="1" s="1"/>
  <c r="W42" i="1" s="1"/>
  <c r="X42" i="1" s="1"/>
  <c r="AE42" i="1" s="1"/>
  <c r="BI46" i="1"/>
  <c r="BM46" i="1" s="1"/>
  <c r="BN46" i="1" s="1"/>
  <c r="BI49" i="1"/>
  <c r="BM49" i="1" s="1"/>
  <c r="BN49" i="1" s="1"/>
  <c r="L58" i="1"/>
  <c r="K58" i="1" s="1"/>
  <c r="W58" i="1" s="1"/>
  <c r="X58" i="1" s="1"/>
  <c r="AK58" i="1"/>
  <c r="Q58" i="1"/>
  <c r="Z61" i="1"/>
  <c r="BJ62" i="1"/>
  <c r="BI62" i="1"/>
  <c r="BM62" i="1" s="1"/>
  <c r="BN62" i="1" s="1"/>
  <c r="BP48" i="1"/>
  <c r="AY48" i="1" s="1"/>
  <c r="BA48" i="1" s="1"/>
  <c r="V48" i="1"/>
  <c r="Q49" i="1"/>
  <c r="N49" i="1"/>
  <c r="Q53" i="1"/>
  <c r="N53" i="1"/>
  <c r="M53" i="1"/>
  <c r="AZ53" i="1" s="1"/>
  <c r="BB53" i="1" s="1"/>
  <c r="BA54" i="1"/>
  <c r="Q57" i="1"/>
  <c r="N57" i="1"/>
  <c r="M57" i="1"/>
  <c r="AZ57" i="1" s="1"/>
  <c r="BB57" i="1" s="1"/>
  <c r="BA58" i="1"/>
  <c r="BI45" i="1"/>
  <c r="BM45" i="1" s="1"/>
  <c r="BN45" i="1" s="1"/>
  <c r="Q48" i="1"/>
  <c r="BI50" i="1"/>
  <c r="BM50" i="1" s="1"/>
  <c r="BN50" i="1" s="1"/>
  <c r="BB51" i="1"/>
  <c r="L53" i="1"/>
  <c r="K53" i="1" s="1"/>
  <c r="BJ54" i="1"/>
  <c r="BI54" i="1"/>
  <c r="BM54" i="1" s="1"/>
  <c r="BN54" i="1" s="1"/>
  <c r="BP55" i="1"/>
  <c r="AY55" i="1" s="1"/>
  <c r="BA55" i="1" s="1"/>
  <c r="Q61" i="1"/>
  <c r="N61" i="1"/>
  <c r="M61" i="1"/>
  <c r="AZ61" i="1" s="1"/>
  <c r="BB61" i="1" s="1"/>
  <c r="N64" i="1"/>
  <c r="M64" i="1"/>
  <c r="AZ64" i="1" s="1"/>
  <c r="BB64" i="1" s="1"/>
  <c r="L64" i="1"/>
  <c r="K64" i="1" s="1"/>
  <c r="W64" i="1" s="1"/>
  <c r="X64" i="1" s="1"/>
  <c r="AE64" i="1" s="1"/>
  <c r="AK64" i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L47" i="1"/>
  <c r="K47" i="1" s="1"/>
  <c r="L51" i="1"/>
  <c r="K51" i="1" s="1"/>
  <c r="V52" i="1"/>
  <c r="BH52" i="1"/>
  <c r="L55" i="1"/>
  <c r="K55" i="1" s="1"/>
  <c r="V56" i="1"/>
  <c r="BH56" i="1"/>
  <c r="L59" i="1"/>
  <c r="K59" i="1" s="1"/>
  <c r="V60" i="1"/>
  <c r="BH60" i="1"/>
  <c r="L63" i="1"/>
  <c r="K63" i="1" s="1"/>
  <c r="BI52" i="1"/>
  <c r="BM52" i="1" s="1"/>
  <c r="BN52" i="1" s="1"/>
  <c r="BI56" i="1"/>
  <c r="BM56" i="1" s="1"/>
  <c r="BN56" i="1" s="1"/>
  <c r="BI60" i="1"/>
  <c r="BM60" i="1" s="1"/>
  <c r="BN60" i="1" s="1"/>
  <c r="AK62" i="1"/>
  <c r="M63" i="1"/>
  <c r="AZ63" i="1" s="1"/>
  <c r="BB63" i="1" s="1"/>
  <c r="V47" i="1"/>
  <c r="V51" i="1"/>
  <c r="V55" i="1"/>
  <c r="V59" i="1"/>
  <c r="W33" i="1" l="1"/>
  <c r="X33" i="1" s="1"/>
  <c r="Y33" i="1" s="1"/>
  <c r="AC33" i="1" s="1"/>
  <c r="BB28" i="1"/>
  <c r="W30" i="1"/>
  <c r="X30" i="1" s="1"/>
  <c r="T30" i="1" s="1"/>
  <c r="R30" i="1" s="1"/>
  <c r="U30" i="1" s="1"/>
  <c r="O30" i="1" s="1"/>
  <c r="P30" i="1" s="1"/>
  <c r="O26" i="1"/>
  <c r="P26" i="1" s="1"/>
  <c r="O36" i="1"/>
  <c r="P36" i="1" s="1"/>
  <c r="AD30" i="1"/>
  <c r="BA28" i="1"/>
  <c r="BB56" i="1"/>
  <c r="BB40" i="1"/>
  <c r="O41" i="1"/>
  <c r="P41" i="1" s="1"/>
  <c r="BB29" i="1"/>
  <c r="BB62" i="1"/>
  <c r="AE26" i="1"/>
  <c r="Y23" i="1"/>
  <c r="AC23" i="1" s="1"/>
  <c r="AF23" i="1"/>
  <c r="AE23" i="1"/>
  <c r="AD47" i="1"/>
  <c r="T58" i="1"/>
  <c r="R58" i="1" s="1"/>
  <c r="U58" i="1" s="1"/>
  <c r="O58" i="1" s="1"/>
  <c r="P58" i="1" s="1"/>
  <c r="AD58" i="1"/>
  <c r="AD59" i="1"/>
  <c r="AD39" i="1"/>
  <c r="AD31" i="1"/>
  <c r="W53" i="1"/>
  <c r="X53" i="1" s="1"/>
  <c r="BA62" i="1"/>
  <c r="W50" i="1"/>
  <c r="X50" i="1" s="1"/>
  <c r="AD38" i="1"/>
  <c r="T34" i="1"/>
  <c r="R34" i="1" s="1"/>
  <c r="U34" i="1" s="1"/>
  <c r="O34" i="1" s="1"/>
  <c r="P34" i="1" s="1"/>
  <c r="AD34" i="1"/>
  <c r="W43" i="1"/>
  <c r="X43" i="1" s="1"/>
  <c r="W46" i="1"/>
  <c r="X46" i="1" s="1"/>
  <c r="AD29" i="1"/>
  <c r="AF30" i="1"/>
  <c r="Y30" i="1"/>
  <c r="AC30" i="1" s="1"/>
  <c r="W49" i="1"/>
  <c r="X49" i="1" s="1"/>
  <c r="W24" i="1"/>
  <c r="X24" i="1" s="1"/>
  <c r="T24" i="1" s="1"/>
  <c r="R24" i="1" s="1"/>
  <c r="U24" i="1" s="1"/>
  <c r="O24" i="1" s="1"/>
  <c r="P24" i="1" s="1"/>
  <c r="AD55" i="1"/>
  <c r="T42" i="1"/>
  <c r="R42" i="1" s="1"/>
  <c r="U42" i="1" s="1"/>
  <c r="O42" i="1" s="1"/>
  <c r="P42" i="1" s="1"/>
  <c r="AD42" i="1"/>
  <c r="T54" i="1"/>
  <c r="R54" i="1" s="1"/>
  <c r="U54" i="1" s="1"/>
  <c r="O54" i="1" s="1"/>
  <c r="P54" i="1" s="1"/>
  <c r="AD54" i="1"/>
  <c r="BB46" i="1"/>
  <c r="T50" i="1"/>
  <c r="R50" i="1" s="1"/>
  <c r="U50" i="1" s="1"/>
  <c r="O50" i="1" s="1"/>
  <c r="P50" i="1" s="1"/>
  <c r="AD50" i="1"/>
  <c r="AE37" i="1"/>
  <c r="AF37" i="1"/>
  <c r="AG37" i="1" s="1"/>
  <c r="Y37" i="1"/>
  <c r="AC37" i="1" s="1"/>
  <c r="W21" i="1"/>
  <c r="X21" i="1" s="1"/>
  <c r="T21" i="1" s="1"/>
  <c r="R21" i="1" s="1"/>
  <c r="U21" i="1" s="1"/>
  <c r="O21" i="1" s="1"/>
  <c r="P21" i="1" s="1"/>
  <c r="BB48" i="1"/>
  <c r="BA43" i="1"/>
  <c r="W39" i="1"/>
  <c r="X39" i="1" s="1"/>
  <c r="AD20" i="1"/>
  <c r="BB25" i="1"/>
  <c r="AD21" i="1"/>
  <c r="AE33" i="1"/>
  <c r="T33" i="1"/>
  <c r="R33" i="1" s="1"/>
  <c r="U33" i="1" s="1"/>
  <c r="O33" i="1" s="1"/>
  <c r="P33" i="1" s="1"/>
  <c r="AD43" i="1"/>
  <c r="T43" i="1"/>
  <c r="R43" i="1" s="1"/>
  <c r="U43" i="1" s="1"/>
  <c r="O43" i="1" s="1"/>
  <c r="P43" i="1" s="1"/>
  <c r="AD25" i="1"/>
  <c r="W59" i="1"/>
  <c r="X59" i="1" s="1"/>
  <c r="T59" i="1" s="1"/>
  <c r="R59" i="1" s="1"/>
  <c r="U59" i="1" s="1"/>
  <c r="O59" i="1" s="1"/>
  <c r="P59" i="1" s="1"/>
  <c r="O37" i="1"/>
  <c r="P37" i="1" s="1"/>
  <c r="Y27" i="1"/>
  <c r="AC27" i="1" s="1"/>
  <c r="AF27" i="1"/>
  <c r="Y42" i="1"/>
  <c r="AC42" i="1" s="1"/>
  <c r="AF42" i="1"/>
  <c r="AE27" i="1"/>
  <c r="BB21" i="1"/>
  <c r="W38" i="1"/>
  <c r="X38" i="1" s="1"/>
  <c r="T38" i="1" s="1"/>
  <c r="R38" i="1" s="1"/>
  <c r="U38" i="1" s="1"/>
  <c r="O38" i="1" s="1"/>
  <c r="P38" i="1" s="1"/>
  <c r="O22" i="1"/>
  <c r="P22" i="1" s="1"/>
  <c r="AD18" i="1"/>
  <c r="W18" i="1"/>
  <c r="X18" i="1" s="1"/>
  <c r="T18" i="1" s="1"/>
  <c r="R18" i="1" s="1"/>
  <c r="U18" i="1" s="1"/>
  <c r="O18" i="1" s="1"/>
  <c r="P18" i="1" s="1"/>
  <c r="AD64" i="1"/>
  <c r="T64" i="1"/>
  <c r="R64" i="1" s="1"/>
  <c r="U64" i="1" s="1"/>
  <c r="O64" i="1" s="1"/>
  <c r="P64" i="1" s="1"/>
  <c r="Y34" i="1"/>
  <c r="AC34" i="1" s="1"/>
  <c r="AF34" i="1"/>
  <c r="W28" i="1"/>
  <c r="X28" i="1" s="1"/>
  <c r="W17" i="1"/>
  <c r="X17" i="1" s="1"/>
  <c r="T17" i="1" s="1"/>
  <c r="R17" i="1" s="1"/>
  <c r="U17" i="1" s="1"/>
  <c r="O17" i="1" s="1"/>
  <c r="P17" i="1" s="1"/>
  <c r="W55" i="1"/>
  <c r="X55" i="1" s="1"/>
  <c r="W52" i="1"/>
  <c r="X52" i="1" s="1"/>
  <c r="Y54" i="1"/>
  <c r="AC54" i="1" s="1"/>
  <c r="AF54" i="1"/>
  <c r="AE54" i="1"/>
  <c r="AD35" i="1"/>
  <c r="W19" i="1"/>
  <c r="X19" i="1" s="1"/>
  <c r="BB35" i="1"/>
  <c r="W20" i="1"/>
  <c r="X20" i="1" s="1"/>
  <c r="T20" i="1" s="1"/>
  <c r="R20" i="1" s="1"/>
  <c r="U20" i="1" s="1"/>
  <c r="O20" i="1" s="1"/>
  <c r="P20" i="1" s="1"/>
  <c r="BB17" i="1"/>
  <c r="AF64" i="1"/>
  <c r="AG64" i="1" s="1"/>
  <c r="Y64" i="1"/>
  <c r="AC64" i="1" s="1"/>
  <c r="AF45" i="1"/>
  <c r="AE45" i="1"/>
  <c r="Y45" i="1"/>
  <c r="AC45" i="1" s="1"/>
  <c r="T23" i="1"/>
  <c r="R23" i="1" s="1"/>
  <c r="U23" i="1" s="1"/>
  <c r="O23" i="1" s="1"/>
  <c r="P23" i="1" s="1"/>
  <c r="AD23" i="1"/>
  <c r="AD56" i="1"/>
  <c r="W62" i="1"/>
  <c r="X62" i="1" s="1"/>
  <c r="AD63" i="1"/>
  <c r="W63" i="1"/>
  <c r="X63" i="1" s="1"/>
  <c r="W61" i="1"/>
  <c r="X61" i="1" s="1"/>
  <c r="AD60" i="1"/>
  <c r="W51" i="1"/>
  <c r="X51" i="1" s="1"/>
  <c r="AD51" i="1"/>
  <c r="AD53" i="1"/>
  <c r="T53" i="1"/>
  <c r="R53" i="1" s="1"/>
  <c r="U53" i="1" s="1"/>
  <c r="O53" i="1" s="1"/>
  <c r="P53" i="1" s="1"/>
  <c r="AD52" i="1"/>
  <c r="BB39" i="1"/>
  <c r="BB55" i="1"/>
  <c r="W32" i="1"/>
  <c r="X32" i="1" s="1"/>
  <c r="T32" i="1" s="1"/>
  <c r="R32" i="1" s="1"/>
  <c r="U32" i="1" s="1"/>
  <c r="O32" i="1" s="1"/>
  <c r="P32" i="1" s="1"/>
  <c r="AD44" i="1"/>
  <c r="W44" i="1"/>
  <c r="X44" i="1" s="1"/>
  <c r="T44" i="1" s="1"/>
  <c r="R44" i="1" s="1"/>
  <c r="U44" i="1" s="1"/>
  <c r="O44" i="1" s="1"/>
  <c r="P44" i="1" s="1"/>
  <c r="AF41" i="1"/>
  <c r="AE41" i="1"/>
  <c r="Y41" i="1"/>
  <c r="AC41" i="1" s="1"/>
  <c r="T27" i="1"/>
  <c r="R27" i="1" s="1"/>
  <c r="U27" i="1" s="1"/>
  <c r="O27" i="1" s="1"/>
  <c r="P27" i="1" s="1"/>
  <c r="AD27" i="1"/>
  <c r="AF22" i="1"/>
  <c r="AG22" i="1" s="1"/>
  <c r="Y22" i="1"/>
  <c r="AC22" i="1" s="1"/>
  <c r="AD40" i="1"/>
  <c r="W40" i="1"/>
  <c r="X40" i="1" s="1"/>
  <c r="T40" i="1"/>
  <c r="R40" i="1" s="1"/>
  <c r="U40" i="1" s="1"/>
  <c r="O40" i="1" s="1"/>
  <c r="P40" i="1" s="1"/>
  <c r="Y58" i="1"/>
  <c r="AC58" i="1" s="1"/>
  <c r="AF58" i="1"/>
  <c r="AE58" i="1"/>
  <c r="W25" i="1"/>
  <c r="X25" i="1" s="1"/>
  <c r="W47" i="1"/>
  <c r="X47" i="1" s="1"/>
  <c r="T47" i="1" s="1"/>
  <c r="R47" i="1" s="1"/>
  <c r="U47" i="1" s="1"/>
  <c r="O47" i="1" s="1"/>
  <c r="P47" i="1" s="1"/>
  <c r="W57" i="1"/>
  <c r="X57" i="1" s="1"/>
  <c r="W48" i="1"/>
  <c r="X48" i="1" s="1"/>
  <c r="AD48" i="1"/>
  <c r="W35" i="1"/>
  <c r="X35" i="1" s="1"/>
  <c r="T35" i="1" s="1"/>
  <c r="R35" i="1" s="1"/>
  <c r="U35" i="1" s="1"/>
  <c r="O35" i="1" s="1"/>
  <c r="P35" i="1" s="1"/>
  <c r="AD32" i="1"/>
  <c r="Y36" i="1"/>
  <c r="AC36" i="1" s="1"/>
  <c r="AF36" i="1"/>
  <c r="AE36" i="1"/>
  <c r="W31" i="1"/>
  <c r="X31" i="1" s="1"/>
  <c r="AF26" i="1"/>
  <c r="AG26" i="1" s="1"/>
  <c r="Y26" i="1"/>
  <c r="AC26" i="1" s="1"/>
  <c r="AD19" i="1"/>
  <c r="T19" i="1"/>
  <c r="R19" i="1" s="1"/>
  <c r="U19" i="1" s="1"/>
  <c r="O19" i="1" s="1"/>
  <c r="P19" i="1" s="1"/>
  <c r="AD17" i="1"/>
  <c r="W56" i="1"/>
  <c r="X56" i="1" s="1"/>
  <c r="W60" i="1"/>
  <c r="X60" i="1" s="1"/>
  <c r="T60" i="1" s="1"/>
  <c r="R60" i="1" s="1"/>
  <c r="U60" i="1" s="1"/>
  <c r="O60" i="1" s="1"/>
  <c r="P60" i="1" s="1"/>
  <c r="W29" i="1"/>
  <c r="X29" i="1" s="1"/>
  <c r="AD24" i="1"/>
  <c r="AG34" i="1" l="1"/>
  <c r="AF33" i="1"/>
  <c r="AE30" i="1"/>
  <c r="AG41" i="1"/>
  <c r="AG54" i="1"/>
  <c r="AG42" i="1"/>
  <c r="AG30" i="1"/>
  <c r="Y51" i="1"/>
  <c r="AC51" i="1" s="1"/>
  <c r="AE51" i="1"/>
  <c r="AF51" i="1"/>
  <c r="AF52" i="1"/>
  <c r="Y52" i="1"/>
  <c r="AC52" i="1" s="1"/>
  <c r="AE52" i="1"/>
  <c r="Y49" i="1"/>
  <c r="AC49" i="1" s="1"/>
  <c r="AF49" i="1"/>
  <c r="AE49" i="1"/>
  <c r="T49" i="1"/>
  <c r="R49" i="1" s="1"/>
  <c r="U49" i="1" s="1"/>
  <c r="O49" i="1" s="1"/>
  <c r="P49" i="1" s="1"/>
  <c r="AF56" i="1"/>
  <c r="Y56" i="1"/>
  <c r="AC56" i="1" s="1"/>
  <c r="AE56" i="1"/>
  <c r="AG36" i="1"/>
  <c r="Y55" i="1"/>
  <c r="AC55" i="1" s="1"/>
  <c r="AF55" i="1"/>
  <c r="AE55" i="1"/>
  <c r="AG33" i="1"/>
  <c r="Y39" i="1"/>
  <c r="AC39" i="1" s="1"/>
  <c r="AF39" i="1"/>
  <c r="AE39" i="1"/>
  <c r="T55" i="1"/>
  <c r="R55" i="1" s="1"/>
  <c r="U55" i="1" s="1"/>
  <c r="O55" i="1" s="1"/>
  <c r="P55" i="1" s="1"/>
  <c r="Y50" i="1"/>
  <c r="AC50" i="1" s="1"/>
  <c r="AF50" i="1"/>
  <c r="AE50" i="1"/>
  <c r="AF48" i="1"/>
  <c r="AG48" i="1" s="1"/>
  <c r="Y48" i="1"/>
  <c r="AC48" i="1" s="1"/>
  <c r="AE48" i="1"/>
  <c r="AG58" i="1"/>
  <c r="Y44" i="1"/>
  <c r="AC44" i="1" s="1"/>
  <c r="AF44" i="1"/>
  <c r="AG44" i="1" s="1"/>
  <c r="AE44" i="1"/>
  <c r="T52" i="1"/>
  <c r="R52" i="1" s="1"/>
  <c r="U52" i="1" s="1"/>
  <c r="O52" i="1" s="1"/>
  <c r="P52" i="1" s="1"/>
  <c r="Y19" i="1"/>
  <c r="AC19" i="1" s="1"/>
  <c r="AF19" i="1"/>
  <c r="AE19" i="1"/>
  <c r="AG27" i="1"/>
  <c r="T39" i="1"/>
  <c r="R39" i="1" s="1"/>
  <c r="U39" i="1" s="1"/>
  <c r="O39" i="1" s="1"/>
  <c r="P39" i="1" s="1"/>
  <c r="Y57" i="1"/>
  <c r="AC57" i="1" s="1"/>
  <c r="AF57" i="1"/>
  <c r="AE57" i="1"/>
  <c r="T57" i="1"/>
  <c r="R57" i="1" s="1"/>
  <c r="U57" i="1" s="1"/>
  <c r="O57" i="1" s="1"/>
  <c r="P57" i="1" s="1"/>
  <c r="Y62" i="1"/>
  <c r="AC62" i="1" s="1"/>
  <c r="AF62" i="1"/>
  <c r="AE62" i="1"/>
  <c r="T62" i="1"/>
  <c r="R62" i="1" s="1"/>
  <c r="U62" i="1" s="1"/>
  <c r="O62" i="1" s="1"/>
  <c r="P62" i="1" s="1"/>
  <c r="AF17" i="1"/>
  <c r="AE17" i="1"/>
  <c r="Y17" i="1"/>
  <c r="AC17" i="1" s="1"/>
  <c r="Y38" i="1"/>
  <c r="AC38" i="1" s="1"/>
  <c r="AF38" i="1"/>
  <c r="AE38" i="1"/>
  <c r="Y43" i="1"/>
  <c r="AC43" i="1" s="1"/>
  <c r="AF43" i="1"/>
  <c r="AE43" i="1"/>
  <c r="Y61" i="1"/>
  <c r="AC61" i="1" s="1"/>
  <c r="AF61" i="1"/>
  <c r="AE61" i="1"/>
  <c r="T61" i="1"/>
  <c r="R61" i="1" s="1"/>
  <c r="U61" i="1" s="1"/>
  <c r="O61" i="1" s="1"/>
  <c r="P61" i="1" s="1"/>
  <c r="Y53" i="1"/>
  <c r="AC53" i="1" s="1"/>
  <c r="AF53" i="1"/>
  <c r="AE53" i="1"/>
  <c r="Y29" i="1"/>
  <c r="AC29" i="1" s="1"/>
  <c r="AF29" i="1"/>
  <c r="AE29" i="1"/>
  <c r="Y35" i="1"/>
  <c r="AC35" i="1" s="1"/>
  <c r="AF35" i="1"/>
  <c r="AG35" i="1" s="1"/>
  <c r="AE35" i="1"/>
  <c r="Y40" i="1"/>
  <c r="AC40" i="1" s="1"/>
  <c r="AF40" i="1"/>
  <c r="AE40" i="1"/>
  <c r="T56" i="1"/>
  <c r="R56" i="1" s="1"/>
  <c r="U56" i="1" s="1"/>
  <c r="O56" i="1" s="1"/>
  <c r="P56" i="1" s="1"/>
  <c r="AG45" i="1"/>
  <c r="AF18" i="1"/>
  <c r="Y18" i="1"/>
  <c r="AC18" i="1" s="1"/>
  <c r="AE18" i="1"/>
  <c r="Y59" i="1"/>
  <c r="AC59" i="1" s="1"/>
  <c r="AF59" i="1"/>
  <c r="AE59" i="1"/>
  <c r="Y21" i="1"/>
  <c r="AC21" i="1" s="1"/>
  <c r="AF21" i="1"/>
  <c r="AE21" i="1"/>
  <c r="T29" i="1"/>
  <c r="R29" i="1" s="1"/>
  <c r="U29" i="1" s="1"/>
  <c r="O29" i="1" s="1"/>
  <c r="P29" i="1" s="1"/>
  <c r="Y32" i="1"/>
  <c r="AC32" i="1" s="1"/>
  <c r="AF32" i="1"/>
  <c r="AE32" i="1"/>
  <c r="T51" i="1"/>
  <c r="R51" i="1" s="1"/>
  <c r="U51" i="1" s="1"/>
  <c r="O51" i="1" s="1"/>
  <c r="P51" i="1" s="1"/>
  <c r="Y63" i="1"/>
  <c r="AC63" i="1" s="1"/>
  <c r="AF63" i="1"/>
  <c r="AE63" i="1"/>
  <c r="Y20" i="1"/>
  <c r="AC20" i="1" s="1"/>
  <c r="AF20" i="1"/>
  <c r="AE20" i="1"/>
  <c r="Y28" i="1"/>
  <c r="AC28" i="1" s="1"/>
  <c r="AF28" i="1"/>
  <c r="T28" i="1"/>
  <c r="R28" i="1" s="1"/>
  <c r="U28" i="1" s="1"/>
  <c r="O28" i="1" s="1"/>
  <c r="P28" i="1" s="1"/>
  <c r="AE28" i="1"/>
  <c r="AG23" i="1"/>
  <c r="Y47" i="1"/>
  <c r="AC47" i="1" s="1"/>
  <c r="AF47" i="1"/>
  <c r="AE47" i="1"/>
  <c r="AF60" i="1"/>
  <c r="Y60" i="1"/>
  <c r="AC60" i="1" s="1"/>
  <c r="AE60" i="1"/>
  <c r="Y31" i="1"/>
  <c r="AC31" i="1" s="1"/>
  <c r="AF31" i="1"/>
  <c r="AE31" i="1"/>
  <c r="T48" i="1"/>
  <c r="R48" i="1" s="1"/>
  <c r="U48" i="1" s="1"/>
  <c r="O48" i="1" s="1"/>
  <c r="P48" i="1" s="1"/>
  <c r="Y25" i="1"/>
  <c r="AC25" i="1" s="1"/>
  <c r="AF25" i="1"/>
  <c r="AE25" i="1"/>
  <c r="T63" i="1"/>
  <c r="R63" i="1" s="1"/>
  <c r="U63" i="1" s="1"/>
  <c r="O63" i="1" s="1"/>
  <c r="P63" i="1" s="1"/>
  <c r="T25" i="1"/>
  <c r="R25" i="1" s="1"/>
  <c r="U25" i="1" s="1"/>
  <c r="O25" i="1" s="1"/>
  <c r="P25" i="1" s="1"/>
  <c r="Y24" i="1"/>
  <c r="AC24" i="1" s="1"/>
  <c r="AF24" i="1"/>
  <c r="AE24" i="1"/>
  <c r="Y46" i="1"/>
  <c r="AC46" i="1" s="1"/>
  <c r="AF46" i="1"/>
  <c r="T46" i="1"/>
  <c r="R46" i="1" s="1"/>
  <c r="U46" i="1" s="1"/>
  <c r="O46" i="1" s="1"/>
  <c r="P46" i="1" s="1"/>
  <c r="AE46" i="1"/>
  <c r="T31" i="1"/>
  <c r="R31" i="1" s="1"/>
  <c r="U31" i="1" s="1"/>
  <c r="O31" i="1" s="1"/>
  <c r="P31" i="1" s="1"/>
  <c r="AG28" i="1" l="1"/>
  <c r="AG24" i="1"/>
  <c r="AG38" i="1"/>
  <c r="AG19" i="1"/>
  <c r="AG56" i="1"/>
  <c r="AG47" i="1"/>
  <c r="AG62" i="1"/>
  <c r="AG39" i="1"/>
  <c r="AG52" i="1"/>
  <c r="AG31" i="1"/>
  <c r="AG21" i="1"/>
  <c r="AG61" i="1"/>
  <c r="AG50" i="1"/>
  <c r="AG55" i="1"/>
  <c r="AG40" i="1"/>
  <c r="AG53" i="1"/>
  <c r="AG32" i="1"/>
  <c r="AG43" i="1"/>
  <c r="AG17" i="1"/>
  <c r="AG49" i="1"/>
  <c r="AG63" i="1"/>
  <c r="AG59" i="1"/>
  <c r="AG46" i="1"/>
  <c r="AG60" i="1"/>
  <c r="AG29" i="1"/>
  <c r="AG51" i="1"/>
  <c r="AG25" i="1"/>
  <c r="AG18" i="1"/>
  <c r="AG20" i="1"/>
  <c r="AG57" i="1"/>
</calcChain>
</file>

<file path=xl/sharedStrings.xml><?xml version="1.0" encoding="utf-8"?>
<sst xmlns="http://schemas.openxmlformats.org/spreadsheetml/2006/main" count="1543" uniqueCount="613">
  <si>
    <t>File opened</t>
  </si>
  <si>
    <t>2021-08-04 09:22:24</t>
  </si>
  <si>
    <t>Console s/n</t>
  </si>
  <si>
    <t>68C-831539</t>
  </si>
  <si>
    <t>Console ver</t>
  </si>
  <si>
    <t>Bluestem v.1.5.02</t>
  </si>
  <si>
    <t>Scripts ver</t>
  </si>
  <si>
    <t>2021.03  1.5.02, Feb 2021</t>
  </si>
  <si>
    <t>Head s/n</t>
  </si>
  <si>
    <t>68H-891539</t>
  </si>
  <si>
    <t>Head ver</t>
  </si>
  <si>
    <t>1.4.5</t>
  </si>
  <si>
    <t>Head cal</t>
  </si>
  <si>
    <t>{"h2obzero": "1.1092", "ssa_ref": "31965.6", "h2obspan2b": "0.0719985", "h2oaspan2b": "0.0715867", "h2oaspan2a": "0.0707985", "co2bspan2a": "0.284538", "co2aspanconc2": "303.2", "co2aspan2b": "0.280795", "tbzero": "0.0255108", "chamberpressurezero": "2.63805", "h2oazero": "1.1056", "h2obspan1": "1.00746", "h2obspanconc1": "12.35", "co2bspanconc2": "303.2", "h2obspan2": "0", "ssb_ref": "28454.9", "co2aspan2": "-0.0304441", "tazero": "-0.0211792", "h2oaspanconc2": "0", "co2bzero": "0.976203", "co2bspanconc1": "2504", "flowazero": "0.33475", "h2oaspan1": "1.01113", "flowbzero": "0.28479", "oxygen": "21", "co2aspan2a": "0.282984", "co2aspan1": "1.00088", "h2oaspan2": "0", "h2oaspanconc1": "12.35", "co2bspan2b": "0.282269", "h2obspanconc2": "0", "co2bspan2": "-0.0322506", "co2azero": "0.982666", "flowmeterzero": "1.00938", "h2obspan2a": "0.0714657", "co2aspanconc1": "2504", "co2bspan1": "1.0012"}</t>
  </si>
  <si>
    <t>Chamber type</t>
  </si>
  <si>
    <t>6800-01A</t>
  </si>
  <si>
    <t>Chamber s/n</t>
  </si>
  <si>
    <t>MPF-651414</t>
  </si>
  <si>
    <t>Chamber rev</t>
  </si>
  <si>
    <t>0</t>
  </si>
  <si>
    <t>Chamber cal</t>
  </si>
  <si>
    <t>Fluorometer</t>
  </si>
  <si>
    <t>Flr. Version</t>
  </si>
  <si>
    <t>09:22:24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</si>
  <si>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</si>
  <si>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</si>
  <si>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</si>
  <si>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</si>
  <si>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</si>
  <si>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</si>
  <si>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</si>
  <si>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</si>
  <si>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</si>
  <si>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</si>
  <si>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</si>
  <si>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</si>
  <si>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</si>
  <si>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</si>
  <si>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</si>
  <si>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</si>
  <si>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</si>
  <si>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</si>
  <si>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</si>
  <si>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</si>
  <si>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</si>
  <si>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</si>
  <si>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</si>
  <si>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</si>
  <si>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</si>
  <si>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</si>
  <si>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</si>
  <si>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</si>
  <si>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</si>
  <si>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</si>
  <si>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</si>
  <si>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</si>
  <si>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</si>
  <si>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</si>
  <si>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</si>
  <si>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</si>
  <si>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</si>
  <si>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</si>
  <si>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</si>
  <si>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</si>
  <si>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</si>
  <si>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</si>
  <si>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</si>
  <si>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</si>
  <si>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</si>
  <si>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</si>
  <si>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</si>
  <si>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</si>
  <si>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</si>
  <si>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</si>
  <si>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</si>
  <si>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</si>
  <si>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</si>
  <si>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3.37548 84.5351 372.99 621.291 866.807 1096.7 1244.78 1402.89</t>
  </si>
  <si>
    <t>Fs_true</t>
  </si>
  <si>
    <t>0.0646052 105.617 400.849 601.323 799.968 1001.32 1200.39 1401.02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</si>
  <si>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</si>
  <si>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</si>
  <si>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</si>
  <si>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</si>
  <si>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</si>
  <si>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</si>
  <si>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</si>
  <si>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</si>
  <si>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</si>
  <si>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</si>
  <si>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</si>
  <si>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</si>
  <si>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</si>
  <si>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</si>
  <si>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</si>
  <si>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</si>
  <si>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</si>
  <si>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</si>
  <si>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</si>
  <si>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</si>
  <si>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</si>
  <si>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</si>
  <si>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</si>
  <si>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</si>
  <si>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</si>
  <si>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</si>
  <si>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</si>
  <si>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</si>
  <si>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</si>
  <si>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</si>
  <si>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</si>
  <si>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</si>
  <si>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</si>
  <si>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</si>
  <si>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</si>
  <si>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</si>
  <si>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</si>
  <si>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</si>
  <si>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</si>
  <si>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</si>
  <si>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</si>
  <si>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</si>
  <si>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</si>
  <si>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</si>
  <si>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</si>
  <si>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</si>
  <si>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</si>
  <si>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</si>
  <si>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</si>
  <si>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</si>
  <si>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</si>
  <si>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</si>
  <si>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</si>
  <si>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</si>
  <si>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</si>
  <si>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</si>
  <si>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</si>
  <si>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</si>
  <si>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</si>
  <si>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</si>
  <si>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</si>
  <si>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</si>
  <si>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</si>
  <si>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</si>
  <si>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</si>
  <si>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</si>
  <si>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</si>
  <si>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</si>
  <si>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</si>
  <si>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</si>
  <si>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</si>
  <si>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</si>
  <si>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</si>
  <si>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</si>
  <si>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</si>
  <si>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</si>
  <si>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</si>
  <si>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</si>
  <si>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</si>
  <si>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</si>
  <si>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</si>
  <si>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</si>
  <si>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</si>
  <si>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</si>
  <si>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</si>
  <si>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</si>
  <si>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</si>
  <si>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</si>
  <si>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</si>
  <si>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</si>
  <si>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</si>
  <si>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</si>
  <si>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</si>
  <si>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</si>
  <si>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</si>
  <si>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</si>
  <si>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</si>
  <si>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</si>
  <si>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</si>
  <si>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</si>
  <si>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</si>
  <si>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</si>
  <si>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</si>
  <si>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</si>
  <si>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</si>
  <si>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</si>
  <si>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</si>
  <si>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</si>
  <si>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</si>
  <si>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</si>
  <si>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</si>
  <si>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</si>
  <si>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</si>
  <si>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</si>
  <si>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</si>
  <si>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</si>
  <si>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</si>
  <si>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</si>
  <si>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</si>
  <si>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</si>
  <si>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</si>
  <si>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</si>
  <si>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</si>
  <si>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</si>
  <si>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</si>
  <si>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</si>
  <si>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</si>
  <si>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</si>
  <si>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</si>
  <si>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</si>
  <si>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</si>
  <si>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</si>
  <si>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</si>
  <si>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</si>
  <si>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</si>
  <si>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</si>
  <si>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</si>
  <si>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</si>
  <si>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</si>
  <si>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</si>
  <si>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</si>
  <si>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</si>
  <si>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</si>
  <si>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</si>
  <si>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</si>
  <si>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</si>
  <si>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</si>
  <si>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</si>
  <si>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</si>
  <si>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</si>
  <si>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</si>
  <si>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</si>
  <si>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</si>
  <si>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</si>
  <si>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</si>
  <si>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</si>
  <si>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</si>
  <si>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</si>
  <si>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</si>
  <si>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</si>
  <si>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</si>
  <si>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</si>
  <si>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</si>
  <si>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</si>
  <si>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</si>
  <si>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</si>
  <si>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</si>
  <si>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</si>
  <si>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</si>
  <si>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</si>
  <si>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</si>
  <si>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</si>
  <si>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</si>
  <si>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</si>
  <si>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</si>
  <si>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</si>
  <si>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</si>
  <si>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</si>
  <si>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</si>
  <si>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</si>
  <si>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</si>
  <si>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</si>
  <si>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</si>
  <si>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</si>
  <si>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</si>
  <si>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</si>
  <si>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</si>
  <si>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</si>
  <si>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</si>
  <si>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</si>
  <si>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</si>
  <si>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</si>
  <si>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</si>
  <si>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</si>
  <si>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</si>
  <si>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</si>
  <si>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</si>
  <si>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</si>
  <si>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</si>
  <si>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</si>
  <si>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</si>
  <si>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</si>
  <si>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</si>
  <si>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</si>
  <si>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</si>
  <si>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</si>
  <si>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</si>
  <si>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</si>
  <si>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</si>
  <si>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</si>
  <si>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</si>
  <si>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</si>
  <si>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</si>
  <si>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</si>
  <si>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</si>
  <si>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</si>
  <si>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</si>
  <si>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</si>
  <si>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</si>
  <si>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</si>
  <si>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</si>
  <si>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</si>
  <si>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</si>
  <si>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</si>
  <si>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</si>
  <si>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</si>
  <si>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</si>
  <si>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</si>
  <si>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</si>
  <si>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</si>
  <si>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</si>
  <si>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</si>
  <si>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</si>
  <si>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</si>
  <si>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</si>
  <si>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</si>
  <si>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</si>
  <si>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</si>
  <si>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</si>
  <si>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</si>
  <si>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</si>
  <si>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</si>
  <si>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</si>
  <si>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</si>
  <si>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</si>
  <si>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</si>
  <si>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</si>
  <si>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</si>
  <si>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</si>
  <si>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</si>
  <si>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</si>
  <si>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</si>
  <si>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</si>
  <si>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</si>
  <si>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</si>
  <si>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</si>
  <si>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</si>
  <si>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</si>
  <si>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</si>
  <si>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</si>
  <si>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</si>
  <si>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</si>
  <si>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</si>
  <si>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</si>
  <si>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</si>
  <si>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</si>
  <si>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</si>
  <si>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</si>
  <si>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</si>
  <si>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</si>
  <si>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</si>
  <si>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</si>
  <si>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</si>
  <si>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</si>
  <si>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</si>
  <si>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</si>
  <si>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</si>
  <si>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</si>
  <si>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</si>
  <si>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</si>
  <si>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</t>
  </si>
  <si>
    <t>ripe1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</si>
  <si>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</si>
  <si>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</si>
  <si>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</si>
  <si>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</si>
  <si>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</si>
  <si>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</si>
  <si>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</si>
  <si>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20210805 12:18:13</t>
  </si>
  <si>
    <t>12:18:13</t>
  </si>
  <si>
    <t>soybean</t>
  </si>
  <si>
    <t>MPF-16247-20210804-12_18_09</t>
  </si>
  <si>
    <t>DARK-16248-20210804-12_18_16</t>
  </si>
  <si>
    <t>12:17:35</t>
  </si>
  <si>
    <t>20210805 12:19:55</t>
  </si>
  <si>
    <t>12:19:55</t>
  </si>
  <si>
    <t>MPF-16249-20210804-12_19_51</t>
  </si>
  <si>
    <t>DARK-16250-20210804-12_19_58</t>
  </si>
  <si>
    <t>12:19:14</t>
  </si>
  <si>
    <t>20210805 12:21:47</t>
  </si>
  <si>
    <t>12:21:47</t>
  </si>
  <si>
    <t>MPF-16251-20210804-12_21_43</t>
  </si>
  <si>
    <t>DARK-16252-20210804-12_21_50</t>
  </si>
  <si>
    <t>12:21:08</t>
  </si>
  <si>
    <t>20210805 12:23:38</t>
  </si>
  <si>
    <t>12:23:38</t>
  </si>
  <si>
    <t>MPF-16253-20210804-12_23_34</t>
  </si>
  <si>
    <t>DARK-16254-20210804-12_23_42</t>
  </si>
  <si>
    <t>12:22:58</t>
  </si>
  <si>
    <t>20210805 12:25:26</t>
  </si>
  <si>
    <t>12:25:26</t>
  </si>
  <si>
    <t>MPF-16255-20210804-12_25_22</t>
  </si>
  <si>
    <t>DARK-16256-20210804-12_25_29</t>
  </si>
  <si>
    <t>12:24:43</t>
  </si>
  <si>
    <t>20210805 12:27:25</t>
  </si>
  <si>
    <t>12:27:25</t>
  </si>
  <si>
    <t>MPF-16257-20210804-12_27_21</t>
  </si>
  <si>
    <t>DARK-16258-20210804-12_27_29</t>
  </si>
  <si>
    <t>12:26:45</t>
  </si>
  <si>
    <t>20210805 12:29:12</t>
  </si>
  <si>
    <t>12:29:12</t>
  </si>
  <si>
    <t>MPF-16259-20210804-12_29_08</t>
  </si>
  <si>
    <t>DARK-16260-20210804-12_29_16</t>
  </si>
  <si>
    <t>12:28:30</t>
  </si>
  <si>
    <t>20210805 12:31:08</t>
  </si>
  <si>
    <t>12:31:08</t>
  </si>
  <si>
    <t>MPF-16261-20210804-12_31_04</t>
  </si>
  <si>
    <t>DARK-16262-20210804-12_31_11</t>
  </si>
  <si>
    <t>12:30:27</t>
  </si>
  <si>
    <t>20210805 12:33:03</t>
  </si>
  <si>
    <t>12:33:03</t>
  </si>
  <si>
    <t>MPF-16263-20210804-12_32_59</t>
  </si>
  <si>
    <t>DARK-16264-20210804-12_33_06</t>
  </si>
  <si>
    <t>12:32:21</t>
  </si>
  <si>
    <t>20210805 12:35:29</t>
  </si>
  <si>
    <t>12:35:29</t>
  </si>
  <si>
    <t>MPF-16265-20210804-12_35_25</t>
  </si>
  <si>
    <t>DARK-16266-20210804-12_35_33</t>
  </si>
  <si>
    <t>12:34:47</t>
  </si>
  <si>
    <t>20210805 12:37:02</t>
  </si>
  <si>
    <t>12:37:02</t>
  </si>
  <si>
    <t>MPF-16267-20210804-12_36_58</t>
  </si>
  <si>
    <t>DARK-16268-20210804-12_37_06</t>
  </si>
  <si>
    <t>12:37:38</t>
  </si>
  <si>
    <t>20210805 12:40:39</t>
  </si>
  <si>
    <t>12:40:39</t>
  </si>
  <si>
    <t>MPF-16269-20210804-12_40_35</t>
  </si>
  <si>
    <t>DARK-16270-20210804-12_40_43</t>
  </si>
  <si>
    <t>12:41:06</t>
  </si>
  <si>
    <t>20210805 12:43:49</t>
  </si>
  <si>
    <t>12:43:49</t>
  </si>
  <si>
    <t>MPF-16271-20210804-12_43_45</t>
  </si>
  <si>
    <t>DARK-16272-20210804-12_43_53</t>
  </si>
  <si>
    <t>12:42:20</t>
  </si>
  <si>
    <t>20210805 12:46:02</t>
  </si>
  <si>
    <t>12:46:02</t>
  </si>
  <si>
    <t>MPF-16273-20210804-12_45_58</t>
  </si>
  <si>
    <t>DARK-16274-20210804-12_46_06</t>
  </si>
  <si>
    <t>12:45:06</t>
  </si>
  <si>
    <t>20210805 12:47:59</t>
  </si>
  <si>
    <t>12:47:59</t>
  </si>
  <si>
    <t>MPF-16275-20210804-12_47_55</t>
  </si>
  <si>
    <t>DARK-16276-20210804-12_48_03</t>
  </si>
  <si>
    <t>12:47:15</t>
  </si>
  <si>
    <t>20210805 12:49:44</t>
  </si>
  <si>
    <t>12:49:44</t>
  </si>
  <si>
    <t>MPF-16277-20210804-12_49_40</t>
  </si>
  <si>
    <t>DARK-16278-20210804-12_49_48</t>
  </si>
  <si>
    <t>12:49:04</t>
  </si>
  <si>
    <t>20210805 13:02:51</t>
  </si>
  <si>
    <t>13:02:51</t>
  </si>
  <si>
    <t>tobacco</t>
  </si>
  <si>
    <t>MPF-16279-20210804-13_02_47</t>
  </si>
  <si>
    <t>DARK-16280-20210804-13_02_55</t>
  </si>
  <si>
    <t>13:02:10</t>
  </si>
  <si>
    <t>20210805 13:04:53</t>
  </si>
  <si>
    <t>13:04:53</t>
  </si>
  <si>
    <t>MPF-16281-20210804-13_04_50</t>
  </si>
  <si>
    <t>DARK-16282-20210804-13_04_57</t>
  </si>
  <si>
    <t>13:04:13</t>
  </si>
  <si>
    <t>20210805 13:06:46</t>
  </si>
  <si>
    <t>13:06:46</t>
  </si>
  <si>
    <t>MPF-16283-20210804-13_06_43</t>
  </si>
  <si>
    <t>DARK-16284-20210804-13_06_50</t>
  </si>
  <si>
    <t>13:06:07</t>
  </si>
  <si>
    <t>20210805 13:08:44</t>
  </si>
  <si>
    <t>13:08:44</t>
  </si>
  <si>
    <t>MPF-16285-20210804-13_08_40</t>
  </si>
  <si>
    <t>DARK-16286-20210804-13_08_48</t>
  </si>
  <si>
    <t>13:08:05</t>
  </si>
  <si>
    <t>20210805 13:10:31</t>
  </si>
  <si>
    <t>13:10:31</t>
  </si>
  <si>
    <t>MPF-16287-20210804-13_10_28</t>
  </si>
  <si>
    <t>DARK-16288-20210804-13_10_35</t>
  </si>
  <si>
    <t>13:09:52</t>
  </si>
  <si>
    <t>20210805 13:12:24</t>
  </si>
  <si>
    <t>13:12:24</t>
  </si>
  <si>
    <t>MPF-16289-20210804-13_12_20</t>
  </si>
  <si>
    <t>DARK-16290-20210804-13_12_28</t>
  </si>
  <si>
    <t>13:11:44</t>
  </si>
  <si>
    <t>20210805 13:14:06</t>
  </si>
  <si>
    <t>13:14:06</t>
  </si>
  <si>
    <t>MPF-16291-20210804-13_14_03</t>
  </si>
  <si>
    <t>DARK-16292-20210804-13_14_10</t>
  </si>
  <si>
    <t>13:13:27</t>
  </si>
  <si>
    <t>20210805 13:15:53</t>
  </si>
  <si>
    <t>13:15:53</t>
  </si>
  <si>
    <t>MPF-16293-20210804-13_15_50</t>
  </si>
  <si>
    <t>DARK-16294-20210804-13_15_57</t>
  </si>
  <si>
    <t>13:15:14</t>
  </si>
  <si>
    <t>20210805 13:18:19</t>
  </si>
  <si>
    <t>13:18:19</t>
  </si>
  <si>
    <t>MPF-16295-20210804-13_18_16</t>
  </si>
  <si>
    <t>DARK-16296-20210804-13_18_23</t>
  </si>
  <si>
    <t>13:17:38</t>
  </si>
  <si>
    <t>20210805 13:20:06</t>
  </si>
  <si>
    <t>13:20:06</t>
  </si>
  <si>
    <t>MPF-16297-20210804-13_20_03</t>
  </si>
  <si>
    <t>DARK-16298-20210804-13_20_10</t>
  </si>
  <si>
    <t>13:19:26</t>
  </si>
  <si>
    <t>20210805 13:21:51</t>
  </si>
  <si>
    <t>13:21:51</t>
  </si>
  <si>
    <t>MPF-16299-20210804-13_21_48</t>
  </si>
  <si>
    <t>DARK-16300-20210804-13_21_55</t>
  </si>
  <si>
    <t>13:21:12</t>
  </si>
  <si>
    <t>20210805 13:23:39</t>
  </si>
  <si>
    <t>13:23:39</t>
  </si>
  <si>
    <t>MPF-16301-20210804-13_23_36</t>
  </si>
  <si>
    <t>DARK-16302-20210804-13_23_43</t>
  </si>
  <si>
    <t>13:22:57</t>
  </si>
  <si>
    <t>20210805 13:25:34</t>
  </si>
  <si>
    <t>13:25:34</t>
  </si>
  <si>
    <t>MPF-16303-20210804-13_25_31</t>
  </si>
  <si>
    <t>DARK-16304-20210804-13_25_38</t>
  </si>
  <si>
    <t>13:24:50</t>
  </si>
  <si>
    <t>20210805 13:27:43</t>
  </si>
  <si>
    <t>13:27:43</t>
  </si>
  <si>
    <t>MPF-16305-20210804-13_27_40</t>
  </si>
  <si>
    <t>DARK-16306-20210804-13_27_47</t>
  </si>
  <si>
    <t>13:26:59</t>
  </si>
  <si>
    <t>20210805 13:29:42</t>
  </si>
  <si>
    <t>13:29:42</t>
  </si>
  <si>
    <t>MPF-16307-20210804-13_29_38</t>
  </si>
  <si>
    <t>DARK-16308-20210804-13_29_46</t>
  </si>
  <si>
    <t>13:28:57</t>
  </si>
  <si>
    <t>20210805 13:31:51</t>
  </si>
  <si>
    <t>13:31:51</t>
  </si>
  <si>
    <t>MPF-16309-20210804-13_31_48</t>
  </si>
  <si>
    <t>DARK-16310-20210804-13_31_55</t>
  </si>
  <si>
    <t>13:31:08</t>
  </si>
  <si>
    <t>20210805 13:40:39</t>
  </si>
  <si>
    <t>13:40:39</t>
  </si>
  <si>
    <t>1</t>
  </si>
  <si>
    <t>MPF-16311-20210804-13_40_36</t>
  </si>
  <si>
    <t>DARK-16312-20210804-13_40_43</t>
  </si>
  <si>
    <t>13:39:57</t>
  </si>
  <si>
    <t>20210805 13:42:38</t>
  </si>
  <si>
    <t>13:42:38</t>
  </si>
  <si>
    <t>MPF-16313-20210804-13_42_35</t>
  </si>
  <si>
    <t>DARK-16314-20210804-13_42_42</t>
  </si>
  <si>
    <t>13:41:59</t>
  </si>
  <si>
    <t>20210805 13:44:31</t>
  </si>
  <si>
    <t>13:44:31</t>
  </si>
  <si>
    <t>MPF-16315-20210804-13_44_28</t>
  </si>
  <si>
    <t>DARK-16316-20210804-13_44_35</t>
  </si>
  <si>
    <t>13:43:52</t>
  </si>
  <si>
    <t>20210805 13:46:59</t>
  </si>
  <si>
    <t>13:46:59</t>
  </si>
  <si>
    <t>MPF-16317-20210804-13_46_56</t>
  </si>
  <si>
    <t>DARK-16318-20210804-13_47_03</t>
  </si>
  <si>
    <t>13:46:16</t>
  </si>
  <si>
    <t>20210805 13:48:50</t>
  </si>
  <si>
    <t>13:48:50</t>
  </si>
  <si>
    <t>MPF-16319-20210804-13_48_47</t>
  </si>
  <si>
    <t>DARK-16320-20210804-13_48_54</t>
  </si>
  <si>
    <t>13:48:07</t>
  </si>
  <si>
    <t>20210805 13:50:57</t>
  </si>
  <si>
    <t>13:50:57</t>
  </si>
  <si>
    <t>MPF-16321-20210804-13_50_53</t>
  </si>
  <si>
    <t>DARK-16322-20210804-13_51_01</t>
  </si>
  <si>
    <t>13:50:14</t>
  </si>
  <si>
    <t>20210805 13:52:56</t>
  </si>
  <si>
    <t>13:52:56</t>
  </si>
  <si>
    <t>MPF-16323-20210804-13_52_52</t>
  </si>
  <si>
    <t>DARK-16324-20210804-13_53_00</t>
  </si>
  <si>
    <t>13:52:13</t>
  </si>
  <si>
    <t>20210805 13:54:48</t>
  </si>
  <si>
    <t>13:54:48</t>
  </si>
  <si>
    <t>MPF-16325-20210804-13_54_45</t>
  </si>
  <si>
    <t>DARK-16326-20210804-13_54_53</t>
  </si>
  <si>
    <t>13:54:05</t>
  </si>
  <si>
    <t>20210805 13:57:19</t>
  </si>
  <si>
    <t>13:57:19</t>
  </si>
  <si>
    <t>MPF-16327-20210804-13_57_15</t>
  </si>
  <si>
    <t>DARK-16328-20210804-13_57_23</t>
  </si>
  <si>
    <t>13:56:36</t>
  </si>
  <si>
    <t>20210805 13:59:08</t>
  </si>
  <si>
    <t>13:59:08</t>
  </si>
  <si>
    <t>MPF-16329-20210804-13_59_04</t>
  </si>
  <si>
    <t>DARK-16330-20210804-13_59_12</t>
  </si>
  <si>
    <t>13:58:24</t>
  </si>
  <si>
    <t>20210805 14:01:15</t>
  </si>
  <si>
    <t>14:01:15</t>
  </si>
  <si>
    <t>MPF-16331-20210804-14_01_11</t>
  </si>
  <si>
    <t>DARK-16332-20210804-14_01_19</t>
  </si>
  <si>
    <t>14:00:31</t>
  </si>
  <si>
    <t>20210805 14:03:35</t>
  </si>
  <si>
    <t>14:03:35</t>
  </si>
  <si>
    <t>MPF-16333-20210804-14_03_31</t>
  </si>
  <si>
    <t>DARK-16334-20210804-14_03_39</t>
  </si>
  <si>
    <t>14:02:48</t>
  </si>
  <si>
    <t>20210805 14:05:28</t>
  </si>
  <si>
    <t>14:05:28</t>
  </si>
  <si>
    <t>MPF-16335-20210804-14_05_24</t>
  </si>
  <si>
    <t>DARK-16336-20210804-14_05_32</t>
  </si>
  <si>
    <t>14:04:40</t>
  </si>
  <si>
    <t>20210805 14:07:43</t>
  </si>
  <si>
    <t>14:07:43</t>
  </si>
  <si>
    <t>MPF-16337-20210804-14_07_39</t>
  </si>
  <si>
    <t>DARK-16338-20210804-14_07_47</t>
  </si>
  <si>
    <t>14:06:53</t>
  </si>
  <si>
    <t>20210805 14:10:00</t>
  </si>
  <si>
    <t>14:10:00</t>
  </si>
  <si>
    <t>MPF-16339-20210804-14_09_57</t>
  </si>
  <si>
    <t>DARK-16340-20210804-14_10_04</t>
  </si>
  <si>
    <t>14:09:11</t>
  </si>
  <si>
    <t>20210805 14:12:00</t>
  </si>
  <si>
    <t>14:12:00</t>
  </si>
  <si>
    <t>MPF-16341-20210804-14_11_57</t>
  </si>
  <si>
    <t>DARK-16342-20210804-14_12_05</t>
  </si>
  <si>
    <t>14:11:10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</si>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</sst>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abSelected="1" topLeftCell="A15" workbookViewId="0">
      <selection activeCell="I24" sqref="I24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357</v>
      </c>
      <c r="GC16" t="s">
        <v>357</v>
      </c>
      <c r="GD16" t="s">
        <v>358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1628183893</v>
      </c>
      <c r="C17">
        <v>9135.4000000953693</v>
      </c>
      <c r="D17" t="s">
        <v>369</v>
      </c>
      <c r="E17" t="s">
        <v>370</v>
      </c>
      <c r="F17">
        <v>0</v>
      </c>
      <c r="G17" t="s">
        <v>371</v>
      </c>
      <c r="H17" t="s">
        <v>612</v>
      </c>
      <c r="I17" t="s">
        <v>361</v>
      </c>
      <c r="J17">
        <v>1628183893</v>
      </c>
      <c r="K17">
        <f t="shared" ref="K17:K32" si="0">(L17)/1000</f>
        <v>4.3839893281699171E-3</v>
      </c>
      <c r="L17">
        <f t="shared" ref="L17:L32" si="1">1000*CD17*AJ17*(BZ17-CA17)/(100*BS17*(1000-AJ17*BZ17))</f>
        <v>4.3839893281699167</v>
      </c>
      <c r="M17">
        <f t="shared" ref="M17:M32" si="2">CD17*AJ17*(BY17-BX17*(1000-AJ17*CA17)/(1000-AJ17*BZ17))/(100*BS17)</f>
        <v>28.977082050251283</v>
      </c>
      <c r="N17">
        <f t="shared" ref="N17:N32" si="3">BX17 - IF(AJ17&gt;1, M17*BS17*100/(AL17*CL17), 0)</f>
        <v>366.91500000000002</v>
      </c>
      <c r="O17">
        <f t="shared" ref="O17:O32" si="4">((U17-K17/2)*N17-M17)/(U17+K17/2)</f>
        <v>205.89762144723392</v>
      </c>
      <c r="P17">
        <f t="shared" ref="P17:P32" si="5">O17*(CE17+CF17)/1000</f>
        <v>20.551615904193106</v>
      </c>
      <c r="Q17">
        <f t="shared" ref="Q17:Q32" si="6">(BX17 - IF(AJ17&gt;1, M17*BS17*100/(AL17*CL17), 0))*(CE17+CF17)/1000</f>
        <v>36.62352239178</v>
      </c>
      <c r="R17">
        <f t="shared" ref="R17:R32" si="7">2/((1/T17-1/S17)+SIGN(T17)*SQRT((1/T17-1/S17)*(1/T17-1/S17) + 4*BT17/((BT17+1)*(BT17+1))*(2*1/T17*1/S17-1/S17*1/S17)))</f>
        <v>0.31580220226622407</v>
      </c>
      <c r="S17">
        <f t="shared" ref="S17:S32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2.9216869346677319</v>
      </c>
      <c r="T17">
        <f t="shared" ref="T17:T32" si="9">K17*(1000-(1000*0.61365*EXP(17.502*X17/(240.97+X17))/(CE17+CF17)+BZ17)/2)/(1000*0.61365*EXP(17.502*X17/(240.97+X17))/(CE17+CF17)-BZ17)</f>
        <v>0.29799008640464014</v>
      </c>
      <c r="U17">
        <f t="shared" ref="U17:U32" si="10">1/((BT17+1)/(R17/1.6)+1/(S17/1.37)) + BT17/((BT17+1)/(R17/1.6) + BT17/(S17/1.37))</f>
        <v>0.18776038047394214</v>
      </c>
      <c r="V17">
        <f t="shared" ref="V17:V32" si="11">(BO17*BR17)</f>
        <v>321.50005538110059</v>
      </c>
      <c r="W17">
        <f t="shared" ref="W17:W32" si="12">(CG17+(V17+2*0.95*0.0000000567*(((CG17+$B$7)+273)^4-(CG17+273)^4)-44100*K17)/(1.84*29.3*S17+8*0.95*0.0000000567*(CG17+273)^3))</f>
        <v>30.401423940605007</v>
      </c>
      <c r="X17">
        <f t="shared" ref="X17:X32" si="13">($C$7*CH17+$D$7*CI17+$E$7*W17)</f>
        <v>30.2959</v>
      </c>
      <c r="Y17">
        <f t="shared" ref="Y17:Y32" si="14">0.61365*EXP(17.502*X17/(240.97+X17))</f>
        <v>4.3333999808210839</v>
      </c>
      <c r="Z17">
        <f t="shared" ref="Z17:Z32" si="15">(AA17/AB17*100)</f>
        <v>69.909566809773878</v>
      </c>
      <c r="AA17">
        <f t="shared" ref="AA17:AA32" si="16">BZ17*(CE17+CF17)/1000</f>
        <v>2.918282195075955</v>
      </c>
      <c r="AB17">
        <f t="shared" ref="AB17:AB32" si="17">0.61365*EXP(17.502*CG17/(240.97+CG17))</f>
        <v>4.1743674410352059</v>
      </c>
      <c r="AC17">
        <f t="shared" ref="AC17:AC32" si="18">(Y17-BZ17*(CE17+CF17)/1000)</f>
        <v>1.4151177857451289</v>
      </c>
      <c r="AD17">
        <f t="shared" ref="AD17:AD32" si="19">(-K17*44100)</f>
        <v>-193.33392937229334</v>
      </c>
      <c r="AE17">
        <f t="shared" ref="AE17:AE32" si="20">2*29.3*S17*0.92*(CG17-X17)</f>
        <v>-102.51010210299189</v>
      </c>
      <c r="AF17">
        <f t="shared" ref="AF17:AF32" si="21">2*0.95*0.0000000567*(((CG17+$B$7)+273)^4-(X17+273)^4)</f>
        <v>-7.7991222404472831</v>
      </c>
      <c r="AG17">
        <f t="shared" ref="AG17:AG32" si="22">V17+AF17+AD17+AE17</f>
        <v>17.856901665368085</v>
      </c>
      <c r="AH17">
        <v>0</v>
      </c>
      <c r="AI17">
        <v>0</v>
      </c>
      <c r="AJ17">
        <f t="shared" ref="AJ17:AJ32" si="23">IF(AH17*$H$13&gt;=AL17,1,(AL17/(AL17-AH17*$H$13)))</f>
        <v>1</v>
      </c>
      <c r="AK17">
        <f t="shared" ref="AK17:AK32" si="24">(AJ17-1)*100</f>
        <v>0</v>
      </c>
      <c r="AL17">
        <f t="shared" ref="AL17:AL32" si="25">MAX(0,($B$13+$C$13*CL17)/(1+$D$13*CL17)*CE17/(CG17+273)*$E$13)</f>
        <v>52183.903996742163</v>
      </c>
      <c r="AM17" t="s">
        <v>362</v>
      </c>
      <c r="AN17">
        <v>10238.9</v>
      </c>
      <c r="AO17">
        <v>302.21199999999999</v>
      </c>
      <c r="AP17">
        <v>4052.3</v>
      </c>
      <c r="AQ17">
        <f t="shared" ref="AQ17:AQ32" si="26">1-AO17/AP17</f>
        <v>0.92542210596451402</v>
      </c>
      <c r="AR17">
        <v>-0.32343011824092399</v>
      </c>
      <c r="AS17" t="s">
        <v>372</v>
      </c>
      <c r="AT17">
        <v>10307.200000000001</v>
      </c>
      <c r="AU17">
        <v>855.63872000000003</v>
      </c>
      <c r="AV17">
        <v>1261.76</v>
      </c>
      <c r="AW17">
        <f t="shared" ref="AW17:AW32" si="27">1-AU17/AV17</f>
        <v>0.32186888156226223</v>
      </c>
      <c r="AX17">
        <v>0.5</v>
      </c>
      <c r="AY17">
        <f t="shared" ref="AY17:AY32" si="28">BP17</f>
        <v>1681.1463001974614</v>
      </c>
      <c r="AZ17">
        <f t="shared" ref="AZ17:AZ32" si="29">M17</f>
        <v>28.977082050251283</v>
      </c>
      <c r="BA17">
        <f t="shared" ref="BA17:BA32" si="30">AW17*AX17*AY17</f>
        <v>270.55433969354601</v>
      </c>
      <c r="BB17">
        <f t="shared" ref="BB17:BB32" si="31">(AZ17-AR17)/AY17</f>
        <v>1.7428888946221202E-2</v>
      </c>
      <c r="BC17">
        <f t="shared" ref="BC17:BC32" si="32">(AP17-AV17)/AV17</f>
        <v>2.2116250317017498</v>
      </c>
      <c r="BD17">
        <f t="shared" ref="BD17:BD32" si="33">AO17/(AQ17+AO17/AV17)</f>
        <v>259.42317317043108</v>
      </c>
      <c r="BE17" t="s">
        <v>373</v>
      </c>
      <c r="BF17">
        <v>619.26</v>
      </c>
      <c r="BG17">
        <f t="shared" ref="BG17:BG32" si="34">IF(BF17&lt;&gt;0, BF17, BD17)</f>
        <v>619.26</v>
      </c>
      <c r="BH17">
        <f t="shared" ref="BH17:BH32" si="35">1-BG17/AV17</f>
        <v>0.50920935835658132</v>
      </c>
      <c r="BI17">
        <f t="shared" ref="BI17:BI32" si="36">(AV17-AU17)/(AV17-BG17)</f>
        <v>0.63209537743190658</v>
      </c>
      <c r="BJ17">
        <f t="shared" ref="BJ17:BJ32" si="37">(AP17-AV17)/(AP17-BG17)</f>
        <v>0.81284808799198383</v>
      </c>
      <c r="BK17">
        <f t="shared" ref="BK17:BK32" si="38">(AV17-AU17)/(AV17-AO17)</f>
        <v>0.4232422765718859</v>
      </c>
      <c r="BL17">
        <f t="shared" ref="BL17:BL32" si="39">(AP17-AV17)/(AP17-AO17)</f>
        <v>0.74412653783057892</v>
      </c>
      <c r="BM17">
        <f t="shared" ref="BM17:BM32" si="40">(BI17*BG17/AU17)</f>
        <v>0.457472732683816</v>
      </c>
      <c r="BN17">
        <f t="shared" ref="BN17:BN32" si="41">(1-BM17)</f>
        <v>0.54252726731618406</v>
      </c>
      <c r="BO17">
        <f t="shared" ref="BO17:BO32" si="42">$B$11*CM17+$C$11*CN17+$F$11*CY17*(1-DB17)</f>
        <v>1999.94</v>
      </c>
      <c r="BP17">
        <f t="shared" ref="BP17:BP32" si="43">BO17*BQ17</f>
        <v>1681.1463001974614</v>
      </c>
      <c r="BQ17">
        <f t="shared" ref="BQ17:BQ32" si="44">($B$11*$D$9+$C$11*$D$9+$F$11*((DL17+DD17)/MAX(DL17+DD17+DM17, 0.1)*$I$9+DM17/MAX(DL17+DD17+DM17, 0.1)*$J$9))/($B$11+$C$11+$F$11)</f>
        <v>0.84059836804977217</v>
      </c>
      <c r="BR17">
        <f t="shared" ref="BR17:BR32" si="45">($B$11*$K$9+$C$11*$K$9+$F$11*((DL17+DD17)/MAX(DL17+DD17+DM17, 0.1)*$P$9+DM17/MAX(DL17+DD17+DM17, 0.1)*$Q$9))/($B$11+$C$11+$F$11)</f>
        <v>0.16075485033606038</v>
      </c>
      <c r="BS17">
        <v>6</v>
      </c>
      <c r="BT17">
        <v>0.5</v>
      </c>
      <c r="BU17" t="s">
        <v>363</v>
      </c>
      <c r="BV17">
        <v>2</v>
      </c>
      <c r="BW17">
        <v>1628183893</v>
      </c>
      <c r="BX17">
        <v>366.91500000000002</v>
      </c>
      <c r="BY17">
        <v>403.60418519499399</v>
      </c>
      <c r="BZ17">
        <v>29.236988735049199</v>
      </c>
      <c r="CA17">
        <v>24.131900000000002</v>
      </c>
      <c r="CB17">
        <v>367.85199999999998</v>
      </c>
      <c r="CC17">
        <v>29.0989</v>
      </c>
      <c r="CD17">
        <v>500.185</v>
      </c>
      <c r="CE17">
        <v>99.714500000000001</v>
      </c>
      <c r="CF17">
        <v>0.100232</v>
      </c>
      <c r="CG17">
        <v>29.645099999999999</v>
      </c>
      <c r="CH17">
        <v>30.2959</v>
      </c>
      <c r="CI17">
        <v>999.9</v>
      </c>
      <c r="CJ17">
        <v>0</v>
      </c>
      <c r="CK17">
        <v>0</v>
      </c>
      <c r="CL17">
        <v>9983.75</v>
      </c>
      <c r="CM17">
        <v>0</v>
      </c>
      <c r="CN17">
        <v>1250.42</v>
      </c>
      <c r="CO17">
        <v>-33.106900000000003</v>
      </c>
      <c r="CP17">
        <v>378.05200000000002</v>
      </c>
      <c r="CQ17">
        <v>409.91399999999999</v>
      </c>
      <c r="CR17">
        <v>5.3271699999999997</v>
      </c>
      <c r="CS17">
        <v>400.02199999999999</v>
      </c>
      <c r="CT17">
        <v>24.131900000000002</v>
      </c>
      <c r="CU17">
        <v>2.9375</v>
      </c>
      <c r="CV17">
        <v>2.4062999999999999</v>
      </c>
      <c r="CW17">
        <v>23.677800000000001</v>
      </c>
      <c r="CX17">
        <v>20.406300000000002</v>
      </c>
      <c r="CY17">
        <v>1999.94</v>
      </c>
      <c r="CZ17">
        <v>0.98000500000000001</v>
      </c>
      <c r="DA17">
        <v>1.9994999999999999E-2</v>
      </c>
      <c r="DB17">
        <v>0</v>
      </c>
      <c r="DC17">
        <v>855.923</v>
      </c>
      <c r="DD17">
        <v>4.9996700000000001</v>
      </c>
      <c r="DE17">
        <v>17117.599999999999</v>
      </c>
      <c r="DF17">
        <v>16733.599999999999</v>
      </c>
      <c r="DG17">
        <v>46.686999999999998</v>
      </c>
      <c r="DH17">
        <v>47.875</v>
      </c>
      <c r="DI17">
        <v>47.375</v>
      </c>
      <c r="DJ17">
        <v>47.311999999999998</v>
      </c>
      <c r="DK17">
        <v>48.311999999999998</v>
      </c>
      <c r="DL17">
        <v>1955.05</v>
      </c>
      <c r="DM17">
        <v>39.89</v>
      </c>
      <c r="DN17">
        <v>0</v>
      </c>
      <c r="DO17">
        <v>1220.4000000953699</v>
      </c>
      <c r="DP17">
        <v>0</v>
      </c>
      <c r="DQ17">
        <v>855.63872000000003</v>
      </c>
      <c r="DR17">
        <v>1.3880000054224</v>
      </c>
      <c r="DS17">
        <v>14.469230807764101</v>
      </c>
      <c r="DT17">
        <v>17116.02</v>
      </c>
      <c r="DU17">
        <v>15</v>
      </c>
      <c r="DV17">
        <v>1628183855.5</v>
      </c>
      <c r="DW17" t="s">
        <v>374</v>
      </c>
      <c r="DX17">
        <v>1628183850</v>
      </c>
      <c r="DY17">
        <v>1628183855.5</v>
      </c>
      <c r="DZ17">
        <v>54</v>
      </c>
      <c r="EA17">
        <v>0.246</v>
      </c>
      <c r="EB17">
        <v>1.4E-2</v>
      </c>
      <c r="EC17">
        <v>-0.91100000000000003</v>
      </c>
      <c r="ED17">
        <v>0.36</v>
      </c>
      <c r="EE17">
        <v>400</v>
      </c>
      <c r="EF17">
        <v>24</v>
      </c>
      <c r="EG17">
        <v>0.06</v>
      </c>
      <c r="EH17">
        <v>0.02</v>
      </c>
      <c r="EI17">
        <v>25.9653698720991</v>
      </c>
      <c r="EJ17">
        <v>-0.49617826208120802</v>
      </c>
      <c r="EK17">
        <v>0.147477642024434</v>
      </c>
      <c r="EL17">
        <v>1</v>
      </c>
      <c r="EM17">
        <v>0.32234625206851197</v>
      </c>
      <c r="EN17">
        <v>0.115853386610012</v>
      </c>
      <c r="EO17">
        <v>1.9921319608199199E-2</v>
      </c>
      <c r="EP17">
        <v>1</v>
      </c>
      <c r="EQ17">
        <v>2</v>
      </c>
      <c r="ER17">
        <v>2</v>
      </c>
      <c r="ES17" t="s">
        <v>364</v>
      </c>
      <c r="ET17">
        <v>2.9218299999999999</v>
      </c>
      <c r="EU17">
        <v>2.7865799999999998</v>
      </c>
      <c r="EV17">
        <v>8.3582199999999995E-2</v>
      </c>
      <c r="EW17">
        <v>8.9664599999999997E-2</v>
      </c>
      <c r="EX17">
        <v>0.13316500000000001</v>
      </c>
      <c r="EY17">
        <v>0.11713899999999999</v>
      </c>
      <c r="EZ17">
        <v>22310.2</v>
      </c>
      <c r="FA17">
        <v>19196</v>
      </c>
      <c r="FB17">
        <v>24044.400000000001</v>
      </c>
      <c r="FC17">
        <v>20690.7</v>
      </c>
      <c r="FD17">
        <v>30613.3</v>
      </c>
      <c r="FE17">
        <v>26141.9</v>
      </c>
      <c r="FF17">
        <v>39153.4</v>
      </c>
      <c r="FG17">
        <v>32918.400000000001</v>
      </c>
      <c r="FH17">
        <v>2.0286499999999998</v>
      </c>
      <c r="FI17">
        <v>1.8408800000000001</v>
      </c>
      <c r="FJ17">
        <v>0.128411</v>
      </c>
      <c r="FK17">
        <v>0</v>
      </c>
      <c r="FL17">
        <v>28.203600000000002</v>
      </c>
      <c r="FM17">
        <v>999.9</v>
      </c>
      <c r="FN17">
        <v>33.920999999999999</v>
      </c>
      <c r="FO17">
        <v>43.588000000000001</v>
      </c>
      <c r="FP17">
        <v>30.476199999999999</v>
      </c>
      <c r="FQ17">
        <v>61.024000000000001</v>
      </c>
      <c r="FR17">
        <v>34.651400000000002</v>
      </c>
      <c r="FS17">
        <v>1</v>
      </c>
      <c r="FT17">
        <v>0.34425800000000001</v>
      </c>
      <c r="FU17">
        <v>1.5720400000000001</v>
      </c>
      <c r="FV17">
        <v>20.412600000000001</v>
      </c>
      <c r="FW17">
        <v>5.24709</v>
      </c>
      <c r="FX17">
        <v>11.997999999999999</v>
      </c>
      <c r="FY17">
        <v>4.9637500000000001</v>
      </c>
      <c r="FZ17">
        <v>3.3010000000000002</v>
      </c>
      <c r="GA17">
        <v>9999</v>
      </c>
      <c r="GB17">
        <v>9999</v>
      </c>
      <c r="GC17">
        <v>9999</v>
      </c>
      <c r="GD17">
        <v>999.9</v>
      </c>
      <c r="GE17">
        <v>1.8711500000000001</v>
      </c>
      <c r="GF17">
        <v>1.8763700000000001</v>
      </c>
      <c r="GG17">
        <v>1.87653</v>
      </c>
      <c r="GH17">
        <v>1.87527</v>
      </c>
      <c r="GI17">
        <v>1.8775900000000001</v>
      </c>
      <c r="GJ17">
        <v>1.87347</v>
      </c>
      <c r="GK17">
        <v>1.8711500000000001</v>
      </c>
      <c r="GL17">
        <v>1.87853</v>
      </c>
      <c r="GM17">
        <v>5</v>
      </c>
      <c r="GN17">
        <v>0</v>
      </c>
      <c r="GO17">
        <v>0</v>
      </c>
      <c r="GP17">
        <v>0</v>
      </c>
      <c r="GQ17" t="s">
        <v>365</v>
      </c>
      <c r="GR17" t="s">
        <v>366</v>
      </c>
      <c r="GS17" t="s">
        <v>367</v>
      </c>
      <c r="GT17" t="s">
        <v>367</v>
      </c>
      <c r="GU17" t="s">
        <v>367</v>
      </c>
      <c r="GV17" t="s">
        <v>367</v>
      </c>
      <c r="GW17">
        <v>0</v>
      </c>
      <c r="GX17">
        <v>100</v>
      </c>
      <c r="GY17">
        <v>100</v>
      </c>
      <c r="GZ17">
        <v>-0.93700000000000006</v>
      </c>
      <c r="HA17">
        <v>0.36020000000000002</v>
      </c>
      <c r="HB17">
        <v>-1.29710490800098</v>
      </c>
      <c r="HC17">
        <v>1.17587188380478E-3</v>
      </c>
      <c r="HD17">
        <v>-6.2601144054332803E-7</v>
      </c>
      <c r="HE17">
        <v>2.41796582943236E-10</v>
      </c>
      <c r="HF17">
        <v>0.36016999999999699</v>
      </c>
      <c r="HG17">
        <v>0</v>
      </c>
      <c r="HH17">
        <v>0</v>
      </c>
      <c r="HI17">
        <v>0</v>
      </c>
      <c r="HJ17">
        <v>2</v>
      </c>
      <c r="HK17">
        <v>2154</v>
      </c>
      <c r="HL17">
        <v>1</v>
      </c>
      <c r="HM17">
        <v>23</v>
      </c>
      <c r="HN17">
        <v>0.7</v>
      </c>
      <c r="HO17">
        <v>0.6</v>
      </c>
      <c r="HP17">
        <v>18</v>
      </c>
      <c r="HQ17">
        <v>506.9</v>
      </c>
      <c r="HR17">
        <v>450.57600000000002</v>
      </c>
      <c r="HS17">
        <v>27.000599999999999</v>
      </c>
      <c r="HT17">
        <v>31.712800000000001</v>
      </c>
      <c r="HU17">
        <v>29.999600000000001</v>
      </c>
      <c r="HV17">
        <v>31.693000000000001</v>
      </c>
      <c r="HW17">
        <v>31.671800000000001</v>
      </c>
      <c r="HX17">
        <v>20.247</v>
      </c>
      <c r="HY17">
        <v>18.9712</v>
      </c>
      <c r="HZ17">
        <v>19.300999999999998</v>
      </c>
      <c r="IA17">
        <v>27</v>
      </c>
      <c r="IB17">
        <v>400</v>
      </c>
      <c r="IC17">
        <v>24.0167</v>
      </c>
      <c r="ID17">
        <v>98.852900000000005</v>
      </c>
      <c r="IE17">
        <v>94.200199999999995</v>
      </c>
    </row>
    <row r="18" spans="1:239" x14ac:dyDescent="0.3">
      <c r="A18">
        <v>2</v>
      </c>
      <c r="B18">
        <v>1628183995</v>
      </c>
      <c r="C18">
        <v>9237.4000000953693</v>
      </c>
      <c r="D18" t="s">
        <v>375</v>
      </c>
      <c r="E18" t="s">
        <v>376</v>
      </c>
      <c r="F18">
        <v>0</v>
      </c>
      <c r="G18" t="s">
        <v>371</v>
      </c>
      <c r="H18" t="s">
        <v>612</v>
      </c>
      <c r="I18" t="s">
        <v>361</v>
      </c>
      <c r="J18">
        <v>1628183995</v>
      </c>
      <c r="K18">
        <f t="shared" si="0"/>
        <v>5.1038487873233604E-3</v>
      </c>
      <c r="L18">
        <f t="shared" si="1"/>
        <v>5.1038487873233604</v>
      </c>
      <c r="M18">
        <f t="shared" si="2"/>
        <v>17.479945962788459</v>
      </c>
      <c r="N18">
        <f t="shared" si="3"/>
        <v>274.87</v>
      </c>
      <c r="O18">
        <f t="shared" si="4"/>
        <v>189.77831875611096</v>
      </c>
      <c r="P18">
        <f t="shared" si="5"/>
        <v>18.941616630865521</v>
      </c>
      <c r="Q18">
        <f t="shared" si="6"/>
        <v>27.434546777796001</v>
      </c>
      <c r="R18">
        <f t="shared" si="7"/>
        <v>0.37209537191759801</v>
      </c>
      <c r="S18">
        <f t="shared" si="8"/>
        <v>2.9279479317326569</v>
      </c>
      <c r="T18">
        <f t="shared" si="9"/>
        <v>0.34767964708008925</v>
      </c>
      <c r="U18">
        <f t="shared" si="10"/>
        <v>0.21935979015853047</v>
      </c>
      <c r="V18">
        <f t="shared" si="11"/>
        <v>321.52718738106819</v>
      </c>
      <c r="W18">
        <f t="shared" si="12"/>
        <v>30.344364750315155</v>
      </c>
      <c r="X18">
        <f t="shared" si="13"/>
        <v>30.388300000000001</v>
      </c>
      <c r="Y18">
        <f t="shared" si="14"/>
        <v>4.356401852584221</v>
      </c>
      <c r="Z18">
        <f t="shared" si="15"/>
        <v>70.014102911193774</v>
      </c>
      <c r="AA18">
        <f t="shared" si="16"/>
        <v>2.9448186414564423</v>
      </c>
      <c r="AB18">
        <f t="shared" si="17"/>
        <v>4.2060363826865919</v>
      </c>
      <c r="AC18">
        <f t="shared" si="18"/>
        <v>1.4115832111277786</v>
      </c>
      <c r="AD18">
        <f t="shared" si="19"/>
        <v>-225.07973152096019</v>
      </c>
      <c r="AE18">
        <f t="shared" si="20"/>
        <v>-96.589350531200239</v>
      </c>
      <c r="AF18">
        <f t="shared" si="21"/>
        <v>-7.3410720209516285</v>
      </c>
      <c r="AG18">
        <f t="shared" si="22"/>
        <v>-7.482966692043874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52340.1741030786</v>
      </c>
      <c r="AM18" t="s">
        <v>362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377</v>
      </c>
      <c r="AT18">
        <v>10306.700000000001</v>
      </c>
      <c r="AU18">
        <v>812.176923076923</v>
      </c>
      <c r="AV18">
        <v>1157.27</v>
      </c>
      <c r="AW18">
        <f t="shared" si="27"/>
        <v>0.2981958202693209</v>
      </c>
      <c r="AX18">
        <v>0.5</v>
      </c>
      <c r="AY18">
        <f t="shared" si="28"/>
        <v>1681.2891001974444</v>
      </c>
      <c r="AZ18">
        <f t="shared" si="29"/>
        <v>17.479945962788459</v>
      </c>
      <c r="BA18">
        <f t="shared" si="30"/>
        <v>250.67669117162271</v>
      </c>
      <c r="BB18">
        <f t="shared" si="31"/>
        <v>1.0589122405503386E-2</v>
      </c>
      <c r="BC18">
        <f t="shared" si="32"/>
        <v>2.5016029102975108</v>
      </c>
      <c r="BD18">
        <f t="shared" si="33"/>
        <v>254.69500971699549</v>
      </c>
      <c r="BE18" t="s">
        <v>378</v>
      </c>
      <c r="BF18">
        <v>608.19000000000005</v>
      </c>
      <c r="BG18">
        <f t="shared" si="34"/>
        <v>608.19000000000005</v>
      </c>
      <c r="BH18">
        <f t="shared" si="35"/>
        <v>0.47446144806311397</v>
      </c>
      <c r="BI18">
        <f t="shared" si="36"/>
        <v>0.62849325585174665</v>
      </c>
      <c r="BJ18">
        <f t="shared" si="37"/>
        <v>0.84057419768822716</v>
      </c>
      <c r="BK18">
        <f t="shared" si="38"/>
        <v>0.40359025577572161</v>
      </c>
      <c r="BL18">
        <f t="shared" si="39"/>
        <v>0.77198988397072288</v>
      </c>
      <c r="BM18">
        <f t="shared" si="40"/>
        <v>0.47064045088642681</v>
      </c>
      <c r="BN18">
        <f t="shared" si="41"/>
        <v>0.52935954911357319</v>
      </c>
      <c r="BO18">
        <f t="shared" si="42"/>
        <v>2000.11</v>
      </c>
      <c r="BP18">
        <f t="shared" si="43"/>
        <v>1681.2891001974444</v>
      </c>
      <c r="BQ18">
        <f t="shared" si="44"/>
        <v>0.84059831719127676</v>
      </c>
      <c r="BR18">
        <f t="shared" si="45"/>
        <v>0.16075475217916424</v>
      </c>
      <c r="BS18">
        <v>6</v>
      </c>
      <c r="BT18">
        <v>0.5</v>
      </c>
      <c r="BU18" t="s">
        <v>363</v>
      </c>
      <c r="BV18">
        <v>2</v>
      </c>
      <c r="BW18">
        <v>1628183995</v>
      </c>
      <c r="BX18">
        <v>274.87</v>
      </c>
      <c r="BY18">
        <v>297.52206978414199</v>
      </c>
      <c r="BZ18">
        <v>29.504489596024602</v>
      </c>
      <c r="CA18">
        <v>23.5625</v>
      </c>
      <c r="CB18">
        <v>275.72800000000001</v>
      </c>
      <c r="CC18">
        <v>29.3294</v>
      </c>
      <c r="CD18">
        <v>500.16199999999998</v>
      </c>
      <c r="CE18">
        <v>99.709299999999999</v>
      </c>
      <c r="CF18">
        <v>9.9870799999999996E-2</v>
      </c>
      <c r="CG18">
        <v>29.776399999999999</v>
      </c>
      <c r="CH18">
        <v>30.388300000000001</v>
      </c>
      <c r="CI18">
        <v>999.9</v>
      </c>
      <c r="CJ18">
        <v>0</v>
      </c>
      <c r="CK18">
        <v>0</v>
      </c>
      <c r="CL18">
        <v>10020</v>
      </c>
      <c r="CM18">
        <v>0</v>
      </c>
      <c r="CN18">
        <v>490.63299999999998</v>
      </c>
      <c r="CO18">
        <v>-25.168600000000001</v>
      </c>
      <c r="CP18">
        <v>283.27800000000002</v>
      </c>
      <c r="CQ18">
        <v>307.27800000000002</v>
      </c>
      <c r="CR18">
        <v>6.1190600000000002</v>
      </c>
      <c r="CS18">
        <v>300.03800000000001</v>
      </c>
      <c r="CT18">
        <v>23.5625</v>
      </c>
      <c r="CU18">
        <v>2.9595199999999999</v>
      </c>
      <c r="CV18">
        <v>2.3494000000000002</v>
      </c>
      <c r="CW18">
        <v>23.8019</v>
      </c>
      <c r="CX18">
        <v>20.019100000000002</v>
      </c>
      <c r="CY18">
        <v>2000.11</v>
      </c>
      <c r="CZ18">
        <v>0.98000799999999999</v>
      </c>
      <c r="DA18">
        <v>1.9992099999999999E-2</v>
      </c>
      <c r="DB18">
        <v>0</v>
      </c>
      <c r="DC18">
        <v>812.11199999999997</v>
      </c>
      <c r="DD18">
        <v>4.9996700000000001</v>
      </c>
      <c r="DE18">
        <v>16115.1</v>
      </c>
      <c r="DF18">
        <v>16735</v>
      </c>
      <c r="DG18">
        <v>46.811999999999998</v>
      </c>
      <c r="DH18">
        <v>48.25</v>
      </c>
      <c r="DI18">
        <v>47.5</v>
      </c>
      <c r="DJ18">
        <v>47.5</v>
      </c>
      <c r="DK18">
        <v>48.375</v>
      </c>
      <c r="DL18">
        <v>1955.22</v>
      </c>
      <c r="DM18">
        <v>39.89</v>
      </c>
      <c r="DN18">
        <v>0</v>
      </c>
      <c r="DO18">
        <v>101.40000009536701</v>
      </c>
      <c r="DP18">
        <v>0</v>
      </c>
      <c r="DQ18">
        <v>812.176923076923</v>
      </c>
      <c r="DR18">
        <v>-0.32916237977246599</v>
      </c>
      <c r="DS18">
        <v>74.608546927378995</v>
      </c>
      <c r="DT18">
        <v>16124.688461538501</v>
      </c>
      <c r="DU18">
        <v>15</v>
      </c>
      <c r="DV18">
        <v>1628183954.5</v>
      </c>
      <c r="DW18" t="s">
        <v>379</v>
      </c>
      <c r="DX18">
        <v>1628183946.5</v>
      </c>
      <c r="DY18">
        <v>1628183954.5</v>
      </c>
      <c r="DZ18">
        <v>55</v>
      </c>
      <c r="EA18">
        <v>0.157</v>
      </c>
      <c r="EB18">
        <v>-8.0000000000000002E-3</v>
      </c>
      <c r="EC18">
        <v>-0.83599999999999997</v>
      </c>
      <c r="ED18">
        <v>0.35199999999999998</v>
      </c>
      <c r="EE18">
        <v>300</v>
      </c>
      <c r="EF18">
        <v>24</v>
      </c>
      <c r="EG18">
        <v>7.0000000000000007E-2</v>
      </c>
      <c r="EH18">
        <v>0.01</v>
      </c>
      <c r="EI18">
        <v>19.4510572419623</v>
      </c>
      <c r="EJ18">
        <v>-0.29572240005674399</v>
      </c>
      <c r="EK18">
        <v>7.6453067233466399E-2</v>
      </c>
      <c r="EL18">
        <v>1</v>
      </c>
      <c r="EM18">
        <v>0.37161714231739101</v>
      </c>
      <c r="EN18">
        <v>0.103047650442409</v>
      </c>
      <c r="EO18">
        <v>1.7739294817252799E-2</v>
      </c>
      <c r="EP18">
        <v>1</v>
      </c>
      <c r="EQ18">
        <v>2</v>
      </c>
      <c r="ER18">
        <v>2</v>
      </c>
      <c r="ES18" t="s">
        <v>364</v>
      </c>
      <c r="ET18">
        <v>2.9218299999999999</v>
      </c>
      <c r="EU18">
        <v>2.78653</v>
      </c>
      <c r="EV18">
        <v>6.62634E-2</v>
      </c>
      <c r="EW18">
        <v>7.14254E-2</v>
      </c>
      <c r="EX18">
        <v>0.13389999999999999</v>
      </c>
      <c r="EY18">
        <v>0.11523600000000001</v>
      </c>
      <c r="EZ18">
        <v>22732.799999999999</v>
      </c>
      <c r="FA18">
        <v>19582.099999999999</v>
      </c>
      <c r="FB18">
        <v>24045.599999999999</v>
      </c>
      <c r="FC18">
        <v>20692.400000000001</v>
      </c>
      <c r="FD18">
        <v>30588.1</v>
      </c>
      <c r="FE18">
        <v>26200.799999999999</v>
      </c>
      <c r="FF18">
        <v>39155.1</v>
      </c>
      <c r="FG18">
        <v>32921.699999999997</v>
      </c>
      <c r="FH18">
        <v>2.0299</v>
      </c>
      <c r="FI18">
        <v>1.8417699999999999</v>
      </c>
      <c r="FJ18">
        <v>0.105985</v>
      </c>
      <c r="FK18">
        <v>0</v>
      </c>
      <c r="FL18">
        <v>28.662199999999999</v>
      </c>
      <c r="FM18">
        <v>999.9</v>
      </c>
      <c r="FN18">
        <v>34.049999999999997</v>
      </c>
      <c r="FO18">
        <v>43.316000000000003</v>
      </c>
      <c r="FP18">
        <v>30.159400000000002</v>
      </c>
      <c r="FQ18">
        <v>60.694000000000003</v>
      </c>
      <c r="FR18">
        <v>34.611400000000003</v>
      </c>
      <c r="FS18">
        <v>1</v>
      </c>
      <c r="FT18">
        <v>0.34308699999999998</v>
      </c>
      <c r="FU18">
        <v>1.7441599999999999</v>
      </c>
      <c r="FV18">
        <v>20.409800000000001</v>
      </c>
      <c r="FW18">
        <v>5.2476900000000004</v>
      </c>
      <c r="FX18">
        <v>11.997999999999999</v>
      </c>
      <c r="FY18">
        <v>4.9638</v>
      </c>
      <c r="FZ18">
        <v>3.3010000000000002</v>
      </c>
      <c r="GA18">
        <v>9999</v>
      </c>
      <c r="GB18">
        <v>9999</v>
      </c>
      <c r="GC18">
        <v>9999</v>
      </c>
      <c r="GD18">
        <v>999.9</v>
      </c>
      <c r="GE18">
        <v>1.87114</v>
      </c>
      <c r="GF18">
        <v>1.87639</v>
      </c>
      <c r="GG18">
        <v>1.87653</v>
      </c>
      <c r="GH18">
        <v>1.8752800000000001</v>
      </c>
      <c r="GI18">
        <v>1.8776600000000001</v>
      </c>
      <c r="GJ18">
        <v>1.87347</v>
      </c>
      <c r="GK18">
        <v>1.8711899999999999</v>
      </c>
      <c r="GL18">
        <v>1.8785400000000001</v>
      </c>
      <c r="GM18">
        <v>5</v>
      </c>
      <c r="GN18">
        <v>0</v>
      </c>
      <c r="GO18">
        <v>0</v>
      </c>
      <c r="GP18">
        <v>0</v>
      </c>
      <c r="GQ18" t="s">
        <v>365</v>
      </c>
      <c r="GR18" t="s">
        <v>366</v>
      </c>
      <c r="GS18" t="s">
        <v>367</v>
      </c>
      <c r="GT18" t="s">
        <v>367</v>
      </c>
      <c r="GU18" t="s">
        <v>367</v>
      </c>
      <c r="GV18" t="s">
        <v>367</v>
      </c>
      <c r="GW18">
        <v>0</v>
      </c>
      <c r="GX18">
        <v>100</v>
      </c>
      <c r="GY18">
        <v>100</v>
      </c>
      <c r="GZ18">
        <v>-0.85799999999999998</v>
      </c>
      <c r="HA18">
        <v>0.35210000000000002</v>
      </c>
      <c r="HB18">
        <v>-1.1397252645699301</v>
      </c>
      <c r="HC18">
        <v>1.17587188380478E-3</v>
      </c>
      <c r="HD18">
        <v>-6.2601144054332803E-7</v>
      </c>
      <c r="HE18">
        <v>2.41796582943236E-10</v>
      </c>
      <c r="HF18">
        <v>0.35216000000000502</v>
      </c>
      <c r="HG18">
        <v>0</v>
      </c>
      <c r="HH18">
        <v>0</v>
      </c>
      <c r="HI18">
        <v>0</v>
      </c>
      <c r="HJ18">
        <v>2</v>
      </c>
      <c r="HK18">
        <v>2154</v>
      </c>
      <c r="HL18">
        <v>1</v>
      </c>
      <c r="HM18">
        <v>23</v>
      </c>
      <c r="HN18">
        <v>0.8</v>
      </c>
      <c r="HO18">
        <v>0.7</v>
      </c>
      <c r="HP18">
        <v>18</v>
      </c>
      <c r="HQ18">
        <v>507.20699999999999</v>
      </c>
      <c r="HR18">
        <v>450.73200000000003</v>
      </c>
      <c r="HS18">
        <v>27.000399999999999</v>
      </c>
      <c r="HT18">
        <v>31.671099999999999</v>
      </c>
      <c r="HU18">
        <v>30.000299999999999</v>
      </c>
      <c r="HV18">
        <v>31.633199999999999</v>
      </c>
      <c r="HW18">
        <v>31.616099999999999</v>
      </c>
      <c r="HX18">
        <v>16.092199999999998</v>
      </c>
      <c r="HY18">
        <v>20.567499999999999</v>
      </c>
      <c r="HZ18">
        <v>18.3383</v>
      </c>
      <c r="IA18">
        <v>27</v>
      </c>
      <c r="IB18">
        <v>300</v>
      </c>
      <c r="IC18">
        <v>23.4862</v>
      </c>
      <c r="ID18">
        <v>98.857399999999998</v>
      </c>
      <c r="IE18">
        <v>94.2089</v>
      </c>
    </row>
    <row r="19" spans="1:239" x14ac:dyDescent="0.3">
      <c r="A19">
        <v>3</v>
      </c>
      <c r="B19">
        <v>1628184107</v>
      </c>
      <c r="C19">
        <v>9349.4000000953693</v>
      </c>
      <c r="D19" t="s">
        <v>380</v>
      </c>
      <c r="E19" t="s">
        <v>381</v>
      </c>
      <c r="F19">
        <v>0</v>
      </c>
      <c r="G19" t="s">
        <v>371</v>
      </c>
      <c r="H19" t="s">
        <v>612</v>
      </c>
      <c r="I19" t="s">
        <v>361</v>
      </c>
      <c r="J19">
        <v>1628184107</v>
      </c>
      <c r="K19">
        <f t="shared" si="0"/>
        <v>5.6011233376033684E-3</v>
      </c>
      <c r="L19">
        <f t="shared" si="1"/>
        <v>5.6011233376033687</v>
      </c>
      <c r="M19">
        <f t="shared" si="2"/>
        <v>12.928109450985595</v>
      </c>
      <c r="N19">
        <f t="shared" si="3"/>
        <v>184.63300000000001</v>
      </c>
      <c r="O19">
        <f t="shared" si="4"/>
        <v>130.09319808686706</v>
      </c>
      <c r="P19">
        <f t="shared" si="5"/>
        <v>12.984682628739819</v>
      </c>
      <c r="Q19">
        <f t="shared" si="6"/>
        <v>18.428334017827002</v>
      </c>
      <c r="R19">
        <f t="shared" si="7"/>
        <v>0.43356705411584007</v>
      </c>
      <c r="S19">
        <f t="shared" si="8"/>
        <v>2.921614908207594</v>
      </c>
      <c r="T19">
        <f t="shared" si="9"/>
        <v>0.40073328850716367</v>
      </c>
      <c r="U19">
        <f t="shared" si="10"/>
        <v>0.25320076518631585</v>
      </c>
      <c r="V19">
        <f t="shared" si="11"/>
        <v>321.51064838099171</v>
      </c>
      <c r="W19">
        <f t="shared" si="12"/>
        <v>30.09694645774416</v>
      </c>
      <c r="X19">
        <f t="shared" si="13"/>
        <v>30.246099999999998</v>
      </c>
      <c r="Y19">
        <f t="shared" si="14"/>
        <v>4.3210468127129005</v>
      </c>
      <c r="Z19">
        <f t="shared" si="15"/>
        <v>71.265586858203207</v>
      </c>
      <c r="AA19">
        <f t="shared" si="16"/>
        <v>2.9769782423155027</v>
      </c>
      <c r="AB19">
        <f t="shared" si="17"/>
        <v>4.177301238308444</v>
      </c>
      <c r="AC19">
        <f t="shared" si="18"/>
        <v>1.3440685703973978</v>
      </c>
      <c r="AD19">
        <f t="shared" si="19"/>
        <v>-247.00953918830854</v>
      </c>
      <c r="AE19">
        <f t="shared" si="20"/>
        <v>-92.741948605942127</v>
      </c>
      <c r="AF19">
        <f t="shared" si="21"/>
        <v>-7.0548054902267339</v>
      </c>
      <c r="AG19">
        <f t="shared" si="22"/>
        <v>-25.29564490348568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52179.65490408265</v>
      </c>
      <c r="AM19" t="s">
        <v>362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10305.799999999999</v>
      </c>
      <c r="AU19">
        <v>787.31619999999998</v>
      </c>
      <c r="AV19">
        <v>1056.3599999999999</v>
      </c>
      <c r="AW19">
        <f t="shared" si="27"/>
        <v>0.25468949979173761</v>
      </c>
      <c r="AX19">
        <v>0.5</v>
      </c>
      <c r="AY19">
        <f t="shared" si="28"/>
        <v>1681.2048001974049</v>
      </c>
      <c r="AZ19">
        <f t="shared" si="29"/>
        <v>12.928109450985595</v>
      </c>
      <c r="BA19">
        <f t="shared" si="30"/>
        <v>214.09260480487262</v>
      </c>
      <c r="BB19">
        <f t="shared" si="31"/>
        <v>7.8821685303721127E-3</v>
      </c>
      <c r="BC19">
        <f t="shared" si="32"/>
        <v>2.8360975425044499</v>
      </c>
      <c r="BD19">
        <f t="shared" si="33"/>
        <v>249.45064803442136</v>
      </c>
      <c r="BE19" t="s">
        <v>383</v>
      </c>
      <c r="BF19">
        <v>606.97</v>
      </c>
      <c r="BG19">
        <f t="shared" si="34"/>
        <v>606.97</v>
      </c>
      <c r="BH19">
        <f t="shared" si="35"/>
        <v>0.4254136847286909</v>
      </c>
      <c r="BI19">
        <f t="shared" si="36"/>
        <v>0.59868666414472949</v>
      </c>
      <c r="BJ19">
        <f t="shared" si="37"/>
        <v>0.86956546978083393</v>
      </c>
      <c r="BK19">
        <f t="shared" si="38"/>
        <v>0.35675199032550631</v>
      </c>
      <c r="BL19">
        <f t="shared" si="39"/>
        <v>0.79889858584651885</v>
      </c>
      <c r="BM19">
        <f t="shared" si="40"/>
        <v>0.46154879645043051</v>
      </c>
      <c r="BN19">
        <f t="shared" si="41"/>
        <v>0.53845120354956943</v>
      </c>
      <c r="BO19">
        <f t="shared" si="42"/>
        <v>2000.01</v>
      </c>
      <c r="BP19">
        <f t="shared" si="43"/>
        <v>1681.2048001974049</v>
      </c>
      <c r="BQ19">
        <f t="shared" si="44"/>
        <v>0.84059819710771688</v>
      </c>
      <c r="BR19">
        <f t="shared" si="45"/>
        <v>0.16075452041789376</v>
      </c>
      <c r="BS19">
        <v>6</v>
      </c>
      <c r="BT19">
        <v>0.5</v>
      </c>
      <c r="BU19" t="s">
        <v>363</v>
      </c>
      <c r="BV19">
        <v>2</v>
      </c>
      <c r="BW19">
        <v>1628184107</v>
      </c>
      <c r="BX19">
        <v>184.63300000000001</v>
      </c>
      <c r="BY19">
        <v>201.38178491755201</v>
      </c>
      <c r="BZ19">
        <v>29.826267707201598</v>
      </c>
      <c r="CA19">
        <v>23.307700000000001</v>
      </c>
      <c r="CB19">
        <v>185.565</v>
      </c>
      <c r="CC19">
        <v>29.200099999999999</v>
      </c>
      <c r="CD19">
        <v>500.17700000000002</v>
      </c>
      <c r="CE19">
        <v>99.710400000000007</v>
      </c>
      <c r="CF19">
        <v>0.100219</v>
      </c>
      <c r="CG19">
        <v>29.657299999999999</v>
      </c>
      <c r="CH19">
        <v>30.246099999999998</v>
      </c>
      <c r="CI19">
        <v>999.9</v>
      </c>
      <c r="CJ19">
        <v>0</v>
      </c>
      <c r="CK19">
        <v>0</v>
      </c>
      <c r="CL19">
        <v>9983.75</v>
      </c>
      <c r="CM19">
        <v>0</v>
      </c>
      <c r="CN19">
        <v>262.50400000000002</v>
      </c>
      <c r="CO19">
        <v>-15.3262</v>
      </c>
      <c r="CP19">
        <v>190.251</v>
      </c>
      <c r="CQ19">
        <v>204.73099999999999</v>
      </c>
      <c r="CR19">
        <v>6.2240900000000003</v>
      </c>
      <c r="CS19">
        <v>199.959</v>
      </c>
      <c r="CT19">
        <v>23.307700000000001</v>
      </c>
      <c r="CU19">
        <v>2.94462</v>
      </c>
      <c r="CV19">
        <v>2.32402</v>
      </c>
      <c r="CW19">
        <v>23.718</v>
      </c>
      <c r="CX19">
        <v>19.843800000000002</v>
      </c>
      <c r="CY19">
        <v>2000.01</v>
      </c>
      <c r="CZ19">
        <v>0.98000799999999999</v>
      </c>
      <c r="DA19">
        <v>1.9992099999999999E-2</v>
      </c>
      <c r="DB19">
        <v>0</v>
      </c>
      <c r="DC19">
        <v>787.02800000000002</v>
      </c>
      <c r="DD19">
        <v>4.9996700000000001</v>
      </c>
      <c r="DE19">
        <v>15514.8</v>
      </c>
      <c r="DF19">
        <v>16734.2</v>
      </c>
      <c r="DG19">
        <v>46.811999999999998</v>
      </c>
      <c r="DH19">
        <v>48.125</v>
      </c>
      <c r="DI19">
        <v>47.5</v>
      </c>
      <c r="DJ19">
        <v>47.561999999999998</v>
      </c>
      <c r="DK19">
        <v>48.436999999999998</v>
      </c>
      <c r="DL19">
        <v>1955.13</v>
      </c>
      <c r="DM19">
        <v>39.880000000000003</v>
      </c>
      <c r="DN19">
        <v>0</v>
      </c>
      <c r="DO19">
        <v>111.700000047684</v>
      </c>
      <c r="DP19">
        <v>0</v>
      </c>
      <c r="DQ19">
        <v>787.31619999999998</v>
      </c>
      <c r="DR19">
        <v>-3.2666153672548401</v>
      </c>
      <c r="DS19">
        <v>-54.638461463249897</v>
      </c>
      <c r="DT19">
        <v>15521.263999999999</v>
      </c>
      <c r="DU19">
        <v>15</v>
      </c>
      <c r="DV19">
        <v>1628184068.5</v>
      </c>
      <c r="DW19" t="s">
        <v>384</v>
      </c>
      <c r="DX19">
        <v>1628184051</v>
      </c>
      <c r="DY19">
        <v>1628184068.5</v>
      </c>
      <c r="DZ19">
        <v>56</v>
      </c>
      <c r="EA19">
        <v>8.9999999999999993E-3</v>
      </c>
      <c r="EB19">
        <v>-0.02</v>
      </c>
      <c r="EC19">
        <v>-0.91700000000000004</v>
      </c>
      <c r="ED19">
        <v>0.32800000000000001</v>
      </c>
      <c r="EE19">
        <v>200</v>
      </c>
      <c r="EF19">
        <v>23</v>
      </c>
      <c r="EG19">
        <v>0.09</v>
      </c>
      <c r="EH19">
        <v>0.01</v>
      </c>
      <c r="EI19">
        <v>11.8943560001906</v>
      </c>
      <c r="EJ19">
        <v>-0.52600460182706998</v>
      </c>
      <c r="EK19">
        <v>0.102352644789138</v>
      </c>
      <c r="EL19">
        <v>1</v>
      </c>
      <c r="EM19">
        <v>0.392990964762853</v>
      </c>
      <c r="EN19">
        <v>0.106181280179445</v>
      </c>
      <c r="EO19">
        <v>1.9427922058330899E-2</v>
      </c>
      <c r="EP19">
        <v>1</v>
      </c>
      <c r="EQ19">
        <v>2</v>
      </c>
      <c r="ER19">
        <v>2</v>
      </c>
      <c r="ES19" t="s">
        <v>364</v>
      </c>
      <c r="ET19">
        <v>2.92184</v>
      </c>
      <c r="EU19">
        <v>2.7865799999999998</v>
      </c>
      <c r="EV19">
        <v>4.7081499999999998E-2</v>
      </c>
      <c r="EW19">
        <v>5.0599999999999999E-2</v>
      </c>
      <c r="EX19">
        <v>0.13350000000000001</v>
      </c>
      <c r="EY19">
        <v>0.114382</v>
      </c>
      <c r="EZ19">
        <v>23198.1</v>
      </c>
      <c r="FA19">
        <v>20021.599999999999</v>
      </c>
      <c r="FB19">
        <v>24044.3</v>
      </c>
      <c r="FC19">
        <v>20693.099999999999</v>
      </c>
      <c r="FD19">
        <v>30600.7</v>
      </c>
      <c r="FE19">
        <v>26228.2</v>
      </c>
      <c r="FF19">
        <v>39153</v>
      </c>
      <c r="FG19">
        <v>32924.300000000003</v>
      </c>
      <c r="FH19">
        <v>2.0298500000000002</v>
      </c>
      <c r="FI19">
        <v>1.84205</v>
      </c>
      <c r="FJ19">
        <v>0.10978400000000001</v>
      </c>
      <c r="FK19">
        <v>0</v>
      </c>
      <c r="FL19">
        <v>28.457599999999999</v>
      </c>
      <c r="FM19">
        <v>999.9</v>
      </c>
      <c r="FN19">
        <v>33.933999999999997</v>
      </c>
      <c r="FO19">
        <v>43.124000000000002</v>
      </c>
      <c r="FP19">
        <v>29.758199999999999</v>
      </c>
      <c r="FQ19">
        <v>60.683999999999997</v>
      </c>
      <c r="FR19">
        <v>34.439100000000003</v>
      </c>
      <c r="FS19">
        <v>1</v>
      </c>
      <c r="FT19">
        <v>0.34463700000000003</v>
      </c>
      <c r="FU19">
        <v>1.6517999999999999</v>
      </c>
      <c r="FV19">
        <v>20.410900000000002</v>
      </c>
      <c r="FW19">
        <v>5.2469400000000004</v>
      </c>
      <c r="FX19">
        <v>11.997999999999999</v>
      </c>
      <c r="FY19">
        <v>4.9637500000000001</v>
      </c>
      <c r="FZ19">
        <v>3.3008500000000001</v>
      </c>
      <c r="GA19">
        <v>9999</v>
      </c>
      <c r="GB19">
        <v>9999</v>
      </c>
      <c r="GC19">
        <v>9999</v>
      </c>
      <c r="GD19">
        <v>999.9</v>
      </c>
      <c r="GE19">
        <v>1.8711599999999999</v>
      </c>
      <c r="GF19">
        <v>1.8763700000000001</v>
      </c>
      <c r="GG19">
        <v>1.87653</v>
      </c>
      <c r="GH19">
        <v>1.87527</v>
      </c>
      <c r="GI19">
        <v>1.8776299999999999</v>
      </c>
      <c r="GJ19">
        <v>1.8734599999999999</v>
      </c>
      <c r="GK19">
        <v>1.87117</v>
      </c>
      <c r="GL19">
        <v>1.87853</v>
      </c>
      <c r="GM19">
        <v>5</v>
      </c>
      <c r="GN19">
        <v>0</v>
      </c>
      <c r="GO19">
        <v>0</v>
      </c>
      <c r="GP19">
        <v>0</v>
      </c>
      <c r="GQ19" t="s">
        <v>365</v>
      </c>
      <c r="GR19" t="s">
        <v>366</v>
      </c>
      <c r="GS19" t="s">
        <v>367</v>
      </c>
      <c r="GT19" t="s">
        <v>367</v>
      </c>
      <c r="GU19" t="s">
        <v>367</v>
      </c>
      <c r="GV19" t="s">
        <v>367</v>
      </c>
      <c r="GW19">
        <v>0</v>
      </c>
      <c r="GX19">
        <v>100</v>
      </c>
      <c r="GY19">
        <v>100</v>
      </c>
      <c r="GZ19">
        <v>-0.93200000000000005</v>
      </c>
      <c r="HA19">
        <v>0.33169999999999999</v>
      </c>
      <c r="HB19">
        <v>-1.1302819143227401</v>
      </c>
      <c r="HC19">
        <v>1.17587188380478E-3</v>
      </c>
      <c r="HD19">
        <v>-6.2601144054332803E-7</v>
      </c>
      <c r="HE19">
        <v>2.41796582943236E-10</v>
      </c>
      <c r="HF19">
        <v>0.33166568178026901</v>
      </c>
      <c r="HG19">
        <v>0</v>
      </c>
      <c r="HH19">
        <v>0</v>
      </c>
      <c r="HI19">
        <v>0</v>
      </c>
      <c r="HJ19">
        <v>2</v>
      </c>
      <c r="HK19">
        <v>2154</v>
      </c>
      <c r="HL19">
        <v>1</v>
      </c>
      <c r="HM19">
        <v>23</v>
      </c>
      <c r="HN19">
        <v>0.9</v>
      </c>
      <c r="HO19">
        <v>0.6</v>
      </c>
      <c r="HP19">
        <v>18</v>
      </c>
      <c r="HQ19">
        <v>507.065</v>
      </c>
      <c r="HR19">
        <v>450.72300000000001</v>
      </c>
      <c r="HS19">
        <v>26.9984</v>
      </c>
      <c r="HT19">
        <v>31.6919</v>
      </c>
      <c r="HU19">
        <v>30</v>
      </c>
      <c r="HV19">
        <v>31.619299999999999</v>
      </c>
      <c r="HW19">
        <v>31.5913</v>
      </c>
      <c r="HX19">
        <v>11.7933</v>
      </c>
      <c r="HY19">
        <v>19.9145</v>
      </c>
      <c r="HZ19">
        <v>17.590800000000002</v>
      </c>
      <c r="IA19">
        <v>27</v>
      </c>
      <c r="IB19">
        <v>200</v>
      </c>
      <c r="IC19">
        <v>23.2834</v>
      </c>
      <c r="ID19">
        <v>98.852099999999993</v>
      </c>
      <c r="IE19">
        <v>94.214799999999997</v>
      </c>
    </row>
    <row r="20" spans="1:239" x14ac:dyDescent="0.3">
      <c r="A20">
        <v>4</v>
      </c>
      <c r="B20">
        <v>1628184218.5</v>
      </c>
      <c r="C20">
        <v>9460.9000000953693</v>
      </c>
      <c r="D20" t="s">
        <v>385</v>
      </c>
      <c r="E20" t="s">
        <v>386</v>
      </c>
      <c r="F20">
        <v>0</v>
      </c>
      <c r="G20" t="s">
        <v>371</v>
      </c>
      <c r="H20" t="s">
        <v>612</v>
      </c>
      <c r="I20" t="s">
        <v>361</v>
      </c>
      <c r="J20">
        <v>1628184218.5</v>
      </c>
      <c r="K20">
        <f t="shared" si="0"/>
        <v>5.8322536677175053E-3</v>
      </c>
      <c r="L20">
        <f t="shared" si="1"/>
        <v>5.832253667717505</v>
      </c>
      <c r="M20">
        <f t="shared" si="2"/>
        <v>8.8612463715301732</v>
      </c>
      <c r="N20">
        <f t="shared" si="3"/>
        <v>139.63399999999999</v>
      </c>
      <c r="O20">
        <f t="shared" si="4"/>
        <v>103.42773331549095</v>
      </c>
      <c r="P20">
        <f t="shared" si="5"/>
        <v>10.323182701899196</v>
      </c>
      <c r="Q20">
        <f t="shared" si="6"/>
        <v>13.936951407414199</v>
      </c>
      <c r="R20">
        <f t="shared" si="7"/>
        <v>0.45392717154645323</v>
      </c>
      <c r="S20">
        <f t="shared" si="8"/>
        <v>2.9279725552705171</v>
      </c>
      <c r="T20">
        <f t="shared" si="9"/>
        <v>0.41814512819524252</v>
      </c>
      <c r="U20">
        <f t="shared" si="10"/>
        <v>0.26432013269211974</v>
      </c>
      <c r="V20">
        <f t="shared" si="11"/>
        <v>321.47930738112535</v>
      </c>
      <c r="W20">
        <f t="shared" si="12"/>
        <v>30.028147769698297</v>
      </c>
      <c r="X20">
        <f t="shared" si="13"/>
        <v>30.153199999999998</v>
      </c>
      <c r="Y20">
        <f t="shared" si="14"/>
        <v>4.2980844435882384</v>
      </c>
      <c r="Z20">
        <f t="shared" si="15"/>
        <v>70.807420836572263</v>
      </c>
      <c r="AA20">
        <f t="shared" si="16"/>
        <v>2.9565280074083007</v>
      </c>
      <c r="AB20">
        <f t="shared" si="17"/>
        <v>4.1754493702462954</v>
      </c>
      <c r="AC20">
        <f t="shared" si="18"/>
        <v>1.3415564361799377</v>
      </c>
      <c r="AD20">
        <f t="shared" si="19"/>
        <v>-257.20238674634197</v>
      </c>
      <c r="AE20">
        <f t="shared" si="20"/>
        <v>-79.494698482910934</v>
      </c>
      <c r="AF20">
        <f t="shared" si="21"/>
        <v>-6.0309609245382534</v>
      </c>
      <c r="AG20">
        <f t="shared" si="22"/>
        <v>-21.248738772665803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52362.838081771231</v>
      </c>
      <c r="AM20" t="s">
        <v>362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10306.1</v>
      </c>
      <c r="AU20">
        <v>782.72188000000006</v>
      </c>
      <c r="AV20">
        <v>1019.25</v>
      </c>
      <c r="AW20">
        <f t="shared" si="27"/>
        <v>0.23206094677458911</v>
      </c>
      <c r="AX20">
        <v>0.5</v>
      </c>
      <c r="AY20">
        <f t="shared" si="28"/>
        <v>1681.037100197474</v>
      </c>
      <c r="AZ20">
        <f t="shared" si="29"/>
        <v>8.8612463715301732</v>
      </c>
      <c r="BA20">
        <f t="shared" si="30"/>
        <v>195.05153051751782</v>
      </c>
      <c r="BB20">
        <f t="shared" si="31"/>
        <v>5.4636964815899421E-3</v>
      </c>
      <c r="BC20">
        <f t="shared" si="32"/>
        <v>2.975766494971793</v>
      </c>
      <c r="BD20">
        <f t="shared" si="33"/>
        <v>247.32422542917433</v>
      </c>
      <c r="BE20" t="s">
        <v>388</v>
      </c>
      <c r="BF20">
        <v>609.26</v>
      </c>
      <c r="BG20">
        <f t="shared" si="34"/>
        <v>609.26</v>
      </c>
      <c r="BH20">
        <f t="shared" si="35"/>
        <v>0.4022467500613196</v>
      </c>
      <c r="BI20">
        <f t="shared" si="36"/>
        <v>0.57691192468108965</v>
      </c>
      <c r="BJ20">
        <f t="shared" si="37"/>
        <v>0.88092209210465178</v>
      </c>
      <c r="BK20">
        <f t="shared" si="38"/>
        <v>0.32986831939171973</v>
      </c>
      <c r="BL20">
        <f t="shared" si="39"/>
        <v>0.80879435362583496</v>
      </c>
      <c r="BM20">
        <f t="shared" si="40"/>
        <v>0.44906034724773591</v>
      </c>
      <c r="BN20">
        <f t="shared" si="41"/>
        <v>0.55093965275226409</v>
      </c>
      <c r="BO20">
        <f t="shared" si="42"/>
        <v>1999.81</v>
      </c>
      <c r="BP20">
        <f t="shared" si="43"/>
        <v>1681.037100197474</v>
      </c>
      <c r="BQ20">
        <f t="shared" si="44"/>
        <v>0.84059840694739707</v>
      </c>
      <c r="BR20">
        <f t="shared" si="45"/>
        <v>0.1607549254084765</v>
      </c>
      <c r="BS20">
        <v>6</v>
      </c>
      <c r="BT20">
        <v>0.5</v>
      </c>
      <c r="BU20" t="s">
        <v>363</v>
      </c>
      <c r="BV20">
        <v>2</v>
      </c>
      <c r="BW20">
        <v>1628184218.5</v>
      </c>
      <c r="BX20">
        <v>139.63399999999999</v>
      </c>
      <c r="BY20">
        <v>151.24166509728599</v>
      </c>
      <c r="BZ20">
        <v>29.6213870392654</v>
      </c>
      <c r="CA20">
        <v>22.831800000000001</v>
      </c>
      <c r="CB20">
        <v>140.51400000000001</v>
      </c>
      <c r="CC20">
        <v>29.125299999999999</v>
      </c>
      <c r="CD20">
        <v>500.13299999999998</v>
      </c>
      <c r="CE20">
        <v>99.710700000000003</v>
      </c>
      <c r="CF20">
        <v>9.9886299999999997E-2</v>
      </c>
      <c r="CG20">
        <v>29.6496</v>
      </c>
      <c r="CH20">
        <v>30.153199999999998</v>
      </c>
      <c r="CI20">
        <v>999.9</v>
      </c>
      <c r="CJ20">
        <v>0</v>
      </c>
      <c r="CK20">
        <v>0</v>
      </c>
      <c r="CL20">
        <v>10020</v>
      </c>
      <c r="CM20">
        <v>0</v>
      </c>
      <c r="CN20">
        <v>320.35399999999998</v>
      </c>
      <c r="CO20">
        <v>-10.393800000000001</v>
      </c>
      <c r="CP20">
        <v>143.87200000000001</v>
      </c>
      <c r="CQ20">
        <v>153.53299999999999</v>
      </c>
      <c r="CR20">
        <v>6.6278699999999997</v>
      </c>
      <c r="CS20">
        <v>150.02699999999999</v>
      </c>
      <c r="CT20">
        <v>22.831800000000001</v>
      </c>
      <c r="CU20">
        <v>2.9374500000000001</v>
      </c>
      <c r="CV20">
        <v>2.27658</v>
      </c>
      <c r="CW20">
        <v>23.677499999999998</v>
      </c>
      <c r="CX20">
        <v>19.511600000000001</v>
      </c>
      <c r="CY20">
        <v>1999.81</v>
      </c>
      <c r="CZ20">
        <v>0.98000500000000001</v>
      </c>
      <c r="DA20">
        <v>1.9994999999999999E-2</v>
      </c>
      <c r="DB20">
        <v>0</v>
      </c>
      <c r="DC20">
        <v>782.51099999999997</v>
      </c>
      <c r="DD20">
        <v>4.9996700000000001</v>
      </c>
      <c r="DE20">
        <v>15662.6</v>
      </c>
      <c r="DF20">
        <v>16732.5</v>
      </c>
      <c r="DG20">
        <v>46.75</v>
      </c>
      <c r="DH20">
        <v>48.186999999999998</v>
      </c>
      <c r="DI20">
        <v>47.5</v>
      </c>
      <c r="DJ20">
        <v>47.561999999999998</v>
      </c>
      <c r="DK20">
        <v>48.375</v>
      </c>
      <c r="DL20">
        <v>1954.92</v>
      </c>
      <c r="DM20">
        <v>39.89</v>
      </c>
      <c r="DN20">
        <v>0</v>
      </c>
      <c r="DO20">
        <v>111.10000014305101</v>
      </c>
      <c r="DP20">
        <v>0</v>
      </c>
      <c r="DQ20">
        <v>782.72188000000006</v>
      </c>
      <c r="DR20">
        <v>-1.8933846122856</v>
      </c>
      <c r="DS20">
        <v>-31.769230691026898</v>
      </c>
      <c r="DT20">
        <v>15667.656000000001</v>
      </c>
      <c r="DU20">
        <v>15</v>
      </c>
      <c r="DV20">
        <v>1628184178.5</v>
      </c>
      <c r="DW20" t="s">
        <v>389</v>
      </c>
      <c r="DX20">
        <v>1628184167.5</v>
      </c>
      <c r="DY20">
        <v>1628184178.5</v>
      </c>
      <c r="DZ20">
        <v>57</v>
      </c>
      <c r="EA20">
        <v>9.6000000000000002E-2</v>
      </c>
      <c r="EB20">
        <v>3.0000000000000001E-3</v>
      </c>
      <c r="EC20">
        <v>-0.87</v>
      </c>
      <c r="ED20">
        <v>0.317</v>
      </c>
      <c r="EE20">
        <v>150</v>
      </c>
      <c r="EF20">
        <v>23</v>
      </c>
      <c r="EG20">
        <v>0.1</v>
      </c>
      <c r="EH20">
        <v>0.01</v>
      </c>
      <c r="EI20">
        <v>7.8638525101082299</v>
      </c>
      <c r="EJ20">
        <v>-0.43026206711629</v>
      </c>
      <c r="EK20">
        <v>8.1331674959549502E-2</v>
      </c>
      <c r="EL20">
        <v>1</v>
      </c>
      <c r="EM20">
        <v>0.42153123739766302</v>
      </c>
      <c r="EN20">
        <v>0.10257768436947599</v>
      </c>
      <c r="EO20">
        <v>1.7407489209395399E-2</v>
      </c>
      <c r="EP20">
        <v>1</v>
      </c>
      <c r="EQ20">
        <v>2</v>
      </c>
      <c r="ER20">
        <v>2</v>
      </c>
      <c r="ES20" t="s">
        <v>364</v>
      </c>
      <c r="ET20">
        <v>2.9218099999999998</v>
      </c>
      <c r="EU20">
        <v>2.7865500000000001</v>
      </c>
      <c r="EV20">
        <v>3.65469E-2</v>
      </c>
      <c r="EW20">
        <v>3.9060900000000003E-2</v>
      </c>
      <c r="EX20">
        <v>0.13328599999999999</v>
      </c>
      <c r="EY20">
        <v>0.11278100000000001</v>
      </c>
      <c r="EZ20">
        <v>23458.6</v>
      </c>
      <c r="FA20">
        <v>20270.2</v>
      </c>
      <c r="FB20">
        <v>24048.3</v>
      </c>
      <c r="FC20">
        <v>20698.5</v>
      </c>
      <c r="FD20">
        <v>30612.7</v>
      </c>
      <c r="FE20">
        <v>26282.6</v>
      </c>
      <c r="FF20">
        <v>39159.199999999997</v>
      </c>
      <c r="FG20">
        <v>32933.1</v>
      </c>
      <c r="FH20">
        <v>2.0308700000000002</v>
      </c>
      <c r="FI20">
        <v>1.84473</v>
      </c>
      <c r="FJ20">
        <v>0.114162</v>
      </c>
      <c r="FK20">
        <v>0</v>
      </c>
      <c r="FL20">
        <v>28.292999999999999</v>
      </c>
      <c r="FM20">
        <v>999.9</v>
      </c>
      <c r="FN20">
        <v>33.798999999999999</v>
      </c>
      <c r="FO20">
        <v>42.923000000000002</v>
      </c>
      <c r="FP20">
        <v>29.330100000000002</v>
      </c>
      <c r="FQ20">
        <v>60.713999999999999</v>
      </c>
      <c r="FR20">
        <v>34.218800000000002</v>
      </c>
      <c r="FS20">
        <v>1</v>
      </c>
      <c r="FT20">
        <v>0.338509</v>
      </c>
      <c r="FU20">
        <v>1.6019000000000001</v>
      </c>
      <c r="FV20">
        <v>20.411799999999999</v>
      </c>
      <c r="FW20">
        <v>5.2475399999999999</v>
      </c>
      <c r="FX20">
        <v>11.997999999999999</v>
      </c>
      <c r="FY20">
        <v>4.9639499999999996</v>
      </c>
      <c r="FZ20">
        <v>3.3010000000000002</v>
      </c>
      <c r="GA20">
        <v>9999</v>
      </c>
      <c r="GB20">
        <v>9999</v>
      </c>
      <c r="GC20">
        <v>9999</v>
      </c>
      <c r="GD20">
        <v>999.9</v>
      </c>
      <c r="GE20">
        <v>1.8710800000000001</v>
      </c>
      <c r="GF20">
        <v>1.8763700000000001</v>
      </c>
      <c r="GG20">
        <v>1.8765400000000001</v>
      </c>
      <c r="GH20">
        <v>1.87524</v>
      </c>
      <c r="GI20">
        <v>1.8775999999999999</v>
      </c>
      <c r="GJ20">
        <v>1.8734599999999999</v>
      </c>
      <c r="GK20">
        <v>1.87113</v>
      </c>
      <c r="GL20">
        <v>1.8785099999999999</v>
      </c>
      <c r="GM20">
        <v>5</v>
      </c>
      <c r="GN20">
        <v>0</v>
      </c>
      <c r="GO20">
        <v>0</v>
      </c>
      <c r="GP20">
        <v>0</v>
      </c>
      <c r="GQ20" t="s">
        <v>365</v>
      </c>
      <c r="GR20" t="s">
        <v>366</v>
      </c>
      <c r="GS20" t="s">
        <v>367</v>
      </c>
      <c r="GT20" t="s">
        <v>367</v>
      </c>
      <c r="GU20" t="s">
        <v>367</v>
      </c>
      <c r="GV20" t="s">
        <v>367</v>
      </c>
      <c r="GW20">
        <v>0</v>
      </c>
      <c r="GX20">
        <v>100</v>
      </c>
      <c r="GY20">
        <v>100</v>
      </c>
      <c r="GZ20">
        <v>-0.88</v>
      </c>
      <c r="HA20">
        <v>0.33439999999999998</v>
      </c>
      <c r="HB20">
        <v>-1.03419397275253</v>
      </c>
      <c r="HC20">
        <v>1.17587188380478E-3</v>
      </c>
      <c r="HD20">
        <v>-6.2601144054332803E-7</v>
      </c>
      <c r="HE20">
        <v>2.41796582943236E-10</v>
      </c>
      <c r="HF20">
        <v>0.33438416464831999</v>
      </c>
      <c r="HG20">
        <v>0</v>
      </c>
      <c r="HH20">
        <v>0</v>
      </c>
      <c r="HI20">
        <v>0</v>
      </c>
      <c r="HJ20">
        <v>2</v>
      </c>
      <c r="HK20">
        <v>2154</v>
      </c>
      <c r="HL20">
        <v>1</v>
      </c>
      <c r="HM20">
        <v>23</v>
      </c>
      <c r="HN20">
        <v>0.8</v>
      </c>
      <c r="HO20">
        <v>0.7</v>
      </c>
      <c r="HP20">
        <v>18</v>
      </c>
      <c r="HQ20">
        <v>507.16</v>
      </c>
      <c r="HR20">
        <v>451.911</v>
      </c>
      <c r="HS20">
        <v>27.000800000000002</v>
      </c>
      <c r="HT20">
        <v>31.621400000000001</v>
      </c>
      <c r="HU20">
        <v>30</v>
      </c>
      <c r="HV20">
        <v>31.5504</v>
      </c>
      <c r="HW20">
        <v>31.522099999999998</v>
      </c>
      <c r="HX20">
        <v>9.5781899999999993</v>
      </c>
      <c r="HY20">
        <v>20.925899999999999</v>
      </c>
      <c r="HZ20">
        <v>16.8474</v>
      </c>
      <c r="IA20">
        <v>27</v>
      </c>
      <c r="IB20">
        <v>150</v>
      </c>
      <c r="IC20">
        <v>22.6753</v>
      </c>
      <c r="ID20">
        <v>98.867999999999995</v>
      </c>
      <c r="IE20">
        <v>94.239599999999996</v>
      </c>
    </row>
    <row r="21" spans="1:239" x14ac:dyDescent="0.3">
      <c r="A21">
        <v>5</v>
      </c>
      <c r="B21">
        <v>1628184326</v>
      </c>
      <c r="C21">
        <v>9568.4000000953693</v>
      </c>
      <c r="D21" t="s">
        <v>390</v>
      </c>
      <c r="E21" t="s">
        <v>391</v>
      </c>
      <c r="F21">
        <v>0</v>
      </c>
      <c r="G21" t="s">
        <v>371</v>
      </c>
      <c r="H21" t="s">
        <v>612</v>
      </c>
      <c r="I21" t="s">
        <v>361</v>
      </c>
      <c r="J21">
        <v>1628184326</v>
      </c>
      <c r="K21">
        <f t="shared" si="0"/>
        <v>6.7954211694394185E-3</v>
      </c>
      <c r="L21">
        <f t="shared" si="1"/>
        <v>6.7954211694394182</v>
      </c>
      <c r="M21">
        <f t="shared" si="2"/>
        <v>3.5940157023193025</v>
      </c>
      <c r="N21">
        <f t="shared" si="3"/>
        <v>94.808099999999996</v>
      </c>
      <c r="O21">
        <f t="shared" si="4"/>
        <v>81.462827183254021</v>
      </c>
      <c r="P21">
        <f t="shared" si="5"/>
        <v>8.1303808160227913</v>
      </c>
      <c r="Q21">
        <f t="shared" si="6"/>
        <v>9.4623030417243594</v>
      </c>
      <c r="R21">
        <f t="shared" si="7"/>
        <v>0.54706143186257616</v>
      </c>
      <c r="S21">
        <f t="shared" si="8"/>
        <v>2.9295169594493178</v>
      </c>
      <c r="T21">
        <f t="shared" si="9"/>
        <v>0.49599837943057634</v>
      </c>
      <c r="U21">
        <f t="shared" si="10"/>
        <v>0.31418865353781356</v>
      </c>
      <c r="V21">
        <f t="shared" si="11"/>
        <v>321.52399538107198</v>
      </c>
      <c r="W21">
        <f t="shared" si="12"/>
        <v>29.893384379200377</v>
      </c>
      <c r="X21">
        <f t="shared" si="13"/>
        <v>30.174700000000001</v>
      </c>
      <c r="Y21">
        <f t="shared" si="14"/>
        <v>4.3033891838831444</v>
      </c>
      <c r="Z21">
        <f t="shared" si="15"/>
        <v>71.039371749508689</v>
      </c>
      <c r="AA21">
        <f t="shared" si="16"/>
        <v>2.9859482628388556</v>
      </c>
      <c r="AB21">
        <f t="shared" si="17"/>
        <v>4.2032301093083735</v>
      </c>
      <c r="AC21">
        <f t="shared" si="18"/>
        <v>1.3174409210442888</v>
      </c>
      <c r="AD21">
        <f t="shared" si="19"/>
        <v>-299.67807357227838</v>
      </c>
      <c r="AE21">
        <f t="shared" si="20"/>
        <v>-64.73801489847925</v>
      </c>
      <c r="AF21">
        <f t="shared" si="21"/>
        <v>-4.9121607871319553</v>
      </c>
      <c r="AG21">
        <f t="shared" si="22"/>
        <v>-47.804253876817583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52386.986514226097</v>
      </c>
      <c r="AM21" t="s">
        <v>362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10306</v>
      </c>
      <c r="AU21">
        <v>782.76048000000003</v>
      </c>
      <c r="AV21">
        <v>988.40899999999999</v>
      </c>
      <c r="AW21">
        <f t="shared" si="27"/>
        <v>0.20806014514234483</v>
      </c>
      <c r="AX21">
        <v>0.5</v>
      </c>
      <c r="AY21">
        <f t="shared" si="28"/>
        <v>1681.2723001974464</v>
      </c>
      <c r="AZ21">
        <f t="shared" si="29"/>
        <v>3.5940157023193025</v>
      </c>
      <c r="BA21">
        <f t="shared" si="30"/>
        <v>174.90287940144233</v>
      </c>
      <c r="BB21">
        <f t="shared" si="31"/>
        <v>2.3300483925775537E-3</v>
      </c>
      <c r="BC21">
        <f t="shared" si="32"/>
        <v>3.0998210255066478</v>
      </c>
      <c r="BD21">
        <f t="shared" si="33"/>
        <v>245.46569997986643</v>
      </c>
      <c r="BE21" t="s">
        <v>393</v>
      </c>
      <c r="BF21">
        <v>612.75</v>
      </c>
      <c r="BG21">
        <f t="shared" si="34"/>
        <v>612.75</v>
      </c>
      <c r="BH21">
        <f t="shared" si="35"/>
        <v>0.38006432559800651</v>
      </c>
      <c r="BI21">
        <f t="shared" si="36"/>
        <v>0.54743402926590334</v>
      </c>
      <c r="BJ21">
        <f t="shared" si="37"/>
        <v>0.89078251515459872</v>
      </c>
      <c r="BK21">
        <f t="shared" si="38"/>
        <v>0.29969312019726108</v>
      </c>
      <c r="BL21">
        <f t="shared" si="39"/>
        <v>0.81701842730090601</v>
      </c>
      <c r="BM21">
        <f t="shared" si="40"/>
        <v>0.42853492224426337</v>
      </c>
      <c r="BN21">
        <f t="shared" si="41"/>
        <v>0.57146507775573663</v>
      </c>
      <c r="BO21">
        <f t="shared" si="42"/>
        <v>2000.09</v>
      </c>
      <c r="BP21">
        <f t="shared" si="43"/>
        <v>1681.2723001974464</v>
      </c>
      <c r="BQ21">
        <f t="shared" si="44"/>
        <v>0.84059832317418037</v>
      </c>
      <c r="BR21">
        <f t="shared" si="45"/>
        <v>0.16075476372616831</v>
      </c>
      <c r="BS21">
        <v>6</v>
      </c>
      <c r="BT21">
        <v>0.5</v>
      </c>
      <c r="BU21" t="s">
        <v>363</v>
      </c>
      <c r="BV21">
        <v>2</v>
      </c>
      <c r="BW21">
        <v>1628184326</v>
      </c>
      <c r="BX21">
        <v>94.808099999999996</v>
      </c>
      <c r="BY21">
        <v>99.892710007910296</v>
      </c>
      <c r="BZ21">
        <v>29.917883653667399</v>
      </c>
      <c r="CA21">
        <v>22.009399999999999</v>
      </c>
      <c r="CB21">
        <v>95.661699999999996</v>
      </c>
      <c r="CC21">
        <v>29.382300000000001</v>
      </c>
      <c r="CD21">
        <v>500.13</v>
      </c>
      <c r="CE21">
        <v>99.704999999999998</v>
      </c>
      <c r="CF21">
        <v>9.9795599999999998E-2</v>
      </c>
      <c r="CG21">
        <v>29.764800000000001</v>
      </c>
      <c r="CH21">
        <v>30.174700000000001</v>
      </c>
      <c r="CI21">
        <v>999.9</v>
      </c>
      <c r="CJ21">
        <v>0</v>
      </c>
      <c r="CK21">
        <v>0</v>
      </c>
      <c r="CL21">
        <v>10029.4</v>
      </c>
      <c r="CM21">
        <v>0</v>
      </c>
      <c r="CN21">
        <v>290.27300000000002</v>
      </c>
      <c r="CO21">
        <v>-5.2542400000000002</v>
      </c>
      <c r="CP21">
        <v>97.712000000000003</v>
      </c>
      <c r="CQ21">
        <v>102.31399999999999</v>
      </c>
      <c r="CR21">
        <v>7.7094899999999997</v>
      </c>
      <c r="CS21">
        <v>100.062</v>
      </c>
      <c r="CT21">
        <v>22.009399999999999</v>
      </c>
      <c r="CU21">
        <v>2.96313</v>
      </c>
      <c r="CV21">
        <v>2.1944499999999998</v>
      </c>
      <c r="CW21">
        <v>23.822199999999999</v>
      </c>
      <c r="CX21">
        <v>18.921900000000001</v>
      </c>
      <c r="CY21">
        <v>2000.09</v>
      </c>
      <c r="CZ21">
        <v>0.98000799999999999</v>
      </c>
      <c r="DA21">
        <v>1.9992099999999999E-2</v>
      </c>
      <c r="DB21">
        <v>0</v>
      </c>
      <c r="DC21">
        <v>782.375</v>
      </c>
      <c r="DD21">
        <v>4.9996700000000001</v>
      </c>
      <c r="DE21">
        <v>15672.5</v>
      </c>
      <c r="DF21">
        <v>16734.8</v>
      </c>
      <c r="DG21">
        <v>46.936999999999998</v>
      </c>
      <c r="DH21">
        <v>48.625</v>
      </c>
      <c r="DI21">
        <v>47.686999999999998</v>
      </c>
      <c r="DJ21">
        <v>47.811999999999998</v>
      </c>
      <c r="DK21">
        <v>48.5</v>
      </c>
      <c r="DL21">
        <v>1955.2</v>
      </c>
      <c r="DM21">
        <v>39.89</v>
      </c>
      <c r="DN21">
        <v>0</v>
      </c>
      <c r="DO21">
        <v>106.799999952316</v>
      </c>
      <c r="DP21">
        <v>0</v>
      </c>
      <c r="DQ21">
        <v>782.76048000000003</v>
      </c>
      <c r="DR21">
        <v>-0.83638460088417099</v>
      </c>
      <c r="DS21">
        <v>2.3692307337009799</v>
      </c>
      <c r="DT21">
        <v>15670.732</v>
      </c>
      <c r="DU21">
        <v>15</v>
      </c>
      <c r="DV21">
        <v>1628184283</v>
      </c>
      <c r="DW21" t="s">
        <v>394</v>
      </c>
      <c r="DX21">
        <v>1628184280</v>
      </c>
      <c r="DY21">
        <v>1628184283</v>
      </c>
      <c r="DZ21">
        <v>58</v>
      </c>
      <c r="EA21">
        <v>7.3999999999999996E-2</v>
      </c>
      <c r="EB21">
        <v>2E-3</v>
      </c>
      <c r="EC21">
        <v>-0.84799999999999998</v>
      </c>
      <c r="ED21">
        <v>0.29899999999999999</v>
      </c>
      <c r="EE21">
        <v>100</v>
      </c>
      <c r="EF21">
        <v>23</v>
      </c>
      <c r="EG21">
        <v>0.27</v>
      </c>
      <c r="EH21">
        <v>0.01</v>
      </c>
      <c r="EI21">
        <v>3.7382285583236801</v>
      </c>
      <c r="EJ21">
        <v>-0.48838368715799102</v>
      </c>
      <c r="EK21">
        <v>9.2138635631244997E-2</v>
      </c>
      <c r="EL21">
        <v>1</v>
      </c>
      <c r="EM21">
        <v>0.50816018700910104</v>
      </c>
      <c r="EN21">
        <v>0.102177870534075</v>
      </c>
      <c r="EO21">
        <v>1.7126660856994699E-2</v>
      </c>
      <c r="EP21">
        <v>1</v>
      </c>
      <c r="EQ21">
        <v>2</v>
      </c>
      <c r="ER21">
        <v>2</v>
      </c>
      <c r="ES21" t="s">
        <v>364</v>
      </c>
      <c r="ET21">
        <v>2.92178</v>
      </c>
      <c r="EU21">
        <v>2.78654</v>
      </c>
      <c r="EV21">
        <v>2.5398400000000002E-2</v>
      </c>
      <c r="EW21">
        <v>2.6686700000000001E-2</v>
      </c>
      <c r="EX21">
        <v>0.13408100000000001</v>
      </c>
      <c r="EY21">
        <v>0.109939</v>
      </c>
      <c r="EZ21">
        <v>23726.6</v>
      </c>
      <c r="FA21">
        <v>20530.400000000001</v>
      </c>
      <c r="FB21">
        <v>24045.3</v>
      </c>
      <c r="FC21">
        <v>20698.099999999999</v>
      </c>
      <c r="FD21">
        <v>30581.200000000001</v>
      </c>
      <c r="FE21">
        <v>26367.8</v>
      </c>
      <c r="FF21">
        <v>39155</v>
      </c>
      <c r="FG21">
        <v>32934</v>
      </c>
      <c r="FH21">
        <v>2.0313699999999999</v>
      </c>
      <c r="FI21">
        <v>1.8436300000000001</v>
      </c>
      <c r="FJ21">
        <v>9.1828400000000004E-2</v>
      </c>
      <c r="FK21">
        <v>0</v>
      </c>
      <c r="FL21">
        <v>28.678899999999999</v>
      </c>
      <c r="FM21">
        <v>999.9</v>
      </c>
      <c r="FN21">
        <v>33.786999999999999</v>
      </c>
      <c r="FO21">
        <v>42.771999999999998</v>
      </c>
      <c r="FP21">
        <v>29.092700000000001</v>
      </c>
      <c r="FQ21">
        <v>60.533999999999999</v>
      </c>
      <c r="FR21">
        <v>34.170699999999997</v>
      </c>
      <c r="FS21">
        <v>1</v>
      </c>
      <c r="FT21">
        <v>0.343003</v>
      </c>
      <c r="FU21">
        <v>1.7541899999999999</v>
      </c>
      <c r="FV21">
        <v>20.409800000000001</v>
      </c>
      <c r="FW21">
        <v>5.2485900000000001</v>
      </c>
      <c r="FX21">
        <v>11.997999999999999</v>
      </c>
      <c r="FY21">
        <v>4.9641000000000002</v>
      </c>
      <c r="FZ21">
        <v>3.3010000000000002</v>
      </c>
      <c r="GA21">
        <v>9999</v>
      </c>
      <c r="GB21">
        <v>9999</v>
      </c>
      <c r="GC21">
        <v>9999</v>
      </c>
      <c r="GD21">
        <v>999.9</v>
      </c>
      <c r="GE21">
        <v>1.87117</v>
      </c>
      <c r="GF21">
        <v>1.8763700000000001</v>
      </c>
      <c r="GG21">
        <v>1.8765400000000001</v>
      </c>
      <c r="GH21">
        <v>1.87523</v>
      </c>
      <c r="GI21">
        <v>1.8776200000000001</v>
      </c>
      <c r="GJ21">
        <v>1.87347</v>
      </c>
      <c r="GK21">
        <v>1.8711800000000001</v>
      </c>
      <c r="GL21">
        <v>1.87852</v>
      </c>
      <c r="GM21">
        <v>5</v>
      </c>
      <c r="GN21">
        <v>0</v>
      </c>
      <c r="GO21">
        <v>0</v>
      </c>
      <c r="GP21">
        <v>0</v>
      </c>
      <c r="GQ21" t="s">
        <v>365</v>
      </c>
      <c r="GR21" t="s">
        <v>366</v>
      </c>
      <c r="GS21" t="s">
        <v>367</v>
      </c>
      <c r="GT21" t="s">
        <v>367</v>
      </c>
      <c r="GU21" t="s">
        <v>367</v>
      </c>
      <c r="GV21" t="s">
        <v>367</v>
      </c>
      <c r="GW21">
        <v>0</v>
      </c>
      <c r="GX21">
        <v>100</v>
      </c>
      <c r="GY21">
        <v>100</v>
      </c>
      <c r="GZ21">
        <v>-0.85399999999999998</v>
      </c>
      <c r="HA21">
        <v>0.33660000000000001</v>
      </c>
      <c r="HB21">
        <v>-0.96057427059087597</v>
      </c>
      <c r="HC21">
        <v>1.17587188380478E-3</v>
      </c>
      <c r="HD21">
        <v>-6.2601144054332803E-7</v>
      </c>
      <c r="HE21">
        <v>2.41796582943236E-10</v>
      </c>
      <c r="HF21">
        <v>0.33662626348623398</v>
      </c>
      <c r="HG21">
        <v>0</v>
      </c>
      <c r="HH21">
        <v>0</v>
      </c>
      <c r="HI21">
        <v>0</v>
      </c>
      <c r="HJ21">
        <v>2</v>
      </c>
      <c r="HK21">
        <v>2154</v>
      </c>
      <c r="HL21">
        <v>1</v>
      </c>
      <c r="HM21">
        <v>23</v>
      </c>
      <c r="HN21">
        <v>0.8</v>
      </c>
      <c r="HO21">
        <v>0.7</v>
      </c>
      <c r="HP21">
        <v>18</v>
      </c>
      <c r="HQ21">
        <v>507.601</v>
      </c>
      <c r="HR21">
        <v>451.35300000000001</v>
      </c>
      <c r="HS21">
        <v>27.0015</v>
      </c>
      <c r="HT21">
        <v>31.652999999999999</v>
      </c>
      <c r="HU21">
        <v>30.000399999999999</v>
      </c>
      <c r="HV21">
        <v>31.566600000000001</v>
      </c>
      <c r="HW21">
        <v>31.5413</v>
      </c>
      <c r="HX21">
        <v>7.3360099999999999</v>
      </c>
      <c r="HY21">
        <v>24.0898</v>
      </c>
      <c r="HZ21">
        <v>15.6609</v>
      </c>
      <c r="IA21">
        <v>27</v>
      </c>
      <c r="IB21">
        <v>100</v>
      </c>
      <c r="IC21">
        <v>21.8995</v>
      </c>
      <c r="ID21">
        <v>98.856800000000007</v>
      </c>
      <c r="IE21">
        <v>94.240700000000004</v>
      </c>
    </row>
    <row r="22" spans="1:239" x14ac:dyDescent="0.3">
      <c r="A22">
        <v>6</v>
      </c>
      <c r="B22">
        <v>1628184445.0999999</v>
      </c>
      <c r="C22">
        <v>9687.5</v>
      </c>
      <c r="D22" t="s">
        <v>395</v>
      </c>
      <c r="E22" t="s">
        <v>396</v>
      </c>
      <c r="F22">
        <v>0</v>
      </c>
      <c r="G22" t="s">
        <v>371</v>
      </c>
      <c r="H22" t="s">
        <v>612</v>
      </c>
      <c r="I22" t="s">
        <v>361</v>
      </c>
      <c r="J22">
        <v>1628184445.0999999</v>
      </c>
      <c r="K22">
        <f t="shared" si="0"/>
        <v>7.3932903650531928E-3</v>
      </c>
      <c r="L22">
        <f t="shared" si="1"/>
        <v>7.3932903650531925</v>
      </c>
      <c r="M22">
        <f t="shared" si="2"/>
        <v>1.3436188087159093</v>
      </c>
      <c r="N22">
        <f t="shared" si="3"/>
        <v>72.643500000000003</v>
      </c>
      <c r="O22">
        <f t="shared" si="4"/>
        <v>67.255936061626954</v>
      </c>
      <c r="P22">
        <f t="shared" si="5"/>
        <v>6.7122028753112968</v>
      </c>
      <c r="Q22">
        <f t="shared" si="6"/>
        <v>7.2498865992421511</v>
      </c>
      <c r="R22">
        <f t="shared" si="7"/>
        <v>0.60673212046763381</v>
      </c>
      <c r="S22">
        <f t="shared" si="8"/>
        <v>2.9256115428752194</v>
      </c>
      <c r="T22">
        <f t="shared" si="9"/>
        <v>0.54452437678574261</v>
      </c>
      <c r="U22">
        <f t="shared" si="10"/>
        <v>0.34538381471779528</v>
      </c>
      <c r="V22">
        <f t="shared" si="11"/>
        <v>321.49788038100695</v>
      </c>
      <c r="W22">
        <f t="shared" si="12"/>
        <v>29.801009046358658</v>
      </c>
      <c r="X22">
        <f t="shared" si="13"/>
        <v>30.170300000000001</v>
      </c>
      <c r="Y22">
        <f t="shared" si="14"/>
        <v>4.3023030985311905</v>
      </c>
      <c r="Z22">
        <f t="shared" si="15"/>
        <v>71.03977540747357</v>
      </c>
      <c r="AA22">
        <f t="shared" si="16"/>
        <v>2.9968063442835571</v>
      </c>
      <c r="AB22">
        <f t="shared" si="17"/>
        <v>4.2184907357805148</v>
      </c>
      <c r="AC22">
        <f t="shared" si="18"/>
        <v>1.3054967542476335</v>
      </c>
      <c r="AD22">
        <f t="shared" si="19"/>
        <v>-326.04410509884582</v>
      </c>
      <c r="AE22">
        <f t="shared" si="20"/>
        <v>-54.02100755357511</v>
      </c>
      <c r="AF22">
        <f t="shared" si="21"/>
        <v>-4.1056428395538909</v>
      </c>
      <c r="AG22">
        <f t="shared" si="22"/>
        <v>-62.672875110967844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52264.29160806787</v>
      </c>
      <c r="AM22" t="s">
        <v>362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10305.200000000001</v>
      </c>
      <c r="AU22">
        <v>783.29804000000001</v>
      </c>
      <c r="AV22">
        <v>973.55100000000004</v>
      </c>
      <c r="AW22">
        <f t="shared" si="27"/>
        <v>0.1954216676886984</v>
      </c>
      <c r="AX22">
        <v>0.5</v>
      </c>
      <c r="AY22">
        <f t="shared" si="28"/>
        <v>1681.1376001974129</v>
      </c>
      <c r="AZ22">
        <f t="shared" si="29"/>
        <v>1.3436188087159093</v>
      </c>
      <c r="BA22">
        <f t="shared" si="30"/>
        <v>164.26535672237736</v>
      </c>
      <c r="BB22">
        <f t="shared" si="31"/>
        <v>9.9161955973209748E-4</v>
      </c>
      <c r="BC22">
        <f t="shared" si="32"/>
        <v>3.1623910817204237</v>
      </c>
      <c r="BD22">
        <f t="shared" si="33"/>
        <v>244.53886235032567</v>
      </c>
      <c r="BE22" t="s">
        <v>398</v>
      </c>
      <c r="BF22">
        <v>615.09</v>
      </c>
      <c r="BG22">
        <f t="shared" si="34"/>
        <v>615.09</v>
      </c>
      <c r="BH22">
        <f t="shared" si="35"/>
        <v>0.36819950880847541</v>
      </c>
      <c r="BI22">
        <f t="shared" si="36"/>
        <v>0.53074939812141353</v>
      </c>
      <c r="BJ22">
        <f t="shared" si="37"/>
        <v>0.8957116382182061</v>
      </c>
      <c r="BK22">
        <f t="shared" si="38"/>
        <v>0.28339327820966759</v>
      </c>
      <c r="BL22">
        <f t="shared" si="39"/>
        <v>0.82098046765835897</v>
      </c>
      <c r="BM22">
        <f t="shared" si="40"/>
        <v>0.41677449785333343</v>
      </c>
      <c r="BN22">
        <f t="shared" si="41"/>
        <v>0.58322550214666657</v>
      </c>
      <c r="BO22">
        <f t="shared" si="42"/>
        <v>1999.93</v>
      </c>
      <c r="BP22">
        <f t="shared" si="43"/>
        <v>1681.1376001974129</v>
      </c>
      <c r="BQ22">
        <f t="shared" si="44"/>
        <v>0.84059822103644266</v>
      </c>
      <c r="BR22">
        <f t="shared" si="45"/>
        <v>0.16075456660033449</v>
      </c>
      <c r="BS22">
        <v>6</v>
      </c>
      <c r="BT22">
        <v>0.5</v>
      </c>
      <c r="BU22" t="s">
        <v>363</v>
      </c>
      <c r="BV22">
        <v>2</v>
      </c>
      <c r="BW22">
        <v>1628184445.0999999</v>
      </c>
      <c r="BX22">
        <v>72.643500000000003</v>
      </c>
      <c r="BY22">
        <v>74.899546852514902</v>
      </c>
      <c r="BZ22">
        <v>30.027849220940801</v>
      </c>
      <c r="CA22">
        <v>21.4253</v>
      </c>
      <c r="CB22">
        <v>73.408699999999996</v>
      </c>
      <c r="CC22">
        <v>29.440100000000001</v>
      </c>
      <c r="CD22">
        <v>500.17399999999998</v>
      </c>
      <c r="CE22">
        <v>99.700900000000004</v>
      </c>
      <c r="CF22">
        <v>9.9998900000000002E-2</v>
      </c>
      <c r="CG22">
        <v>29.8278</v>
      </c>
      <c r="CH22">
        <v>30.170300000000001</v>
      </c>
      <c r="CI22">
        <v>999.9</v>
      </c>
      <c r="CJ22">
        <v>0</v>
      </c>
      <c r="CK22">
        <v>0</v>
      </c>
      <c r="CL22">
        <v>10007.5</v>
      </c>
      <c r="CM22">
        <v>0</v>
      </c>
      <c r="CN22">
        <v>313.76100000000002</v>
      </c>
      <c r="CO22">
        <v>-2.3251400000000002</v>
      </c>
      <c r="CP22">
        <v>74.873500000000007</v>
      </c>
      <c r="CQ22">
        <v>76.610100000000003</v>
      </c>
      <c r="CR22">
        <v>8.3576099999999993</v>
      </c>
      <c r="CS22">
        <v>74.968699999999998</v>
      </c>
      <c r="CT22">
        <v>21.4253</v>
      </c>
      <c r="CU22">
        <v>2.9693800000000001</v>
      </c>
      <c r="CV22">
        <v>2.13612</v>
      </c>
      <c r="CW22">
        <v>23.857199999999999</v>
      </c>
      <c r="CX22">
        <v>18.491099999999999</v>
      </c>
      <c r="CY22">
        <v>1999.93</v>
      </c>
      <c r="CZ22">
        <v>0.98000799999999999</v>
      </c>
      <c r="DA22">
        <v>1.9992099999999999E-2</v>
      </c>
      <c r="DB22">
        <v>0</v>
      </c>
      <c r="DC22">
        <v>783.41399999999999</v>
      </c>
      <c r="DD22">
        <v>4.9996700000000001</v>
      </c>
      <c r="DE22">
        <v>15701.1</v>
      </c>
      <c r="DF22">
        <v>16733.400000000001</v>
      </c>
      <c r="DG22">
        <v>47.125</v>
      </c>
      <c r="DH22">
        <v>49</v>
      </c>
      <c r="DI22">
        <v>47.936999999999998</v>
      </c>
      <c r="DJ22">
        <v>48.186999999999998</v>
      </c>
      <c r="DK22">
        <v>48.686999999999998</v>
      </c>
      <c r="DL22">
        <v>1955.05</v>
      </c>
      <c r="DM22">
        <v>39.880000000000003</v>
      </c>
      <c r="DN22">
        <v>0</v>
      </c>
      <c r="DO22">
        <v>118.799999952316</v>
      </c>
      <c r="DP22">
        <v>0</v>
      </c>
      <c r="DQ22">
        <v>783.29804000000001</v>
      </c>
      <c r="DR22">
        <v>0.74261539595621195</v>
      </c>
      <c r="DS22">
        <v>16.4615385179582</v>
      </c>
      <c r="DT22">
        <v>15700.3</v>
      </c>
      <c r="DU22">
        <v>15</v>
      </c>
      <c r="DV22">
        <v>1628184405</v>
      </c>
      <c r="DW22" t="s">
        <v>399</v>
      </c>
      <c r="DX22">
        <v>1628184395.5</v>
      </c>
      <c r="DY22">
        <v>1628184405</v>
      </c>
      <c r="DZ22">
        <v>59</v>
      </c>
      <c r="EA22">
        <v>0.112</v>
      </c>
      <c r="EB22">
        <v>6.0000000000000001E-3</v>
      </c>
      <c r="EC22">
        <v>-0.76300000000000001</v>
      </c>
      <c r="ED22">
        <v>0.27300000000000002</v>
      </c>
      <c r="EE22">
        <v>75</v>
      </c>
      <c r="EF22">
        <v>22</v>
      </c>
      <c r="EG22">
        <v>0.28999999999999998</v>
      </c>
      <c r="EH22">
        <v>0.01</v>
      </c>
      <c r="EI22">
        <v>1.52315776718004</v>
      </c>
      <c r="EJ22">
        <v>-0.51809493020606101</v>
      </c>
      <c r="EK22">
        <v>8.2743004286938093E-2</v>
      </c>
      <c r="EL22">
        <v>1</v>
      </c>
      <c r="EM22">
        <v>0.57033133810402203</v>
      </c>
      <c r="EN22">
        <v>9.3246530404716296E-2</v>
      </c>
      <c r="EO22">
        <v>1.7477331316457199E-2</v>
      </c>
      <c r="EP22">
        <v>1</v>
      </c>
      <c r="EQ22">
        <v>2</v>
      </c>
      <c r="ER22">
        <v>2</v>
      </c>
      <c r="ES22" t="s">
        <v>364</v>
      </c>
      <c r="ET22">
        <v>2.9217499999999998</v>
      </c>
      <c r="EU22">
        <v>2.7865500000000001</v>
      </c>
      <c r="EV22">
        <v>1.9641599999999999E-2</v>
      </c>
      <c r="EW22">
        <v>2.0180699999999999E-2</v>
      </c>
      <c r="EX22">
        <v>0.13422200000000001</v>
      </c>
      <c r="EY22">
        <v>0.10787099999999999</v>
      </c>
      <c r="EZ22">
        <v>23857.5</v>
      </c>
      <c r="FA22">
        <v>20663.599999999999</v>
      </c>
      <c r="FB22">
        <v>24036.799999999999</v>
      </c>
      <c r="FC22">
        <v>20694.8</v>
      </c>
      <c r="FD22">
        <v>30566.2</v>
      </c>
      <c r="FE22">
        <v>26427.200000000001</v>
      </c>
      <c r="FF22">
        <v>39141.4</v>
      </c>
      <c r="FG22">
        <v>32931.199999999997</v>
      </c>
      <c r="FH22">
        <v>2.0303200000000001</v>
      </c>
      <c r="FI22">
        <v>1.8408199999999999</v>
      </c>
      <c r="FJ22">
        <v>7.8987299999999996E-2</v>
      </c>
      <c r="FK22">
        <v>0</v>
      </c>
      <c r="FL22">
        <v>28.883900000000001</v>
      </c>
      <c r="FM22">
        <v>999.9</v>
      </c>
      <c r="FN22">
        <v>33.628</v>
      </c>
      <c r="FO22">
        <v>42.731999999999999</v>
      </c>
      <c r="FP22">
        <v>28.892800000000001</v>
      </c>
      <c r="FQ22">
        <v>60.797600000000003</v>
      </c>
      <c r="FR22">
        <v>34.751600000000003</v>
      </c>
      <c r="FS22">
        <v>1</v>
      </c>
      <c r="FT22">
        <v>0.35625000000000001</v>
      </c>
      <c r="FU22">
        <v>1.86364</v>
      </c>
      <c r="FV22">
        <v>20.407699999999998</v>
      </c>
      <c r="FW22">
        <v>5.2478400000000001</v>
      </c>
      <c r="FX22">
        <v>11.997999999999999</v>
      </c>
      <c r="FY22">
        <v>4.9642999999999997</v>
      </c>
      <c r="FZ22">
        <v>3.3010000000000002</v>
      </c>
      <c r="GA22">
        <v>9999</v>
      </c>
      <c r="GB22">
        <v>9999</v>
      </c>
      <c r="GC22">
        <v>9999</v>
      </c>
      <c r="GD22">
        <v>999.9</v>
      </c>
      <c r="GE22">
        <v>1.87114</v>
      </c>
      <c r="GF22">
        <v>1.8763700000000001</v>
      </c>
      <c r="GG22">
        <v>1.87653</v>
      </c>
      <c r="GH22">
        <v>1.87517</v>
      </c>
      <c r="GI22">
        <v>1.8775900000000001</v>
      </c>
      <c r="GJ22">
        <v>1.87347</v>
      </c>
      <c r="GK22">
        <v>1.8711800000000001</v>
      </c>
      <c r="GL22">
        <v>1.8785099999999999</v>
      </c>
      <c r="GM22">
        <v>5</v>
      </c>
      <c r="GN22">
        <v>0</v>
      </c>
      <c r="GO22">
        <v>0</v>
      </c>
      <c r="GP22">
        <v>0</v>
      </c>
      <c r="GQ22" t="s">
        <v>365</v>
      </c>
      <c r="GR22" t="s">
        <v>366</v>
      </c>
      <c r="GS22" t="s">
        <v>367</v>
      </c>
      <c r="GT22" t="s">
        <v>367</v>
      </c>
      <c r="GU22" t="s">
        <v>367</v>
      </c>
      <c r="GV22" t="s">
        <v>367</v>
      </c>
      <c r="GW22">
        <v>0</v>
      </c>
      <c r="GX22">
        <v>100</v>
      </c>
      <c r="GY22">
        <v>100</v>
      </c>
      <c r="GZ22">
        <v>-0.76500000000000001</v>
      </c>
      <c r="HA22">
        <v>0.34279999999999999</v>
      </c>
      <c r="HB22">
        <v>-0.84823171717519896</v>
      </c>
      <c r="HC22">
        <v>1.17587188380478E-3</v>
      </c>
      <c r="HD22">
        <v>-6.2601144054332803E-7</v>
      </c>
      <c r="HE22">
        <v>2.41796582943236E-10</v>
      </c>
      <c r="HF22">
        <v>0.34284712525178501</v>
      </c>
      <c r="HG22">
        <v>0</v>
      </c>
      <c r="HH22">
        <v>0</v>
      </c>
      <c r="HI22">
        <v>0</v>
      </c>
      <c r="HJ22">
        <v>2</v>
      </c>
      <c r="HK22">
        <v>2154</v>
      </c>
      <c r="HL22">
        <v>1</v>
      </c>
      <c r="HM22">
        <v>23</v>
      </c>
      <c r="HN22">
        <v>0.8</v>
      </c>
      <c r="HO22">
        <v>0.7</v>
      </c>
      <c r="HP22">
        <v>18</v>
      </c>
      <c r="HQ22">
        <v>507.83100000000002</v>
      </c>
      <c r="HR22">
        <v>450.35199999999998</v>
      </c>
      <c r="HS22">
        <v>27.000399999999999</v>
      </c>
      <c r="HT22">
        <v>31.803599999999999</v>
      </c>
      <c r="HU22">
        <v>30.000599999999999</v>
      </c>
      <c r="HV22">
        <v>31.6785</v>
      </c>
      <c r="HW22">
        <v>31.6464</v>
      </c>
      <c r="HX22">
        <v>6.2217200000000004</v>
      </c>
      <c r="HY22">
        <v>25.472300000000001</v>
      </c>
      <c r="HZ22">
        <v>13.932399999999999</v>
      </c>
      <c r="IA22">
        <v>27</v>
      </c>
      <c r="IB22">
        <v>75</v>
      </c>
      <c r="IC22">
        <v>21.3398</v>
      </c>
      <c r="ID22">
        <v>98.822100000000006</v>
      </c>
      <c r="IE22">
        <v>94.229799999999997</v>
      </c>
    </row>
    <row r="23" spans="1:239" x14ac:dyDescent="0.3">
      <c r="A23">
        <v>7</v>
      </c>
      <c r="B23">
        <v>1628184552.0999999</v>
      </c>
      <c r="C23">
        <v>9794.5</v>
      </c>
      <c r="D23" t="s">
        <v>400</v>
      </c>
      <c r="E23" t="s">
        <v>401</v>
      </c>
      <c r="F23">
        <v>0</v>
      </c>
      <c r="G23" t="s">
        <v>371</v>
      </c>
      <c r="H23" t="s">
        <v>612</v>
      </c>
      <c r="I23" t="s">
        <v>361</v>
      </c>
      <c r="J23">
        <v>1628184552.0999999</v>
      </c>
      <c r="K23">
        <f t="shared" si="0"/>
        <v>7.7306326066857375E-3</v>
      </c>
      <c r="L23">
        <f t="shared" si="1"/>
        <v>7.7306326066857372</v>
      </c>
      <c r="M23">
        <f t="shared" si="2"/>
        <v>-1.2426629234681201</v>
      </c>
      <c r="N23">
        <f t="shared" si="3"/>
        <v>50.813899999999997</v>
      </c>
      <c r="O23">
        <f t="shared" si="4"/>
        <v>53.135909020465292</v>
      </c>
      <c r="P23">
        <f t="shared" si="5"/>
        <v>5.3029804208586411</v>
      </c>
      <c r="Q23">
        <f t="shared" si="6"/>
        <v>5.0712431908087696</v>
      </c>
      <c r="R23">
        <f t="shared" si="7"/>
        <v>0.6390885287948832</v>
      </c>
      <c r="S23">
        <f t="shared" si="8"/>
        <v>2.9286663270295294</v>
      </c>
      <c r="T23">
        <f t="shared" si="9"/>
        <v>0.5705329744311376</v>
      </c>
      <c r="U23">
        <f t="shared" si="10"/>
        <v>0.36212780593050675</v>
      </c>
      <c r="V23">
        <f t="shared" si="11"/>
        <v>321.51296438137382</v>
      </c>
      <c r="W23">
        <f t="shared" si="12"/>
        <v>29.787845646117503</v>
      </c>
      <c r="X23">
        <f t="shared" si="13"/>
        <v>30.214200000000002</v>
      </c>
      <c r="Y23">
        <f t="shared" si="14"/>
        <v>4.3131499731121146</v>
      </c>
      <c r="Z23">
        <f t="shared" si="15"/>
        <v>71.059894219418453</v>
      </c>
      <c r="AA23">
        <f t="shared" si="16"/>
        <v>3.0104883945349137</v>
      </c>
      <c r="AB23">
        <f t="shared" si="17"/>
        <v>4.2365506276144176</v>
      </c>
      <c r="AC23">
        <f t="shared" si="18"/>
        <v>1.3026615785772009</v>
      </c>
      <c r="AD23">
        <f t="shared" si="19"/>
        <v>-340.92089795484105</v>
      </c>
      <c r="AE23">
        <f t="shared" si="20"/>
        <v>-49.277549841021028</v>
      </c>
      <c r="AF23">
        <f t="shared" si="21"/>
        <v>-3.7434189828840316</v>
      </c>
      <c r="AG23">
        <f t="shared" si="22"/>
        <v>-72.428902397372269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52338.80710028913</v>
      </c>
      <c r="AM23" t="s">
        <v>362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10303.9</v>
      </c>
      <c r="AU23">
        <v>785.88834615384599</v>
      </c>
      <c r="AV23">
        <v>957.56799999999998</v>
      </c>
      <c r="AW23">
        <f t="shared" si="27"/>
        <v>0.17928716691258895</v>
      </c>
      <c r="AX23">
        <v>0.5</v>
      </c>
      <c r="AY23">
        <f t="shared" si="28"/>
        <v>1681.2060001976029</v>
      </c>
      <c r="AZ23">
        <f t="shared" si="29"/>
        <v>-1.2426629234681201</v>
      </c>
      <c r="BA23">
        <f t="shared" si="30"/>
        <v>150.70933038593682</v>
      </c>
      <c r="BB23">
        <f t="shared" si="31"/>
        <v>-5.4676988133468048E-4</v>
      </c>
      <c r="BC23">
        <f t="shared" si="32"/>
        <v>3.2318665619569575</v>
      </c>
      <c r="BD23">
        <f t="shared" si="33"/>
        <v>243.51790229849701</v>
      </c>
      <c r="BE23" t="s">
        <v>403</v>
      </c>
      <c r="BF23">
        <v>617.59</v>
      </c>
      <c r="BG23">
        <f t="shared" si="34"/>
        <v>617.59</v>
      </c>
      <c r="BH23">
        <f t="shared" si="35"/>
        <v>0.3550431927549792</v>
      </c>
      <c r="BI23">
        <f t="shared" si="36"/>
        <v>0.50497283308377017</v>
      </c>
      <c r="BJ23">
        <f t="shared" si="37"/>
        <v>0.90101697086508026</v>
      </c>
      <c r="BK23">
        <f t="shared" si="38"/>
        <v>0.26196396133727928</v>
      </c>
      <c r="BL23">
        <f t="shared" si="39"/>
        <v>0.82524250097597707</v>
      </c>
      <c r="BM23">
        <f t="shared" si="40"/>
        <v>0.39683267160085167</v>
      </c>
      <c r="BN23">
        <f t="shared" si="41"/>
        <v>0.60316732839914833</v>
      </c>
      <c r="BO23">
        <f t="shared" si="42"/>
        <v>2000.01</v>
      </c>
      <c r="BP23">
        <f t="shared" si="43"/>
        <v>1681.2060001976029</v>
      </c>
      <c r="BQ23">
        <f t="shared" si="44"/>
        <v>0.84059879710481589</v>
      </c>
      <c r="BR23">
        <f t="shared" si="45"/>
        <v>0.16075567841229485</v>
      </c>
      <c r="BS23">
        <v>6</v>
      </c>
      <c r="BT23">
        <v>0.5</v>
      </c>
      <c r="BU23" t="s">
        <v>363</v>
      </c>
      <c r="BV23">
        <v>2</v>
      </c>
      <c r="BW23">
        <v>1628184552.0999999</v>
      </c>
      <c r="BX23">
        <v>50.813899999999997</v>
      </c>
      <c r="BY23">
        <v>49.7945127900242</v>
      </c>
      <c r="BZ23">
        <v>30.165119375129201</v>
      </c>
      <c r="CA23">
        <v>21.171900000000001</v>
      </c>
      <c r="CB23">
        <v>51.488700000000001</v>
      </c>
      <c r="CC23">
        <v>29.5335</v>
      </c>
      <c r="CD23">
        <v>500.20600000000002</v>
      </c>
      <c r="CE23">
        <v>99.700400000000002</v>
      </c>
      <c r="CF23">
        <v>9.9914299999999998E-2</v>
      </c>
      <c r="CG23">
        <v>29.902100000000001</v>
      </c>
      <c r="CH23">
        <v>30.214200000000002</v>
      </c>
      <c r="CI23">
        <v>999.9</v>
      </c>
      <c r="CJ23">
        <v>0</v>
      </c>
      <c r="CK23">
        <v>0</v>
      </c>
      <c r="CL23">
        <v>10025</v>
      </c>
      <c r="CM23">
        <v>0</v>
      </c>
      <c r="CN23">
        <v>312.81200000000001</v>
      </c>
      <c r="CO23">
        <v>0.81038299999999996</v>
      </c>
      <c r="CP23">
        <v>52.378799999999998</v>
      </c>
      <c r="CQ23">
        <v>51.085099999999997</v>
      </c>
      <c r="CR23">
        <v>8.7053799999999999</v>
      </c>
      <c r="CS23">
        <v>50.003500000000003</v>
      </c>
      <c r="CT23">
        <v>21.171900000000001</v>
      </c>
      <c r="CU23">
        <v>2.9787699999999999</v>
      </c>
      <c r="CV23">
        <v>2.11084</v>
      </c>
      <c r="CW23">
        <v>23.909700000000001</v>
      </c>
      <c r="CX23">
        <v>18.301200000000001</v>
      </c>
      <c r="CY23">
        <v>2000.01</v>
      </c>
      <c r="CZ23">
        <v>0.97999199999999997</v>
      </c>
      <c r="DA23">
        <v>2.0008000000000001E-2</v>
      </c>
      <c r="DB23">
        <v>0</v>
      </c>
      <c r="DC23">
        <v>785.97400000000005</v>
      </c>
      <c r="DD23">
        <v>4.9996700000000001</v>
      </c>
      <c r="DE23">
        <v>15753.1</v>
      </c>
      <c r="DF23">
        <v>16734.099999999999</v>
      </c>
      <c r="DG23">
        <v>47.436999999999998</v>
      </c>
      <c r="DH23">
        <v>49.375</v>
      </c>
      <c r="DI23">
        <v>48.186999999999998</v>
      </c>
      <c r="DJ23">
        <v>48.5</v>
      </c>
      <c r="DK23">
        <v>48.936999999999998</v>
      </c>
      <c r="DL23">
        <v>1955.09</v>
      </c>
      <c r="DM23">
        <v>39.92</v>
      </c>
      <c r="DN23">
        <v>0</v>
      </c>
      <c r="DO23">
        <v>106.299999952316</v>
      </c>
      <c r="DP23">
        <v>0</v>
      </c>
      <c r="DQ23">
        <v>785.88834615384599</v>
      </c>
      <c r="DR23">
        <v>2.2917948756081499</v>
      </c>
      <c r="DS23">
        <v>303.28546996637698</v>
      </c>
      <c r="DT23">
        <v>15734.3346153846</v>
      </c>
      <c r="DU23">
        <v>15</v>
      </c>
      <c r="DV23">
        <v>1628184510.0999999</v>
      </c>
      <c r="DW23" t="s">
        <v>404</v>
      </c>
      <c r="DX23">
        <v>1628184509.0999999</v>
      </c>
      <c r="DY23">
        <v>1628184510.0999999</v>
      </c>
      <c r="DZ23">
        <v>60</v>
      </c>
      <c r="EA23">
        <v>0.114</v>
      </c>
      <c r="EB23">
        <v>1E-3</v>
      </c>
      <c r="EC23">
        <v>-0.67600000000000005</v>
      </c>
      <c r="ED23">
        <v>0.25</v>
      </c>
      <c r="EE23">
        <v>50</v>
      </c>
      <c r="EF23">
        <v>21</v>
      </c>
      <c r="EG23">
        <v>0.42</v>
      </c>
      <c r="EH23">
        <v>0.01</v>
      </c>
      <c r="EI23">
        <v>-0.98611448786748401</v>
      </c>
      <c r="EJ23">
        <v>-0.51571358560895297</v>
      </c>
      <c r="EK23">
        <v>8.68742114785062E-2</v>
      </c>
      <c r="EL23">
        <v>1</v>
      </c>
      <c r="EM23">
        <v>0.59750884078923605</v>
      </c>
      <c r="EN23">
        <v>9.2526394737640794E-2</v>
      </c>
      <c r="EO23">
        <v>1.7359188877734699E-2</v>
      </c>
      <c r="EP23">
        <v>1</v>
      </c>
      <c r="EQ23">
        <v>2</v>
      </c>
      <c r="ER23">
        <v>2</v>
      </c>
      <c r="ES23" t="s">
        <v>364</v>
      </c>
      <c r="ET23">
        <v>2.9216799999999998</v>
      </c>
      <c r="EU23">
        <v>2.7866200000000001</v>
      </c>
      <c r="EV23">
        <v>1.3857100000000001E-2</v>
      </c>
      <c r="EW23">
        <v>1.35546E-2</v>
      </c>
      <c r="EX23">
        <v>0.13447700000000001</v>
      </c>
      <c r="EY23">
        <v>0.106951</v>
      </c>
      <c r="EZ23">
        <v>23990</v>
      </c>
      <c r="FA23">
        <v>20799.3</v>
      </c>
      <c r="FB23">
        <v>24029.200000000001</v>
      </c>
      <c r="FC23">
        <v>20691.400000000001</v>
      </c>
      <c r="FD23">
        <v>30548.7</v>
      </c>
      <c r="FE23">
        <v>26452.3</v>
      </c>
      <c r="FF23">
        <v>39129.699999999997</v>
      </c>
      <c r="FG23">
        <v>32928.300000000003</v>
      </c>
      <c r="FH23">
        <v>2.0289999999999999</v>
      </c>
      <c r="FI23">
        <v>1.83805</v>
      </c>
      <c r="FJ23">
        <v>6.8869399999999997E-2</v>
      </c>
      <c r="FK23">
        <v>0</v>
      </c>
      <c r="FL23">
        <v>29.0928</v>
      </c>
      <c r="FM23">
        <v>999.9</v>
      </c>
      <c r="FN23">
        <v>33.329000000000001</v>
      </c>
      <c r="FO23">
        <v>42.762</v>
      </c>
      <c r="FP23">
        <v>28.682600000000001</v>
      </c>
      <c r="FQ23">
        <v>60.147599999999997</v>
      </c>
      <c r="FR23">
        <v>34.254800000000003</v>
      </c>
      <c r="FS23">
        <v>1</v>
      </c>
      <c r="FT23">
        <v>0.36808400000000002</v>
      </c>
      <c r="FU23">
        <v>1.96275</v>
      </c>
      <c r="FV23">
        <v>20.405899999999999</v>
      </c>
      <c r="FW23">
        <v>5.2469400000000004</v>
      </c>
      <c r="FX23">
        <v>11.997999999999999</v>
      </c>
      <c r="FY23">
        <v>4.9638</v>
      </c>
      <c r="FZ23">
        <v>3.3010000000000002</v>
      </c>
      <c r="GA23">
        <v>9999</v>
      </c>
      <c r="GB23">
        <v>9999</v>
      </c>
      <c r="GC23">
        <v>9999</v>
      </c>
      <c r="GD23">
        <v>999.9</v>
      </c>
      <c r="GE23">
        <v>1.8711500000000001</v>
      </c>
      <c r="GF23">
        <v>1.8763700000000001</v>
      </c>
      <c r="GG23">
        <v>1.87653</v>
      </c>
      <c r="GH23">
        <v>1.8752599999999999</v>
      </c>
      <c r="GI23">
        <v>1.8775900000000001</v>
      </c>
      <c r="GJ23">
        <v>1.87347</v>
      </c>
      <c r="GK23">
        <v>1.87117</v>
      </c>
      <c r="GL23">
        <v>1.8785099999999999</v>
      </c>
      <c r="GM23">
        <v>5</v>
      </c>
      <c r="GN23">
        <v>0</v>
      </c>
      <c r="GO23">
        <v>0</v>
      </c>
      <c r="GP23">
        <v>0</v>
      </c>
      <c r="GQ23" t="s">
        <v>365</v>
      </c>
      <c r="GR23" t="s">
        <v>366</v>
      </c>
      <c r="GS23" t="s">
        <v>367</v>
      </c>
      <c r="GT23" t="s">
        <v>367</v>
      </c>
      <c r="GU23" t="s">
        <v>367</v>
      </c>
      <c r="GV23" t="s">
        <v>367</v>
      </c>
      <c r="GW23">
        <v>0</v>
      </c>
      <c r="GX23">
        <v>100</v>
      </c>
      <c r="GY23">
        <v>100</v>
      </c>
      <c r="GZ23">
        <v>-0.67500000000000004</v>
      </c>
      <c r="HA23">
        <v>0.34370000000000001</v>
      </c>
      <c r="HB23">
        <v>-0.73374602516876197</v>
      </c>
      <c r="HC23">
        <v>1.17587188380478E-3</v>
      </c>
      <c r="HD23">
        <v>-6.2601144054332803E-7</v>
      </c>
      <c r="HE23">
        <v>2.41796582943236E-10</v>
      </c>
      <c r="HF23">
        <v>0.34378577288169698</v>
      </c>
      <c r="HG23">
        <v>0</v>
      </c>
      <c r="HH23">
        <v>0</v>
      </c>
      <c r="HI23">
        <v>0</v>
      </c>
      <c r="HJ23">
        <v>2</v>
      </c>
      <c r="HK23">
        <v>2154</v>
      </c>
      <c r="HL23">
        <v>1</v>
      </c>
      <c r="HM23">
        <v>23</v>
      </c>
      <c r="HN23">
        <v>0.7</v>
      </c>
      <c r="HO23">
        <v>0.7</v>
      </c>
      <c r="HP23">
        <v>18</v>
      </c>
      <c r="HQ23">
        <v>507.95800000000003</v>
      </c>
      <c r="HR23">
        <v>449.46499999999997</v>
      </c>
      <c r="HS23">
        <v>27.0015</v>
      </c>
      <c r="HT23">
        <v>31.9467</v>
      </c>
      <c r="HU23">
        <v>30.000599999999999</v>
      </c>
      <c r="HV23">
        <v>31.799299999999999</v>
      </c>
      <c r="HW23">
        <v>31.764700000000001</v>
      </c>
      <c r="HX23">
        <v>5.1122899999999998</v>
      </c>
      <c r="HY23">
        <v>25.7439</v>
      </c>
      <c r="HZ23">
        <v>11.882300000000001</v>
      </c>
      <c r="IA23">
        <v>27</v>
      </c>
      <c r="IB23">
        <v>50</v>
      </c>
      <c r="IC23">
        <v>21.062899999999999</v>
      </c>
      <c r="ID23">
        <v>98.792000000000002</v>
      </c>
      <c r="IE23">
        <v>94.218800000000002</v>
      </c>
    </row>
    <row r="24" spans="1:239" x14ac:dyDescent="0.3">
      <c r="A24">
        <v>8</v>
      </c>
      <c r="B24">
        <v>1628184668.0999999</v>
      </c>
      <c r="C24">
        <v>9910.5</v>
      </c>
      <c r="D24" t="s">
        <v>405</v>
      </c>
      <c r="E24" t="s">
        <v>406</v>
      </c>
      <c r="F24">
        <v>0</v>
      </c>
      <c r="G24" t="s">
        <v>371</v>
      </c>
      <c r="H24" t="s">
        <v>612</v>
      </c>
      <c r="I24" t="s">
        <v>361</v>
      </c>
      <c r="J24">
        <v>1628184668.0999999</v>
      </c>
      <c r="K24">
        <f t="shared" si="0"/>
        <v>7.6524417137446106E-3</v>
      </c>
      <c r="L24">
        <f t="shared" si="1"/>
        <v>7.6524417137446106</v>
      </c>
      <c r="M24">
        <f t="shared" si="2"/>
        <v>-3.8975380597183076</v>
      </c>
      <c r="N24">
        <f t="shared" si="3"/>
        <v>24.491499999999998</v>
      </c>
      <c r="O24">
        <f t="shared" si="4"/>
        <v>35.243236220514312</v>
      </c>
      <c r="P24">
        <f t="shared" si="5"/>
        <v>3.5174282476416514</v>
      </c>
      <c r="Q24">
        <f t="shared" si="6"/>
        <v>2.4443582135335</v>
      </c>
      <c r="R24">
        <f t="shared" si="7"/>
        <v>0.59892132111820129</v>
      </c>
      <c r="S24">
        <f t="shared" si="8"/>
        <v>2.9176572866828874</v>
      </c>
      <c r="T24">
        <f t="shared" si="9"/>
        <v>0.53807181897810175</v>
      </c>
      <c r="U24">
        <f t="shared" si="10"/>
        <v>0.34124532920657019</v>
      </c>
      <c r="V24">
        <f t="shared" si="11"/>
        <v>321.51876938127066</v>
      </c>
      <c r="W24">
        <f t="shared" si="12"/>
        <v>29.974761168817388</v>
      </c>
      <c r="X24">
        <f t="shared" si="13"/>
        <v>30.3733</v>
      </c>
      <c r="Y24">
        <f t="shared" si="14"/>
        <v>4.3526605650690424</v>
      </c>
      <c r="Z24">
        <f t="shared" si="15"/>
        <v>69.795948338781713</v>
      </c>
      <c r="AA24">
        <f t="shared" si="16"/>
        <v>2.9854270589895573</v>
      </c>
      <c r="AB24">
        <f t="shared" si="17"/>
        <v>4.2773644173421488</v>
      </c>
      <c r="AC24">
        <f t="shared" si="18"/>
        <v>1.3672335060794851</v>
      </c>
      <c r="AD24">
        <f t="shared" si="19"/>
        <v>-337.47267957613735</v>
      </c>
      <c r="AE24">
        <f t="shared" si="20"/>
        <v>-47.865397872345056</v>
      </c>
      <c r="AF24">
        <f t="shared" si="21"/>
        <v>-3.6557558568402384</v>
      </c>
      <c r="AG24">
        <f t="shared" si="22"/>
        <v>-67.475063924051994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51995.716541076581</v>
      </c>
      <c r="AM24" t="s">
        <v>362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10302.5</v>
      </c>
      <c r="AU24">
        <v>794.04643999999996</v>
      </c>
      <c r="AV24">
        <v>929.10400000000004</v>
      </c>
      <c r="AW24">
        <f t="shared" si="27"/>
        <v>0.14536323167266541</v>
      </c>
      <c r="AX24">
        <v>0.5</v>
      </c>
      <c r="AY24">
        <f t="shared" si="28"/>
        <v>1681.2393001975493</v>
      </c>
      <c r="AZ24">
        <f t="shared" si="29"/>
        <v>-3.8975380597183076</v>
      </c>
      <c r="BA24">
        <f t="shared" si="30"/>
        <v>122.19518894590311</v>
      </c>
      <c r="BB24">
        <f t="shared" si="31"/>
        <v>-2.1258769891100084E-3</v>
      </c>
      <c r="BC24">
        <f t="shared" si="32"/>
        <v>3.3615138886497098</v>
      </c>
      <c r="BD24">
        <f t="shared" si="33"/>
        <v>241.63532294434995</v>
      </c>
      <c r="BE24" t="s">
        <v>408</v>
      </c>
      <c r="BF24">
        <v>620.63</v>
      </c>
      <c r="BG24">
        <f t="shared" si="34"/>
        <v>620.63</v>
      </c>
      <c r="BH24">
        <f t="shared" si="35"/>
        <v>0.33201234737984131</v>
      </c>
      <c r="BI24">
        <f t="shared" si="36"/>
        <v>0.43782477615617543</v>
      </c>
      <c r="BJ24">
        <f t="shared" si="37"/>
        <v>0.9101096550659008</v>
      </c>
      <c r="BK24">
        <f t="shared" si="38"/>
        <v>0.21543991628542089</v>
      </c>
      <c r="BL24">
        <f t="shared" si="39"/>
        <v>0.83283272285877019</v>
      </c>
      <c r="BM24">
        <f t="shared" si="40"/>
        <v>0.3422056659882603</v>
      </c>
      <c r="BN24">
        <f t="shared" si="41"/>
        <v>0.6577943340117397</v>
      </c>
      <c r="BO24">
        <f t="shared" si="42"/>
        <v>2000.05</v>
      </c>
      <c r="BP24">
        <f t="shared" si="43"/>
        <v>1681.2393001975493</v>
      </c>
      <c r="BQ24">
        <f t="shared" si="44"/>
        <v>0.84059863513289634</v>
      </c>
      <c r="BR24">
        <f t="shared" si="45"/>
        <v>0.16075536580649016</v>
      </c>
      <c r="BS24">
        <v>6</v>
      </c>
      <c r="BT24">
        <v>0.5</v>
      </c>
      <c r="BU24" t="s">
        <v>363</v>
      </c>
      <c r="BV24">
        <v>2</v>
      </c>
      <c r="BW24">
        <v>1628184668.0999999</v>
      </c>
      <c r="BX24">
        <v>24.491499999999998</v>
      </c>
      <c r="BY24">
        <v>20.041680865404899</v>
      </c>
      <c r="BZ24">
        <v>29.912795272975099</v>
      </c>
      <c r="CA24">
        <v>21.0092</v>
      </c>
      <c r="CB24">
        <v>25.1876</v>
      </c>
      <c r="CC24">
        <v>29.770099999999999</v>
      </c>
      <c r="CD24">
        <v>500.26100000000002</v>
      </c>
      <c r="CE24">
        <v>99.703699999999998</v>
      </c>
      <c r="CF24">
        <v>0.100649</v>
      </c>
      <c r="CG24">
        <v>30.068999999999999</v>
      </c>
      <c r="CH24">
        <v>30.3733</v>
      </c>
      <c r="CI24">
        <v>999.9</v>
      </c>
      <c r="CJ24">
        <v>0</v>
      </c>
      <c r="CK24">
        <v>0</v>
      </c>
      <c r="CL24">
        <v>9961.8799999999992</v>
      </c>
      <c r="CM24">
        <v>0</v>
      </c>
      <c r="CN24">
        <v>680.39200000000005</v>
      </c>
      <c r="CO24">
        <v>4.4941199999999997</v>
      </c>
      <c r="CP24">
        <v>25.251999999999999</v>
      </c>
      <c r="CQ24">
        <v>20.426500000000001</v>
      </c>
      <c r="CR24">
        <v>9.1077600000000007</v>
      </c>
      <c r="CS24">
        <v>19.997399999999999</v>
      </c>
      <c r="CT24">
        <v>21.0092</v>
      </c>
      <c r="CU24">
        <v>3.0027699999999999</v>
      </c>
      <c r="CV24">
        <v>2.0946899999999999</v>
      </c>
      <c r="CW24">
        <v>24.043299999999999</v>
      </c>
      <c r="CX24">
        <v>18.178899999999999</v>
      </c>
      <c r="CY24">
        <v>2000.05</v>
      </c>
      <c r="CZ24">
        <v>0.97999499999999995</v>
      </c>
      <c r="DA24">
        <v>2.0005100000000001E-2</v>
      </c>
      <c r="DB24">
        <v>0</v>
      </c>
      <c r="DC24">
        <v>794.76</v>
      </c>
      <c r="DD24">
        <v>4.9996700000000001</v>
      </c>
      <c r="DE24">
        <v>15943.9</v>
      </c>
      <c r="DF24">
        <v>16734.5</v>
      </c>
      <c r="DG24">
        <v>47.75</v>
      </c>
      <c r="DH24">
        <v>49.936999999999998</v>
      </c>
      <c r="DI24">
        <v>48.561999999999998</v>
      </c>
      <c r="DJ24">
        <v>49</v>
      </c>
      <c r="DK24">
        <v>49.311999999999998</v>
      </c>
      <c r="DL24">
        <v>1955.14</v>
      </c>
      <c r="DM24">
        <v>39.909999999999997</v>
      </c>
      <c r="DN24">
        <v>0</v>
      </c>
      <c r="DO24">
        <v>115.59999990463299</v>
      </c>
      <c r="DP24">
        <v>0</v>
      </c>
      <c r="DQ24">
        <v>794.04643999999996</v>
      </c>
      <c r="DR24">
        <v>4.3931538463360997</v>
      </c>
      <c r="DS24">
        <v>102.399999915585</v>
      </c>
      <c r="DT24">
        <v>15931.067999999999</v>
      </c>
      <c r="DU24">
        <v>15</v>
      </c>
      <c r="DV24">
        <v>1628184627.0999999</v>
      </c>
      <c r="DW24" t="s">
        <v>409</v>
      </c>
      <c r="DX24">
        <v>1628184616.5999999</v>
      </c>
      <c r="DY24">
        <v>1628184627.0999999</v>
      </c>
      <c r="DZ24">
        <v>61</v>
      </c>
      <c r="EA24">
        <v>8.0000000000000002E-3</v>
      </c>
      <c r="EB24">
        <v>3.0000000000000001E-3</v>
      </c>
      <c r="EC24">
        <v>-0.70099999999999996</v>
      </c>
      <c r="ED24">
        <v>0.251</v>
      </c>
      <c r="EE24">
        <v>20</v>
      </c>
      <c r="EF24">
        <v>21</v>
      </c>
      <c r="EG24">
        <v>0.26</v>
      </c>
      <c r="EH24">
        <v>0.01</v>
      </c>
      <c r="EI24">
        <v>-3.9074473774223399</v>
      </c>
      <c r="EJ24">
        <v>-0.294262857641996</v>
      </c>
      <c r="EK24">
        <v>5.8689392448038599E-2</v>
      </c>
      <c r="EL24">
        <v>1</v>
      </c>
      <c r="EM24">
        <v>0.61427846862782698</v>
      </c>
      <c r="EN24">
        <v>8.6580719402563899E-2</v>
      </c>
      <c r="EO24">
        <v>1.7585738218231999E-2</v>
      </c>
      <c r="EP24">
        <v>1</v>
      </c>
      <c r="EQ24">
        <v>2</v>
      </c>
      <c r="ER24">
        <v>2</v>
      </c>
      <c r="ES24" t="s">
        <v>364</v>
      </c>
      <c r="ET24">
        <v>2.9216199999999999</v>
      </c>
      <c r="EU24">
        <v>2.78681</v>
      </c>
      <c r="EV24">
        <v>6.8066200000000002E-3</v>
      </c>
      <c r="EW24">
        <v>5.4461500000000003E-3</v>
      </c>
      <c r="EX24">
        <v>0.13516400000000001</v>
      </c>
      <c r="EY24">
        <v>0.106335</v>
      </c>
      <c r="EZ24">
        <v>24149</v>
      </c>
      <c r="FA24">
        <v>20962.099999999999</v>
      </c>
      <c r="FB24">
        <v>24017.8</v>
      </c>
      <c r="FC24">
        <v>20684.400000000001</v>
      </c>
      <c r="FD24">
        <v>30511.8</v>
      </c>
      <c r="FE24">
        <v>26463.200000000001</v>
      </c>
      <c r="FF24">
        <v>39112.400000000001</v>
      </c>
      <c r="FG24">
        <v>32919</v>
      </c>
      <c r="FH24">
        <v>2.02725</v>
      </c>
      <c r="FI24">
        <v>1.8342000000000001</v>
      </c>
      <c r="FJ24">
        <v>5.3867699999999998E-2</v>
      </c>
      <c r="FK24">
        <v>0</v>
      </c>
      <c r="FL24">
        <v>29.496600000000001</v>
      </c>
      <c r="FM24">
        <v>999.9</v>
      </c>
      <c r="FN24">
        <v>33.024000000000001</v>
      </c>
      <c r="FO24">
        <v>42.872999999999998</v>
      </c>
      <c r="FP24">
        <v>28.582999999999998</v>
      </c>
      <c r="FQ24">
        <v>60.547600000000003</v>
      </c>
      <c r="FR24">
        <v>34.286900000000003</v>
      </c>
      <c r="FS24">
        <v>1</v>
      </c>
      <c r="FT24">
        <v>0.38636399999999999</v>
      </c>
      <c r="FU24">
        <v>2.1664099999999999</v>
      </c>
      <c r="FV24">
        <v>20.4024</v>
      </c>
      <c r="FW24">
        <v>5.2493400000000001</v>
      </c>
      <c r="FX24">
        <v>11.997999999999999</v>
      </c>
      <c r="FY24">
        <v>4.9640000000000004</v>
      </c>
      <c r="FZ24">
        <v>3.3010000000000002</v>
      </c>
      <c r="GA24">
        <v>9999</v>
      </c>
      <c r="GB24">
        <v>9999</v>
      </c>
      <c r="GC24">
        <v>9999</v>
      </c>
      <c r="GD24">
        <v>999.9</v>
      </c>
      <c r="GE24">
        <v>1.8711599999999999</v>
      </c>
      <c r="GF24">
        <v>1.8763799999999999</v>
      </c>
      <c r="GG24">
        <v>1.87653</v>
      </c>
      <c r="GH24">
        <v>1.87524</v>
      </c>
      <c r="GI24">
        <v>1.8775900000000001</v>
      </c>
      <c r="GJ24">
        <v>1.87347</v>
      </c>
      <c r="GK24">
        <v>1.87117</v>
      </c>
      <c r="GL24">
        <v>1.8785099999999999</v>
      </c>
      <c r="GM24">
        <v>5</v>
      </c>
      <c r="GN24">
        <v>0</v>
      </c>
      <c r="GO24">
        <v>0</v>
      </c>
      <c r="GP24">
        <v>0</v>
      </c>
      <c r="GQ24" t="s">
        <v>365</v>
      </c>
      <c r="GR24" t="s">
        <v>366</v>
      </c>
      <c r="GS24" t="s">
        <v>367</v>
      </c>
      <c r="GT24" t="s">
        <v>367</v>
      </c>
      <c r="GU24" t="s">
        <v>367</v>
      </c>
      <c r="GV24" t="s">
        <v>367</v>
      </c>
      <c r="GW24">
        <v>0</v>
      </c>
      <c r="GX24">
        <v>100</v>
      </c>
      <c r="GY24">
        <v>100</v>
      </c>
      <c r="GZ24">
        <v>-0.69599999999999995</v>
      </c>
      <c r="HA24">
        <v>0.3468</v>
      </c>
      <c r="HB24">
        <v>-0.72534823910047497</v>
      </c>
      <c r="HC24">
        <v>1.17587188380478E-3</v>
      </c>
      <c r="HD24">
        <v>-6.2601144054332803E-7</v>
      </c>
      <c r="HE24">
        <v>2.41796582943236E-10</v>
      </c>
      <c r="HF24">
        <v>0.34682157544115599</v>
      </c>
      <c r="HG24">
        <v>0</v>
      </c>
      <c r="HH24">
        <v>0</v>
      </c>
      <c r="HI24">
        <v>0</v>
      </c>
      <c r="HJ24">
        <v>2</v>
      </c>
      <c r="HK24">
        <v>2154</v>
      </c>
      <c r="HL24">
        <v>1</v>
      </c>
      <c r="HM24">
        <v>23</v>
      </c>
      <c r="HN24">
        <v>0.9</v>
      </c>
      <c r="HO24">
        <v>0.7</v>
      </c>
      <c r="HP24">
        <v>18</v>
      </c>
      <c r="HQ24">
        <v>508.33600000000001</v>
      </c>
      <c r="HR24">
        <v>448.37599999999998</v>
      </c>
      <c r="HS24">
        <v>27.001899999999999</v>
      </c>
      <c r="HT24">
        <v>32.161999999999999</v>
      </c>
      <c r="HU24">
        <v>30.000900000000001</v>
      </c>
      <c r="HV24">
        <v>31.986000000000001</v>
      </c>
      <c r="HW24">
        <v>31.948599999999999</v>
      </c>
      <c r="HX24">
        <v>3.8088199999999999</v>
      </c>
      <c r="HY24">
        <v>25.819900000000001</v>
      </c>
      <c r="HZ24">
        <v>10.2713</v>
      </c>
      <c r="IA24">
        <v>27</v>
      </c>
      <c r="IB24">
        <v>20</v>
      </c>
      <c r="IC24">
        <v>20.939299999999999</v>
      </c>
      <c r="ID24">
        <v>98.747</v>
      </c>
      <c r="IE24">
        <v>94.189899999999994</v>
      </c>
    </row>
    <row r="25" spans="1:239" x14ac:dyDescent="0.3">
      <c r="A25">
        <v>9</v>
      </c>
      <c r="B25">
        <v>1628184783.0999999</v>
      </c>
      <c r="C25">
        <v>10025.5</v>
      </c>
      <c r="D25" t="s">
        <v>410</v>
      </c>
      <c r="E25" t="s">
        <v>411</v>
      </c>
      <c r="F25">
        <v>0</v>
      </c>
      <c r="G25" t="s">
        <v>371</v>
      </c>
      <c r="H25" t="s">
        <v>612</v>
      </c>
      <c r="I25" t="s">
        <v>361</v>
      </c>
      <c r="J25">
        <v>1628184783.0999999</v>
      </c>
      <c r="K25">
        <f t="shared" si="0"/>
        <v>7.6954884603379556E-3</v>
      </c>
      <c r="L25">
        <f t="shared" si="1"/>
        <v>7.6954884603379554</v>
      </c>
      <c r="M25">
        <f t="shared" si="2"/>
        <v>28.305881279624259</v>
      </c>
      <c r="N25">
        <f t="shared" si="3"/>
        <v>362.988</v>
      </c>
      <c r="O25">
        <f t="shared" si="4"/>
        <v>274.22521626079595</v>
      </c>
      <c r="P25">
        <f t="shared" si="5"/>
        <v>27.369199081228114</v>
      </c>
      <c r="Q25">
        <f t="shared" si="6"/>
        <v>36.228217709375997</v>
      </c>
      <c r="R25">
        <f t="shared" si="7"/>
        <v>0.60902470609557569</v>
      </c>
      <c r="S25">
        <f t="shared" si="8"/>
        <v>2.9202091011887128</v>
      </c>
      <c r="T25">
        <f t="shared" si="9"/>
        <v>0.54626873714852797</v>
      </c>
      <c r="U25">
        <f t="shared" si="10"/>
        <v>0.34651588717912563</v>
      </c>
      <c r="V25">
        <f t="shared" si="11"/>
        <v>321.4996173812936</v>
      </c>
      <c r="W25">
        <f t="shared" si="12"/>
        <v>29.992122357810555</v>
      </c>
      <c r="X25">
        <f t="shared" si="13"/>
        <v>30.3386</v>
      </c>
      <c r="Y25">
        <f t="shared" si="14"/>
        <v>4.3440164473730061</v>
      </c>
      <c r="Z25">
        <f t="shared" si="15"/>
        <v>69.780607742207067</v>
      </c>
      <c r="AA25">
        <f t="shared" si="16"/>
        <v>2.989675161098432</v>
      </c>
      <c r="AB25">
        <f t="shared" si="17"/>
        <v>4.284392552359666</v>
      </c>
      <c r="AC25">
        <f t="shared" si="18"/>
        <v>1.3543412862745741</v>
      </c>
      <c r="AD25">
        <f t="shared" si="19"/>
        <v>-339.37104110090382</v>
      </c>
      <c r="AE25">
        <f t="shared" si="20"/>
        <v>-37.941669448251851</v>
      </c>
      <c r="AF25">
        <f t="shared" si="21"/>
        <v>-2.8952037229965608</v>
      </c>
      <c r="AG25">
        <f t="shared" si="22"/>
        <v>-58.708296890858612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52063.631008027201</v>
      </c>
      <c r="AM25" t="s">
        <v>362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10302.200000000001</v>
      </c>
      <c r="AU25">
        <v>810.77046153846197</v>
      </c>
      <c r="AV25">
        <v>1143.27</v>
      </c>
      <c r="AW25">
        <f t="shared" si="27"/>
        <v>0.29083203308189498</v>
      </c>
      <c r="AX25">
        <v>0.5</v>
      </c>
      <c r="AY25">
        <f t="shared" si="28"/>
        <v>1681.1385001975614</v>
      </c>
      <c r="AZ25">
        <f t="shared" si="29"/>
        <v>28.305881279624259</v>
      </c>
      <c r="BA25">
        <f t="shared" si="30"/>
        <v>244.46446395235225</v>
      </c>
      <c r="BB25">
        <f t="shared" si="31"/>
        <v>1.7029716108756518E-2</v>
      </c>
      <c r="BC25">
        <f t="shared" si="32"/>
        <v>2.5444820558573218</v>
      </c>
      <c r="BD25">
        <f t="shared" si="33"/>
        <v>254.01044180436105</v>
      </c>
      <c r="BE25" t="s">
        <v>413</v>
      </c>
      <c r="BF25">
        <v>593.42999999999995</v>
      </c>
      <c r="BG25">
        <f t="shared" si="34"/>
        <v>593.42999999999995</v>
      </c>
      <c r="BH25">
        <f t="shared" si="35"/>
        <v>0.48093626177543369</v>
      </c>
      <c r="BI25">
        <f t="shared" si="36"/>
        <v>0.60472053408543935</v>
      </c>
      <c r="BJ25">
        <f t="shared" si="37"/>
        <v>0.84103478881831351</v>
      </c>
      <c r="BK25">
        <f t="shared" si="38"/>
        <v>0.39533485022618892</v>
      </c>
      <c r="BL25">
        <f t="shared" si="39"/>
        <v>0.77572312969722312</v>
      </c>
      <c r="BM25">
        <f t="shared" si="40"/>
        <v>0.4426151710823007</v>
      </c>
      <c r="BN25">
        <f t="shared" si="41"/>
        <v>0.55738482891769925</v>
      </c>
      <c r="BO25">
        <f t="shared" si="42"/>
        <v>1999.93</v>
      </c>
      <c r="BP25">
        <f t="shared" si="43"/>
        <v>1681.1385001975614</v>
      </c>
      <c r="BQ25">
        <f t="shared" si="44"/>
        <v>0.84059867105226749</v>
      </c>
      <c r="BR25">
        <f t="shared" si="45"/>
        <v>0.16075543513087637</v>
      </c>
      <c r="BS25">
        <v>6</v>
      </c>
      <c r="BT25">
        <v>0.5</v>
      </c>
      <c r="BU25" t="s">
        <v>363</v>
      </c>
      <c r="BV25">
        <v>2</v>
      </c>
      <c r="BW25">
        <v>1628184783.0999999</v>
      </c>
      <c r="BX25">
        <v>362.988</v>
      </c>
      <c r="BY25">
        <v>400.295163201614</v>
      </c>
      <c r="BZ25">
        <v>29.954998506480202</v>
      </c>
      <c r="CA25">
        <v>20.9999</v>
      </c>
      <c r="CB25">
        <v>363.44299999999998</v>
      </c>
      <c r="CC25">
        <v>29.803999999999998</v>
      </c>
      <c r="CD25">
        <v>500.16</v>
      </c>
      <c r="CE25">
        <v>99.705299999999994</v>
      </c>
      <c r="CF25">
        <v>0.10025199999999999</v>
      </c>
      <c r="CG25">
        <v>30.0976</v>
      </c>
      <c r="CH25">
        <v>30.3386</v>
      </c>
      <c r="CI25">
        <v>999.9</v>
      </c>
      <c r="CJ25">
        <v>0</v>
      </c>
      <c r="CK25">
        <v>0</v>
      </c>
      <c r="CL25">
        <v>9976.25</v>
      </c>
      <c r="CM25">
        <v>0</v>
      </c>
      <c r="CN25">
        <v>284.23099999999999</v>
      </c>
      <c r="CO25">
        <v>-36.992199999999997</v>
      </c>
      <c r="CP25">
        <v>374.27499999999998</v>
      </c>
      <c r="CQ25">
        <v>408.56</v>
      </c>
      <c r="CR25">
        <v>9.1570099999999996</v>
      </c>
      <c r="CS25">
        <v>399.98</v>
      </c>
      <c r="CT25">
        <v>20.9999</v>
      </c>
      <c r="CU25">
        <v>3.0068100000000002</v>
      </c>
      <c r="CV25">
        <v>2.0937999999999999</v>
      </c>
      <c r="CW25">
        <v>24.0657</v>
      </c>
      <c r="CX25">
        <v>18.1721</v>
      </c>
      <c r="CY25">
        <v>1999.93</v>
      </c>
      <c r="CZ25">
        <v>0.97999499999999995</v>
      </c>
      <c r="DA25">
        <v>2.0005100000000001E-2</v>
      </c>
      <c r="DB25">
        <v>0</v>
      </c>
      <c r="DC25">
        <v>811.95</v>
      </c>
      <c r="DD25">
        <v>4.9996700000000001</v>
      </c>
      <c r="DE25">
        <v>16351</v>
      </c>
      <c r="DF25">
        <v>16733.400000000001</v>
      </c>
      <c r="DG25">
        <v>48</v>
      </c>
      <c r="DH25">
        <v>50.25</v>
      </c>
      <c r="DI25">
        <v>48.875</v>
      </c>
      <c r="DJ25">
        <v>49.186999999999998</v>
      </c>
      <c r="DK25">
        <v>49.561999999999998</v>
      </c>
      <c r="DL25">
        <v>1955.02</v>
      </c>
      <c r="DM25">
        <v>39.909999999999997</v>
      </c>
      <c r="DN25">
        <v>0</v>
      </c>
      <c r="DO25">
        <v>114.59999990463299</v>
      </c>
      <c r="DP25">
        <v>0</v>
      </c>
      <c r="DQ25">
        <v>810.77046153846197</v>
      </c>
      <c r="DR25">
        <v>6.8793845991269897</v>
      </c>
      <c r="DS25">
        <v>136.80341871972999</v>
      </c>
      <c r="DT25">
        <v>16334.9807692308</v>
      </c>
      <c r="DU25">
        <v>15</v>
      </c>
      <c r="DV25">
        <v>1628184741.5999999</v>
      </c>
      <c r="DW25" t="s">
        <v>414</v>
      </c>
      <c r="DX25">
        <v>1628184732.5999999</v>
      </c>
      <c r="DY25">
        <v>1628184741.5999999</v>
      </c>
      <c r="DZ25">
        <v>62</v>
      </c>
      <c r="EA25">
        <v>-8.5999999999999993E-2</v>
      </c>
      <c r="EB25">
        <v>6.0000000000000001E-3</v>
      </c>
      <c r="EC25">
        <v>-0.42499999999999999</v>
      </c>
      <c r="ED25">
        <v>0.251</v>
      </c>
      <c r="EE25">
        <v>401</v>
      </c>
      <c r="EF25">
        <v>21</v>
      </c>
      <c r="EG25">
        <v>0.04</v>
      </c>
      <c r="EH25">
        <v>0.01</v>
      </c>
      <c r="EI25">
        <v>28.062597651941498</v>
      </c>
      <c r="EJ25">
        <v>-0.849298307522518</v>
      </c>
      <c r="EK25">
        <v>0.172674052334331</v>
      </c>
      <c r="EL25">
        <v>1</v>
      </c>
      <c r="EM25">
        <v>0.63717562536778105</v>
      </c>
      <c r="EN25">
        <v>5.6830025562107499E-2</v>
      </c>
      <c r="EO25">
        <v>1.3453220209316301E-2</v>
      </c>
      <c r="EP25">
        <v>1</v>
      </c>
      <c r="EQ25">
        <v>2</v>
      </c>
      <c r="ER25">
        <v>2</v>
      </c>
      <c r="ES25" t="s">
        <v>364</v>
      </c>
      <c r="ET25">
        <v>2.9211100000000001</v>
      </c>
      <c r="EU25">
        <v>2.78653</v>
      </c>
      <c r="EV25">
        <v>8.2685800000000004E-2</v>
      </c>
      <c r="EW25">
        <v>8.9511499999999994E-2</v>
      </c>
      <c r="EX25">
        <v>0.13520299999999999</v>
      </c>
      <c r="EY25">
        <v>0.106252</v>
      </c>
      <c r="EZ25">
        <v>22292.3</v>
      </c>
      <c r="FA25">
        <v>19183.400000000001</v>
      </c>
      <c r="FB25">
        <v>24004.2</v>
      </c>
      <c r="FC25">
        <v>20675.900000000001</v>
      </c>
      <c r="FD25">
        <v>30496</v>
      </c>
      <c r="FE25">
        <v>26457.3</v>
      </c>
      <c r="FF25">
        <v>39091.599999999999</v>
      </c>
      <c r="FG25">
        <v>32907.599999999999</v>
      </c>
      <c r="FH25">
        <v>2.0245500000000001</v>
      </c>
      <c r="FI25">
        <v>1.8311999999999999</v>
      </c>
      <c r="FJ25">
        <v>4.4144700000000002E-2</v>
      </c>
      <c r="FK25">
        <v>0</v>
      </c>
      <c r="FL25">
        <v>29.620200000000001</v>
      </c>
      <c r="FM25">
        <v>999.9</v>
      </c>
      <c r="FN25">
        <v>32.719000000000001</v>
      </c>
      <c r="FO25">
        <v>43.014000000000003</v>
      </c>
      <c r="FP25">
        <v>28.529</v>
      </c>
      <c r="FQ25">
        <v>61.047600000000003</v>
      </c>
      <c r="FR25">
        <v>34.314900000000002</v>
      </c>
      <c r="FS25">
        <v>1</v>
      </c>
      <c r="FT25">
        <v>0.40756900000000001</v>
      </c>
      <c r="FU25">
        <v>2.3156500000000002</v>
      </c>
      <c r="FV25">
        <v>20.400200000000002</v>
      </c>
      <c r="FW25">
        <v>5.2469400000000004</v>
      </c>
      <c r="FX25">
        <v>11.997999999999999</v>
      </c>
      <c r="FY25">
        <v>4.9638499999999999</v>
      </c>
      <c r="FZ25">
        <v>3.3010000000000002</v>
      </c>
      <c r="GA25">
        <v>9999</v>
      </c>
      <c r="GB25">
        <v>9999</v>
      </c>
      <c r="GC25">
        <v>9999</v>
      </c>
      <c r="GD25">
        <v>999.9</v>
      </c>
      <c r="GE25">
        <v>1.87107</v>
      </c>
      <c r="GF25">
        <v>1.8763700000000001</v>
      </c>
      <c r="GG25">
        <v>1.87653</v>
      </c>
      <c r="GH25">
        <v>1.87517</v>
      </c>
      <c r="GI25">
        <v>1.8775900000000001</v>
      </c>
      <c r="GJ25">
        <v>1.87344</v>
      </c>
      <c r="GK25">
        <v>1.87114</v>
      </c>
      <c r="GL25">
        <v>1.8785099999999999</v>
      </c>
      <c r="GM25">
        <v>5</v>
      </c>
      <c r="GN25">
        <v>0</v>
      </c>
      <c r="GO25">
        <v>0</v>
      </c>
      <c r="GP25">
        <v>0</v>
      </c>
      <c r="GQ25" t="s">
        <v>365</v>
      </c>
      <c r="GR25" t="s">
        <v>366</v>
      </c>
      <c r="GS25" t="s">
        <v>367</v>
      </c>
      <c r="GT25" t="s">
        <v>367</v>
      </c>
      <c r="GU25" t="s">
        <v>367</v>
      </c>
      <c r="GV25" t="s">
        <v>367</v>
      </c>
      <c r="GW25">
        <v>0</v>
      </c>
      <c r="GX25">
        <v>100</v>
      </c>
      <c r="GY25">
        <v>100</v>
      </c>
      <c r="GZ25">
        <v>-0.45500000000000002</v>
      </c>
      <c r="HA25">
        <v>0.35299999999999998</v>
      </c>
      <c r="HB25">
        <v>-0.81156736039447097</v>
      </c>
      <c r="HC25">
        <v>1.17587188380478E-3</v>
      </c>
      <c r="HD25">
        <v>-6.2601144054332803E-7</v>
      </c>
      <c r="HE25">
        <v>2.41796582943236E-10</v>
      </c>
      <c r="HF25">
        <v>0.352957737015416</v>
      </c>
      <c r="HG25">
        <v>0</v>
      </c>
      <c r="HH25">
        <v>0</v>
      </c>
      <c r="HI25">
        <v>0</v>
      </c>
      <c r="HJ25">
        <v>2</v>
      </c>
      <c r="HK25">
        <v>2154</v>
      </c>
      <c r="HL25">
        <v>1</v>
      </c>
      <c r="HM25">
        <v>23</v>
      </c>
      <c r="HN25">
        <v>0.8</v>
      </c>
      <c r="HO25">
        <v>0.7</v>
      </c>
      <c r="HP25">
        <v>18</v>
      </c>
      <c r="HQ25">
        <v>508.404</v>
      </c>
      <c r="HR25">
        <v>448.06099999999998</v>
      </c>
      <c r="HS25">
        <v>27.001300000000001</v>
      </c>
      <c r="HT25">
        <v>32.418199999999999</v>
      </c>
      <c r="HU25">
        <v>30.000800000000002</v>
      </c>
      <c r="HV25">
        <v>32.209800000000001</v>
      </c>
      <c r="HW25">
        <v>32.165199999999999</v>
      </c>
      <c r="HX25">
        <v>20.0672</v>
      </c>
      <c r="HY25">
        <v>25.478400000000001</v>
      </c>
      <c r="HZ25">
        <v>8.5208700000000004</v>
      </c>
      <c r="IA25">
        <v>27</v>
      </c>
      <c r="IB25">
        <v>400</v>
      </c>
      <c r="IC25">
        <v>20.940799999999999</v>
      </c>
      <c r="ID25">
        <v>98.693399999999997</v>
      </c>
      <c r="IE25">
        <v>94.155199999999994</v>
      </c>
    </row>
    <row r="26" spans="1:239" x14ac:dyDescent="0.3">
      <c r="A26">
        <v>10</v>
      </c>
      <c r="B26">
        <v>1628184929.5999999</v>
      </c>
      <c r="C26">
        <v>10172</v>
      </c>
      <c r="D26" t="s">
        <v>415</v>
      </c>
      <c r="E26" t="s">
        <v>416</v>
      </c>
      <c r="F26">
        <v>0</v>
      </c>
      <c r="G26" t="s">
        <v>371</v>
      </c>
      <c r="H26" t="s">
        <v>612</v>
      </c>
      <c r="I26" t="s">
        <v>361</v>
      </c>
      <c r="J26">
        <v>1628184929.5999999</v>
      </c>
      <c r="K26">
        <f t="shared" si="0"/>
        <v>7.0744286165026361E-3</v>
      </c>
      <c r="L26">
        <f t="shared" si="1"/>
        <v>7.0744286165026358</v>
      </c>
      <c r="M26">
        <f t="shared" si="2"/>
        <v>31.579630901516452</v>
      </c>
      <c r="N26">
        <f t="shared" si="3"/>
        <v>362.34800000000001</v>
      </c>
      <c r="O26">
        <f t="shared" si="4"/>
        <v>252.66305446174374</v>
      </c>
      <c r="P26">
        <f t="shared" si="5"/>
        <v>25.218909899766221</v>
      </c>
      <c r="Q26">
        <f t="shared" si="6"/>
        <v>36.166829312768002</v>
      </c>
      <c r="R26">
        <f t="shared" si="7"/>
        <v>0.5349962027737295</v>
      </c>
      <c r="S26">
        <f t="shared" si="8"/>
        <v>2.9221973999392974</v>
      </c>
      <c r="T26">
        <f t="shared" si="9"/>
        <v>0.48594234880626647</v>
      </c>
      <c r="U26">
        <f t="shared" si="10"/>
        <v>0.30774557654603629</v>
      </c>
      <c r="V26">
        <f t="shared" si="11"/>
        <v>321.46871438123429</v>
      </c>
      <c r="W26">
        <f t="shared" si="12"/>
        <v>30.295148119399933</v>
      </c>
      <c r="X26">
        <f t="shared" si="13"/>
        <v>30.658799999999999</v>
      </c>
      <c r="Y26">
        <f t="shared" si="14"/>
        <v>4.4243522737734535</v>
      </c>
      <c r="Z26">
        <f t="shared" si="15"/>
        <v>70.045340340249268</v>
      </c>
      <c r="AA26">
        <f t="shared" si="16"/>
        <v>3.0254947587103125</v>
      </c>
      <c r="AB26">
        <f t="shared" si="17"/>
        <v>4.3193376518891879</v>
      </c>
      <c r="AC26">
        <f t="shared" si="18"/>
        <v>1.398857515063141</v>
      </c>
      <c r="AD26">
        <f t="shared" si="19"/>
        <v>-311.98230198776628</v>
      </c>
      <c r="AE26">
        <f t="shared" si="20"/>
        <v>-66.104416012231155</v>
      </c>
      <c r="AF26">
        <f t="shared" si="21"/>
        <v>-5.0523039509312744</v>
      </c>
      <c r="AG26">
        <f t="shared" si="22"/>
        <v>-61.670307569694415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52096.183343226512</v>
      </c>
      <c r="AM26" t="s">
        <v>362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10301.299999999999</v>
      </c>
      <c r="AU26">
        <v>839.28103846153897</v>
      </c>
      <c r="AV26">
        <v>1246.22</v>
      </c>
      <c r="AW26">
        <f t="shared" si="27"/>
        <v>0.32653862202376871</v>
      </c>
      <c r="AX26">
        <v>0.5</v>
      </c>
      <c r="AY26">
        <f t="shared" si="28"/>
        <v>1680.9786001975303</v>
      </c>
      <c r="AZ26">
        <f t="shared" si="29"/>
        <v>31.579630901516452</v>
      </c>
      <c r="BA26">
        <f t="shared" si="30"/>
        <v>274.45221787997258</v>
      </c>
      <c r="BB26">
        <f t="shared" si="31"/>
        <v>1.8978862084269531E-2</v>
      </c>
      <c r="BC26">
        <f t="shared" si="32"/>
        <v>2.2516730593314183</v>
      </c>
      <c r="BD26">
        <f t="shared" si="33"/>
        <v>258.75975853725953</v>
      </c>
      <c r="BE26" t="s">
        <v>418</v>
      </c>
      <c r="BF26">
        <v>607.45000000000005</v>
      </c>
      <c r="BG26">
        <f t="shared" si="34"/>
        <v>607.45000000000005</v>
      </c>
      <c r="BH26">
        <f t="shared" si="35"/>
        <v>0.51256599958273819</v>
      </c>
      <c r="BI26">
        <f t="shared" si="36"/>
        <v>0.63706648956347522</v>
      </c>
      <c r="BJ26">
        <f t="shared" si="37"/>
        <v>0.81457247775665109</v>
      </c>
      <c r="BK26">
        <f t="shared" si="38"/>
        <v>0.4310757552250204</v>
      </c>
      <c r="BL26">
        <f t="shared" si="39"/>
        <v>0.74827044058699421</v>
      </c>
      <c r="BM26">
        <f t="shared" si="40"/>
        <v>0.46109231753252239</v>
      </c>
      <c r="BN26">
        <f t="shared" si="41"/>
        <v>0.53890768246747767</v>
      </c>
      <c r="BO26">
        <f t="shared" si="42"/>
        <v>1999.74</v>
      </c>
      <c r="BP26">
        <f t="shared" si="43"/>
        <v>1680.9786001975303</v>
      </c>
      <c r="BQ26">
        <f t="shared" si="44"/>
        <v>0.84059857791389403</v>
      </c>
      <c r="BR26">
        <f t="shared" si="45"/>
        <v>0.16075525537381574</v>
      </c>
      <c r="BS26">
        <v>6</v>
      </c>
      <c r="BT26">
        <v>0.5</v>
      </c>
      <c r="BU26" t="s">
        <v>363</v>
      </c>
      <c r="BV26">
        <v>2</v>
      </c>
      <c r="BW26">
        <v>1628184929.5999999</v>
      </c>
      <c r="BX26">
        <v>362.34800000000001</v>
      </c>
      <c r="BY26">
        <v>403.30530809638498</v>
      </c>
      <c r="BZ26">
        <v>30.311807688437401</v>
      </c>
      <c r="CA26">
        <v>22.082699999999999</v>
      </c>
      <c r="CB26">
        <v>362.83100000000002</v>
      </c>
      <c r="CC26">
        <v>29.8446</v>
      </c>
      <c r="CD26">
        <v>500.17500000000001</v>
      </c>
      <c r="CE26">
        <v>99.712299999999999</v>
      </c>
      <c r="CF26">
        <v>0.100116</v>
      </c>
      <c r="CG26">
        <v>30.2392</v>
      </c>
      <c r="CH26">
        <v>30.658799999999999</v>
      </c>
      <c r="CI26">
        <v>999.9</v>
      </c>
      <c r="CJ26">
        <v>0</v>
      </c>
      <c r="CK26">
        <v>0</v>
      </c>
      <c r="CL26">
        <v>9986.8799999999992</v>
      </c>
      <c r="CM26">
        <v>0</v>
      </c>
      <c r="CN26">
        <v>303.072</v>
      </c>
      <c r="CO26">
        <v>-37.746200000000002</v>
      </c>
      <c r="CP26">
        <v>373.62700000000001</v>
      </c>
      <c r="CQ26">
        <v>409.12900000000002</v>
      </c>
      <c r="CR26">
        <v>8.1056699999999999</v>
      </c>
      <c r="CS26">
        <v>400.09399999999999</v>
      </c>
      <c r="CT26">
        <v>22.082699999999999</v>
      </c>
      <c r="CU26">
        <v>3.0101499999999999</v>
      </c>
      <c r="CV26">
        <v>2.2019199999999999</v>
      </c>
      <c r="CW26">
        <v>24.084199999999999</v>
      </c>
      <c r="CX26">
        <v>18.976299999999998</v>
      </c>
      <c r="CY26">
        <v>1999.74</v>
      </c>
      <c r="CZ26">
        <v>0.97999499999999995</v>
      </c>
      <c r="DA26">
        <v>2.0005100000000001E-2</v>
      </c>
      <c r="DB26">
        <v>0</v>
      </c>
      <c r="DC26">
        <v>841.18399999999997</v>
      </c>
      <c r="DD26">
        <v>4.9996700000000001</v>
      </c>
      <c r="DE26">
        <v>16927</v>
      </c>
      <c r="DF26">
        <v>16731.8</v>
      </c>
      <c r="DG26">
        <v>48.311999999999998</v>
      </c>
      <c r="DH26">
        <v>50.561999999999998</v>
      </c>
      <c r="DI26">
        <v>49.186999999999998</v>
      </c>
      <c r="DJ26">
        <v>49.5</v>
      </c>
      <c r="DK26">
        <v>49.875</v>
      </c>
      <c r="DL26">
        <v>1954.84</v>
      </c>
      <c r="DM26">
        <v>39.9</v>
      </c>
      <c r="DN26">
        <v>0</v>
      </c>
      <c r="DO26">
        <v>145.799999952316</v>
      </c>
      <c r="DP26">
        <v>0</v>
      </c>
      <c r="DQ26">
        <v>839.28103846153897</v>
      </c>
      <c r="DR26">
        <v>13.7749401853281</v>
      </c>
      <c r="DS26">
        <v>232.12991467892499</v>
      </c>
      <c r="DT26">
        <v>16902.907692307701</v>
      </c>
      <c r="DU26">
        <v>15</v>
      </c>
      <c r="DV26">
        <v>1628184887.5999999</v>
      </c>
      <c r="DW26" t="s">
        <v>419</v>
      </c>
      <c r="DX26">
        <v>1628184879.0999999</v>
      </c>
      <c r="DY26">
        <v>1628184887.5999999</v>
      </c>
      <c r="DZ26">
        <v>63</v>
      </c>
      <c r="EA26">
        <v>-2.7E-2</v>
      </c>
      <c r="EB26">
        <v>-8.9999999999999993E-3</v>
      </c>
      <c r="EC26">
        <v>-0.45300000000000001</v>
      </c>
      <c r="ED26">
        <v>0.25700000000000001</v>
      </c>
      <c r="EE26">
        <v>400</v>
      </c>
      <c r="EF26">
        <v>21</v>
      </c>
      <c r="EG26">
        <v>7.0000000000000007E-2</v>
      </c>
      <c r="EH26">
        <v>0.01</v>
      </c>
      <c r="EI26">
        <v>28.961504972466098</v>
      </c>
      <c r="EJ26">
        <v>-0.81976297679444099</v>
      </c>
      <c r="EK26">
        <v>0.15948638129248899</v>
      </c>
      <c r="EL26">
        <v>1</v>
      </c>
      <c r="EM26">
        <v>0.52539464329779695</v>
      </c>
      <c r="EN26">
        <v>-4.7470693256562203E-3</v>
      </c>
      <c r="EO26">
        <v>4.5957293097397597E-3</v>
      </c>
      <c r="EP26">
        <v>1</v>
      </c>
      <c r="EQ26">
        <v>2</v>
      </c>
      <c r="ER26">
        <v>2</v>
      </c>
      <c r="ES26" t="s">
        <v>364</v>
      </c>
      <c r="ET26">
        <v>2.9208699999999999</v>
      </c>
      <c r="EU26">
        <v>2.7864900000000001</v>
      </c>
      <c r="EV26">
        <v>8.2527000000000003E-2</v>
      </c>
      <c r="EW26">
        <v>8.9488399999999996E-2</v>
      </c>
      <c r="EX26">
        <v>0.13525899999999999</v>
      </c>
      <c r="EY26">
        <v>0.10997899999999999</v>
      </c>
      <c r="EZ26">
        <v>22282.400000000001</v>
      </c>
      <c r="FA26">
        <v>19174</v>
      </c>
      <c r="FB26">
        <v>23990.3</v>
      </c>
      <c r="FC26">
        <v>20666</v>
      </c>
      <c r="FD26">
        <v>30478.7</v>
      </c>
      <c r="FE26">
        <v>26335.8</v>
      </c>
      <c r="FF26">
        <v>39070.199999999997</v>
      </c>
      <c r="FG26">
        <v>32893.5</v>
      </c>
      <c r="FH26">
        <v>2.0203000000000002</v>
      </c>
      <c r="FI26">
        <v>1.8280799999999999</v>
      </c>
      <c r="FJ26">
        <v>4.8548000000000001E-2</v>
      </c>
      <c r="FK26">
        <v>0</v>
      </c>
      <c r="FL26">
        <v>29.8691</v>
      </c>
      <c r="FM26">
        <v>999.9</v>
      </c>
      <c r="FN26">
        <v>32.481000000000002</v>
      </c>
      <c r="FO26">
        <v>43.195</v>
      </c>
      <c r="FP26">
        <v>28.5898</v>
      </c>
      <c r="FQ26">
        <v>60.997700000000002</v>
      </c>
      <c r="FR26">
        <v>33.958300000000001</v>
      </c>
      <c r="FS26">
        <v>1</v>
      </c>
      <c r="FT26">
        <v>0.42914600000000003</v>
      </c>
      <c r="FU26">
        <v>2.4740899999999999</v>
      </c>
      <c r="FV26">
        <v>20.3978</v>
      </c>
      <c r="FW26">
        <v>5.2473900000000002</v>
      </c>
      <c r="FX26">
        <v>11.997999999999999</v>
      </c>
      <c r="FY26">
        <v>4.9638</v>
      </c>
      <c r="FZ26">
        <v>3.3010000000000002</v>
      </c>
      <c r="GA26">
        <v>9999</v>
      </c>
      <c r="GB26">
        <v>9999</v>
      </c>
      <c r="GC26">
        <v>9999</v>
      </c>
      <c r="GD26">
        <v>999.9</v>
      </c>
      <c r="GE26">
        <v>1.8711199999999999</v>
      </c>
      <c r="GF26">
        <v>1.8763700000000001</v>
      </c>
      <c r="GG26">
        <v>1.87653</v>
      </c>
      <c r="GH26">
        <v>1.8752</v>
      </c>
      <c r="GI26">
        <v>1.8775900000000001</v>
      </c>
      <c r="GJ26">
        <v>1.8734599999999999</v>
      </c>
      <c r="GK26">
        <v>1.8711500000000001</v>
      </c>
      <c r="GL26">
        <v>1.8785099999999999</v>
      </c>
      <c r="GM26">
        <v>5</v>
      </c>
      <c r="GN26">
        <v>0</v>
      </c>
      <c r="GO26">
        <v>0</v>
      </c>
      <c r="GP26">
        <v>0</v>
      </c>
      <c r="GQ26" t="s">
        <v>365</v>
      </c>
      <c r="GR26" t="s">
        <v>366</v>
      </c>
      <c r="GS26" t="s">
        <v>367</v>
      </c>
      <c r="GT26" t="s">
        <v>367</v>
      </c>
      <c r="GU26" t="s">
        <v>367</v>
      </c>
      <c r="GV26" t="s">
        <v>367</v>
      </c>
      <c r="GW26">
        <v>0</v>
      </c>
      <c r="GX26">
        <v>100</v>
      </c>
      <c r="GY26">
        <v>100</v>
      </c>
      <c r="GZ26">
        <v>-0.48299999999999998</v>
      </c>
      <c r="HA26">
        <v>0.34379999999999999</v>
      </c>
      <c r="HB26">
        <v>-0.83848768635402904</v>
      </c>
      <c r="HC26">
        <v>1.17587188380478E-3</v>
      </c>
      <c r="HD26">
        <v>-6.2601144054332803E-7</v>
      </c>
      <c r="HE26">
        <v>2.41796582943236E-10</v>
      </c>
      <c r="HF26">
        <v>0.34382739720504901</v>
      </c>
      <c r="HG26">
        <v>0</v>
      </c>
      <c r="HH26">
        <v>0</v>
      </c>
      <c r="HI26">
        <v>0</v>
      </c>
      <c r="HJ26">
        <v>2</v>
      </c>
      <c r="HK26">
        <v>2154</v>
      </c>
      <c r="HL26">
        <v>1</v>
      </c>
      <c r="HM26">
        <v>23</v>
      </c>
      <c r="HN26">
        <v>0.8</v>
      </c>
      <c r="HO26">
        <v>0.7</v>
      </c>
      <c r="HP26">
        <v>18</v>
      </c>
      <c r="HQ26">
        <v>507.79</v>
      </c>
      <c r="HR26">
        <v>447.96699999999998</v>
      </c>
      <c r="HS26">
        <v>27.002500000000001</v>
      </c>
      <c r="HT26">
        <v>32.695900000000002</v>
      </c>
      <c r="HU26">
        <v>30.000699999999998</v>
      </c>
      <c r="HV26">
        <v>32.472299999999997</v>
      </c>
      <c r="HW26">
        <v>32.423900000000003</v>
      </c>
      <c r="HX26">
        <v>20.0686</v>
      </c>
      <c r="HY26">
        <v>20.719200000000001</v>
      </c>
      <c r="HZ26">
        <v>6.5242100000000001</v>
      </c>
      <c r="IA26">
        <v>27</v>
      </c>
      <c r="IB26">
        <v>400</v>
      </c>
      <c r="IC26">
        <v>22.0549</v>
      </c>
      <c r="ID26">
        <v>98.638000000000005</v>
      </c>
      <c r="IE26">
        <v>94.113100000000003</v>
      </c>
    </row>
    <row r="27" spans="1:239" x14ac:dyDescent="0.3">
      <c r="A27">
        <v>11</v>
      </c>
      <c r="B27">
        <v>1628185022.5999999</v>
      </c>
      <c r="C27">
        <v>10265</v>
      </c>
      <c r="D27" t="s">
        <v>420</v>
      </c>
      <c r="E27" t="s">
        <v>421</v>
      </c>
      <c r="F27">
        <v>0</v>
      </c>
      <c r="G27" t="s">
        <v>371</v>
      </c>
      <c r="H27" t="s">
        <v>612</v>
      </c>
      <c r="I27" t="s">
        <v>361</v>
      </c>
      <c r="J27">
        <v>1628185022.5999999</v>
      </c>
      <c r="K27">
        <f t="shared" si="0"/>
        <v>6.2839991005506834E-3</v>
      </c>
      <c r="L27">
        <f t="shared" si="1"/>
        <v>6.283999100550683</v>
      </c>
      <c r="M27">
        <f t="shared" si="2"/>
        <v>35.924255741003329</v>
      </c>
      <c r="N27">
        <f t="shared" si="3"/>
        <v>548.93700000000001</v>
      </c>
      <c r="O27">
        <f t="shared" si="4"/>
        <v>406.25399757148807</v>
      </c>
      <c r="P27">
        <f t="shared" si="5"/>
        <v>40.549858451316382</v>
      </c>
      <c r="Q27">
        <f t="shared" si="6"/>
        <v>54.791627360598</v>
      </c>
      <c r="R27">
        <f t="shared" si="7"/>
        <v>0.46962758102743307</v>
      </c>
      <c r="S27">
        <f t="shared" si="8"/>
        <v>2.9263830816820211</v>
      </c>
      <c r="T27">
        <f t="shared" si="9"/>
        <v>0.4314200314998492</v>
      </c>
      <c r="U27">
        <f t="shared" si="10"/>
        <v>0.2728108097199784</v>
      </c>
      <c r="V27">
        <f t="shared" si="11"/>
        <v>321.52994138125729</v>
      </c>
      <c r="W27">
        <f t="shared" si="12"/>
        <v>30.388263802438772</v>
      </c>
      <c r="X27">
        <f t="shared" si="13"/>
        <v>30.591100000000001</v>
      </c>
      <c r="Y27">
        <f t="shared" si="14"/>
        <v>4.4072597812990368</v>
      </c>
      <c r="Z27">
        <f t="shared" si="15"/>
        <v>70.076799627409898</v>
      </c>
      <c r="AA27">
        <f t="shared" si="16"/>
        <v>3.0073836159781604</v>
      </c>
      <c r="AB27">
        <f t="shared" si="17"/>
        <v>4.2915538836934122</v>
      </c>
      <c r="AC27">
        <f t="shared" si="18"/>
        <v>1.3998761653208764</v>
      </c>
      <c r="AD27">
        <f t="shared" si="19"/>
        <v>-277.12436033428514</v>
      </c>
      <c r="AE27">
        <f t="shared" si="20"/>
        <v>-73.267071286513541</v>
      </c>
      <c r="AF27">
        <f t="shared" si="21"/>
        <v>-5.586751307731709</v>
      </c>
      <c r="AG27">
        <f t="shared" si="22"/>
        <v>-34.448241547273128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52235.075250838112</v>
      </c>
      <c r="AM27" t="s">
        <v>362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10302.1</v>
      </c>
      <c r="AU27">
        <v>903.82215384615404</v>
      </c>
      <c r="AV27">
        <v>1352.59</v>
      </c>
      <c r="AW27">
        <f t="shared" si="27"/>
        <v>0.33178409285433563</v>
      </c>
      <c r="AX27">
        <v>0.5</v>
      </c>
      <c r="AY27">
        <f t="shared" si="28"/>
        <v>1681.2981001975425</v>
      </c>
      <c r="AZ27">
        <f t="shared" si="29"/>
        <v>35.924255741003329</v>
      </c>
      <c r="BA27">
        <f t="shared" si="30"/>
        <v>278.91398249587974</v>
      </c>
      <c r="BB27">
        <f t="shared" si="31"/>
        <v>2.1559345041182978E-2</v>
      </c>
      <c r="BC27">
        <f t="shared" si="32"/>
        <v>1.9959559068158128</v>
      </c>
      <c r="BD27">
        <f t="shared" si="33"/>
        <v>263.05514061368098</v>
      </c>
      <c r="BE27" t="s">
        <v>423</v>
      </c>
      <c r="BF27">
        <v>632.73</v>
      </c>
      <c r="BG27">
        <f t="shared" si="34"/>
        <v>632.73</v>
      </c>
      <c r="BH27">
        <f t="shared" si="35"/>
        <v>0.53220857761775553</v>
      </c>
      <c r="BI27">
        <f t="shared" si="36"/>
        <v>0.62340989380413681</v>
      </c>
      <c r="BJ27">
        <f t="shared" si="37"/>
        <v>0.78948815201911349</v>
      </c>
      <c r="BK27">
        <f t="shared" si="38"/>
        <v>0.42724414082725065</v>
      </c>
      <c r="BL27">
        <f t="shared" si="39"/>
        <v>0.71990577287786306</v>
      </c>
      <c r="BM27">
        <f t="shared" si="40"/>
        <v>0.43642451164549972</v>
      </c>
      <c r="BN27">
        <f t="shared" si="41"/>
        <v>0.56357548835450033</v>
      </c>
      <c r="BO27">
        <f t="shared" si="42"/>
        <v>2000.12</v>
      </c>
      <c r="BP27">
        <f t="shared" si="43"/>
        <v>1681.2981001975425</v>
      </c>
      <c r="BQ27">
        <f t="shared" si="44"/>
        <v>0.84059861418192039</v>
      </c>
      <c r="BR27">
        <f t="shared" si="45"/>
        <v>0.1607553253711064</v>
      </c>
      <c r="BS27">
        <v>6</v>
      </c>
      <c r="BT27">
        <v>0.5</v>
      </c>
      <c r="BU27" t="s">
        <v>363</v>
      </c>
      <c r="BV27">
        <v>2</v>
      </c>
      <c r="BW27">
        <v>1628185022.5999999</v>
      </c>
      <c r="BX27">
        <v>548.93700000000001</v>
      </c>
      <c r="BY27">
        <v>596.1678660824</v>
      </c>
      <c r="BZ27">
        <v>30.129861431919799</v>
      </c>
      <c r="CA27">
        <v>22.818999999999999</v>
      </c>
      <c r="CB27">
        <v>549.34199999999998</v>
      </c>
      <c r="CC27">
        <v>29.699100000000001</v>
      </c>
      <c r="CD27">
        <v>500.18700000000001</v>
      </c>
      <c r="CE27">
        <v>99.713899999999995</v>
      </c>
      <c r="CF27">
        <v>0.10015400000000001</v>
      </c>
      <c r="CG27">
        <v>30.1267</v>
      </c>
      <c r="CH27">
        <v>30.591100000000001</v>
      </c>
      <c r="CI27">
        <v>999.9</v>
      </c>
      <c r="CJ27">
        <v>0</v>
      </c>
      <c r="CK27">
        <v>0</v>
      </c>
      <c r="CL27">
        <v>10010.6</v>
      </c>
      <c r="CM27">
        <v>0</v>
      </c>
      <c r="CN27">
        <v>261.99700000000001</v>
      </c>
      <c r="CO27">
        <v>-50.986600000000003</v>
      </c>
      <c r="CP27">
        <v>566.00599999999997</v>
      </c>
      <c r="CQ27">
        <v>613.99900000000002</v>
      </c>
      <c r="CR27">
        <v>7.2239100000000001</v>
      </c>
      <c r="CS27">
        <v>599.98800000000006</v>
      </c>
      <c r="CT27">
        <v>22.818999999999999</v>
      </c>
      <c r="CU27">
        <v>2.9956900000000002</v>
      </c>
      <c r="CV27">
        <v>2.2753700000000001</v>
      </c>
      <c r="CW27">
        <v>24.004000000000001</v>
      </c>
      <c r="CX27">
        <v>19.5031</v>
      </c>
      <c r="CY27">
        <v>2000.12</v>
      </c>
      <c r="CZ27">
        <v>0.97999800000000004</v>
      </c>
      <c r="DA27">
        <v>2.0002099999999998E-2</v>
      </c>
      <c r="DB27">
        <v>0</v>
      </c>
      <c r="DC27">
        <v>904.154</v>
      </c>
      <c r="DD27">
        <v>4.9996700000000001</v>
      </c>
      <c r="DE27">
        <v>17921.599999999999</v>
      </c>
      <c r="DF27">
        <v>16735.099999999999</v>
      </c>
      <c r="DG27">
        <v>48.375</v>
      </c>
      <c r="DH27">
        <v>50.311999999999998</v>
      </c>
      <c r="DI27">
        <v>49.25</v>
      </c>
      <c r="DJ27">
        <v>49.375</v>
      </c>
      <c r="DK27">
        <v>49.875</v>
      </c>
      <c r="DL27">
        <v>1955.21</v>
      </c>
      <c r="DM27">
        <v>39.909999999999997</v>
      </c>
      <c r="DN27">
        <v>0</v>
      </c>
      <c r="DO27">
        <v>92.299999952316298</v>
      </c>
      <c r="DP27">
        <v>0</v>
      </c>
      <c r="DQ27">
        <v>903.82215384615404</v>
      </c>
      <c r="DR27">
        <v>2.2741196650983602</v>
      </c>
      <c r="DS27">
        <v>41.641025725213701</v>
      </c>
      <c r="DT27">
        <v>17914.323076923101</v>
      </c>
      <c r="DU27">
        <v>15</v>
      </c>
      <c r="DV27">
        <v>1628185058.5999999</v>
      </c>
      <c r="DW27" t="s">
        <v>424</v>
      </c>
      <c r="DX27">
        <v>1628185045.5999999</v>
      </c>
      <c r="DY27">
        <v>1628185058.5999999</v>
      </c>
      <c r="DZ27">
        <v>64</v>
      </c>
      <c r="EA27">
        <v>-0.1</v>
      </c>
      <c r="EB27">
        <v>-1.6E-2</v>
      </c>
      <c r="EC27">
        <v>-0.40500000000000003</v>
      </c>
      <c r="ED27">
        <v>0.30199999999999999</v>
      </c>
      <c r="EE27">
        <v>600</v>
      </c>
      <c r="EF27">
        <v>23</v>
      </c>
      <c r="EG27">
        <v>0.04</v>
      </c>
      <c r="EH27">
        <v>0.01</v>
      </c>
      <c r="EI27">
        <v>39.365484417594701</v>
      </c>
      <c r="EJ27">
        <v>-0.99367672639325499</v>
      </c>
      <c r="EK27">
        <v>0.15356439797723101</v>
      </c>
      <c r="EL27">
        <v>1</v>
      </c>
      <c r="EM27">
        <v>0.47043256810547901</v>
      </c>
      <c r="EN27">
        <v>-4.7414893915327001E-2</v>
      </c>
      <c r="EO27">
        <v>7.1230993510492599E-3</v>
      </c>
      <c r="EP27">
        <v>1</v>
      </c>
      <c r="EQ27">
        <v>2</v>
      </c>
      <c r="ER27">
        <v>2</v>
      </c>
      <c r="ES27" t="s">
        <v>364</v>
      </c>
      <c r="ET27">
        <v>2.92075</v>
      </c>
      <c r="EU27">
        <v>2.7867299999999999</v>
      </c>
      <c r="EV27">
        <v>0.11255800000000001</v>
      </c>
      <c r="EW27">
        <v>0.120437</v>
      </c>
      <c r="EX27">
        <v>0.13477</v>
      </c>
      <c r="EY27">
        <v>0.11247799999999999</v>
      </c>
      <c r="EZ27">
        <v>21546.2</v>
      </c>
      <c r="FA27">
        <v>18515.5</v>
      </c>
      <c r="FB27">
        <v>23983</v>
      </c>
      <c r="FC27">
        <v>20658.900000000001</v>
      </c>
      <c r="FD27">
        <v>30488.2</v>
      </c>
      <c r="FE27">
        <v>26253.7</v>
      </c>
      <c r="FF27">
        <v>39059</v>
      </c>
      <c r="FG27">
        <v>32883.1</v>
      </c>
      <c r="FH27">
        <v>2.0183</v>
      </c>
      <c r="FI27">
        <v>1.82738</v>
      </c>
      <c r="FJ27">
        <v>5.9232100000000003E-2</v>
      </c>
      <c r="FK27">
        <v>0</v>
      </c>
      <c r="FL27">
        <v>29.627300000000002</v>
      </c>
      <c r="FM27">
        <v>999.9</v>
      </c>
      <c r="FN27">
        <v>32.304000000000002</v>
      </c>
      <c r="FO27">
        <v>43.305999999999997</v>
      </c>
      <c r="FP27">
        <v>28.600300000000001</v>
      </c>
      <c r="FQ27">
        <v>61.0276</v>
      </c>
      <c r="FR27">
        <v>34.154600000000002</v>
      </c>
      <c r="FS27">
        <v>1</v>
      </c>
      <c r="FT27">
        <v>0.439278</v>
      </c>
      <c r="FU27">
        <v>2.4105799999999999</v>
      </c>
      <c r="FV27">
        <v>20.398499999999999</v>
      </c>
      <c r="FW27">
        <v>5.2461900000000004</v>
      </c>
      <c r="FX27">
        <v>11.997999999999999</v>
      </c>
      <c r="FY27">
        <v>4.9617000000000004</v>
      </c>
      <c r="FZ27">
        <v>3.3010000000000002</v>
      </c>
      <c r="GA27">
        <v>9999</v>
      </c>
      <c r="GB27">
        <v>9999</v>
      </c>
      <c r="GC27">
        <v>9999</v>
      </c>
      <c r="GD27">
        <v>999.9</v>
      </c>
      <c r="GE27">
        <v>1.8710800000000001</v>
      </c>
      <c r="GF27">
        <v>1.8763700000000001</v>
      </c>
      <c r="GG27">
        <v>1.87653</v>
      </c>
      <c r="GH27">
        <v>1.8751599999999999</v>
      </c>
      <c r="GI27">
        <v>1.8775900000000001</v>
      </c>
      <c r="GJ27">
        <v>1.87347</v>
      </c>
      <c r="GK27">
        <v>1.87113</v>
      </c>
      <c r="GL27">
        <v>1.8785000000000001</v>
      </c>
      <c r="GM27">
        <v>5</v>
      </c>
      <c r="GN27">
        <v>0</v>
      </c>
      <c r="GO27">
        <v>0</v>
      </c>
      <c r="GP27">
        <v>0</v>
      </c>
      <c r="GQ27" t="s">
        <v>365</v>
      </c>
      <c r="GR27" t="s">
        <v>366</v>
      </c>
      <c r="GS27" t="s">
        <v>367</v>
      </c>
      <c r="GT27" t="s">
        <v>367</v>
      </c>
      <c r="GU27" t="s">
        <v>367</v>
      </c>
      <c r="GV27" t="s">
        <v>367</v>
      </c>
      <c r="GW27">
        <v>0</v>
      </c>
      <c r="GX27">
        <v>100</v>
      </c>
      <c r="GY27">
        <v>100</v>
      </c>
      <c r="GZ27">
        <v>-0.40500000000000003</v>
      </c>
      <c r="HA27">
        <v>0.30199999999999999</v>
      </c>
      <c r="HB27">
        <v>-0.83848768635402904</v>
      </c>
      <c r="HC27">
        <v>1.17587188380478E-3</v>
      </c>
      <c r="HD27">
        <v>-6.2601144054332803E-7</v>
      </c>
      <c r="HE27">
        <v>2.41796582943236E-10</v>
      </c>
      <c r="HF27">
        <v>0.34382739720504901</v>
      </c>
      <c r="HG27">
        <v>0</v>
      </c>
      <c r="HH27">
        <v>0</v>
      </c>
      <c r="HI27">
        <v>0</v>
      </c>
      <c r="HJ27">
        <v>2</v>
      </c>
      <c r="HK27">
        <v>2154</v>
      </c>
      <c r="HL27">
        <v>1</v>
      </c>
      <c r="HM27">
        <v>23</v>
      </c>
      <c r="HN27">
        <v>2.4</v>
      </c>
      <c r="HO27">
        <v>2.2000000000000002</v>
      </c>
      <c r="HP27">
        <v>18</v>
      </c>
      <c r="HQ27">
        <v>507.52699999999999</v>
      </c>
      <c r="HR27">
        <v>448.43799999999999</v>
      </c>
      <c r="HS27">
        <v>26.996200000000002</v>
      </c>
      <c r="HT27">
        <v>32.825200000000002</v>
      </c>
      <c r="HU27">
        <v>30.0002</v>
      </c>
      <c r="HV27">
        <v>32.599800000000002</v>
      </c>
      <c r="HW27">
        <v>32.549500000000002</v>
      </c>
      <c r="HX27">
        <v>27.839300000000001</v>
      </c>
      <c r="HY27">
        <v>16.432400000000001</v>
      </c>
      <c r="HZ27">
        <v>5.7496499999999999</v>
      </c>
      <c r="IA27">
        <v>27</v>
      </c>
      <c r="IB27">
        <v>600</v>
      </c>
      <c r="IC27">
        <v>22.913900000000002</v>
      </c>
      <c r="ID27">
        <v>98.609200000000001</v>
      </c>
      <c r="IE27">
        <v>94.0822</v>
      </c>
    </row>
    <row r="28" spans="1:239" x14ac:dyDescent="0.3">
      <c r="A28">
        <v>12</v>
      </c>
      <c r="B28">
        <v>1628185239.5999999</v>
      </c>
      <c r="C28">
        <v>10482</v>
      </c>
      <c r="D28" t="s">
        <v>425</v>
      </c>
      <c r="E28" t="s">
        <v>426</v>
      </c>
      <c r="F28">
        <v>0</v>
      </c>
      <c r="G28" t="s">
        <v>371</v>
      </c>
      <c r="H28" t="s">
        <v>612</v>
      </c>
      <c r="I28" t="s">
        <v>361</v>
      </c>
      <c r="J28">
        <v>1628185239.5999999</v>
      </c>
      <c r="K28">
        <f t="shared" si="0"/>
        <v>2.7103580273841249E-3</v>
      </c>
      <c r="L28">
        <f t="shared" si="1"/>
        <v>2.710358027384125</v>
      </c>
      <c r="M28">
        <f t="shared" si="2"/>
        <v>42.112902564720713</v>
      </c>
      <c r="N28">
        <f t="shared" si="3"/>
        <v>751.44399999999996</v>
      </c>
      <c r="O28">
        <f t="shared" si="4"/>
        <v>357.92180611911874</v>
      </c>
      <c r="P28">
        <f t="shared" si="5"/>
        <v>35.723321037813669</v>
      </c>
      <c r="Q28">
        <f t="shared" si="6"/>
        <v>74.999831792883199</v>
      </c>
      <c r="R28">
        <f t="shared" si="7"/>
        <v>0.18257939414453989</v>
      </c>
      <c r="S28">
        <f t="shared" si="8"/>
        <v>2.9312133662564062</v>
      </c>
      <c r="T28">
        <f t="shared" si="9"/>
        <v>0.17648855814256717</v>
      </c>
      <c r="U28">
        <f t="shared" si="10"/>
        <v>0.11083565933992409</v>
      </c>
      <c r="V28">
        <f t="shared" si="11"/>
        <v>321.514998381179</v>
      </c>
      <c r="W28">
        <f t="shared" si="12"/>
        <v>31.067061778672866</v>
      </c>
      <c r="X28">
        <f t="shared" si="13"/>
        <v>30.7089</v>
      </c>
      <c r="Y28">
        <f t="shared" si="14"/>
        <v>4.4370383772121587</v>
      </c>
      <c r="Z28">
        <f t="shared" si="15"/>
        <v>69.98708886525084</v>
      </c>
      <c r="AA28">
        <f t="shared" si="16"/>
        <v>2.9610867154057323</v>
      </c>
      <c r="AB28">
        <f t="shared" si="17"/>
        <v>4.2309042473631671</v>
      </c>
      <c r="AC28">
        <f t="shared" si="18"/>
        <v>1.4759516618064263</v>
      </c>
      <c r="AD28">
        <f t="shared" si="19"/>
        <v>-119.52678900763991</v>
      </c>
      <c r="AE28">
        <f t="shared" si="20"/>
        <v>-131.16288725134049</v>
      </c>
      <c r="AF28">
        <f t="shared" si="21"/>
        <v>-9.9785303736833555</v>
      </c>
      <c r="AG28">
        <f t="shared" si="22"/>
        <v>60.846791748515216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52415.862178609052</v>
      </c>
      <c r="AM28" t="s">
        <v>362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10301.700000000001</v>
      </c>
      <c r="AU28">
        <v>909.64665384615398</v>
      </c>
      <c r="AV28">
        <v>1393.38</v>
      </c>
      <c r="AW28">
        <f t="shared" si="27"/>
        <v>0.34716541514435839</v>
      </c>
      <c r="AX28">
        <v>0.5</v>
      </c>
      <c r="AY28">
        <f t="shared" si="28"/>
        <v>1681.2222001975019</v>
      </c>
      <c r="AZ28">
        <f t="shared" si="29"/>
        <v>42.112902564720713</v>
      </c>
      <c r="BA28">
        <f t="shared" si="30"/>
        <v>291.8311015407387</v>
      </c>
      <c r="BB28">
        <f t="shared" si="31"/>
        <v>2.5241358743642819E-2</v>
      </c>
      <c r="BC28">
        <f t="shared" si="32"/>
        <v>1.9082518767314012</v>
      </c>
      <c r="BD28">
        <f t="shared" si="33"/>
        <v>264.56137023774096</v>
      </c>
      <c r="BE28" t="s">
        <v>428</v>
      </c>
      <c r="BF28">
        <v>635.42999999999995</v>
      </c>
      <c r="BG28">
        <f t="shared" si="34"/>
        <v>635.42999999999995</v>
      </c>
      <c r="BH28">
        <f t="shared" si="35"/>
        <v>0.54396503466391088</v>
      </c>
      <c r="BI28">
        <f t="shared" si="36"/>
        <v>0.63821273982960092</v>
      </c>
      <c r="BJ28">
        <f t="shared" si="37"/>
        <v>0.77817417695142044</v>
      </c>
      <c r="BK28">
        <f t="shared" si="38"/>
        <v>0.44331702006826268</v>
      </c>
      <c r="BL28">
        <f t="shared" si="39"/>
        <v>0.70902869479329556</v>
      </c>
      <c r="BM28">
        <f t="shared" si="40"/>
        <v>0.44582093448618465</v>
      </c>
      <c r="BN28">
        <f t="shared" si="41"/>
        <v>0.55417906551381535</v>
      </c>
      <c r="BO28">
        <f t="shared" si="42"/>
        <v>2000.03</v>
      </c>
      <c r="BP28">
        <f t="shared" si="43"/>
        <v>1681.2222001975019</v>
      </c>
      <c r="BQ28">
        <f t="shared" si="44"/>
        <v>0.84059849112138418</v>
      </c>
      <c r="BR28">
        <f t="shared" si="45"/>
        <v>0.16075508786427153</v>
      </c>
      <c r="BS28">
        <v>6</v>
      </c>
      <c r="BT28">
        <v>0.5</v>
      </c>
      <c r="BU28" t="s">
        <v>363</v>
      </c>
      <c r="BV28">
        <v>2</v>
      </c>
      <c r="BW28">
        <v>1628185239.5999999</v>
      </c>
      <c r="BX28">
        <v>751.44399999999996</v>
      </c>
      <c r="BY28">
        <v>804.415238297526</v>
      </c>
      <c r="BZ28">
        <v>29.667944481743302</v>
      </c>
      <c r="CA28">
        <v>26.512499999999999</v>
      </c>
      <c r="CB28">
        <v>752.18299999999999</v>
      </c>
      <c r="CC28">
        <v>29.2837</v>
      </c>
      <c r="CD28">
        <v>500.07799999999997</v>
      </c>
      <c r="CE28">
        <v>99.707999999999998</v>
      </c>
      <c r="CF28">
        <v>9.9612800000000001E-2</v>
      </c>
      <c r="CG28">
        <v>29.878900000000002</v>
      </c>
      <c r="CH28">
        <v>30.7089</v>
      </c>
      <c r="CI28">
        <v>999.9</v>
      </c>
      <c r="CJ28">
        <v>0</v>
      </c>
      <c r="CK28">
        <v>0</v>
      </c>
      <c r="CL28">
        <v>10038.799999999999</v>
      </c>
      <c r="CM28">
        <v>0</v>
      </c>
      <c r="CN28">
        <v>184.755</v>
      </c>
      <c r="CO28">
        <v>-48.118499999999997</v>
      </c>
      <c r="CP28">
        <v>774.822</v>
      </c>
      <c r="CQ28">
        <v>821.78399999999999</v>
      </c>
      <c r="CR28">
        <v>3.0990799999999998</v>
      </c>
      <c r="CS28">
        <v>799.99599999999998</v>
      </c>
      <c r="CT28">
        <v>26.512499999999999</v>
      </c>
      <c r="CU28">
        <v>2.9525100000000002</v>
      </c>
      <c r="CV28">
        <v>2.64351</v>
      </c>
      <c r="CW28">
        <v>23.762499999999999</v>
      </c>
      <c r="CX28">
        <v>21.938099999999999</v>
      </c>
      <c r="CY28">
        <v>2000.03</v>
      </c>
      <c r="CZ28">
        <v>0.97999800000000004</v>
      </c>
      <c r="DA28">
        <v>2.0002099999999998E-2</v>
      </c>
      <c r="DB28">
        <v>0</v>
      </c>
      <c r="DC28">
        <v>909.66</v>
      </c>
      <c r="DD28">
        <v>4.9996700000000001</v>
      </c>
      <c r="DE28">
        <v>18000.900000000001</v>
      </c>
      <c r="DF28">
        <v>16734.3</v>
      </c>
      <c r="DG28">
        <v>48</v>
      </c>
      <c r="DH28">
        <v>49.186999999999998</v>
      </c>
      <c r="DI28">
        <v>48.75</v>
      </c>
      <c r="DJ28">
        <v>48.625</v>
      </c>
      <c r="DK28">
        <v>49.375</v>
      </c>
      <c r="DL28">
        <v>1955.13</v>
      </c>
      <c r="DM28">
        <v>39.9</v>
      </c>
      <c r="DN28">
        <v>0</v>
      </c>
      <c r="DO28">
        <v>216.799999952316</v>
      </c>
      <c r="DP28">
        <v>0</v>
      </c>
      <c r="DQ28">
        <v>909.64665384615398</v>
      </c>
      <c r="DR28">
        <v>-0.49685470243030999</v>
      </c>
      <c r="DS28">
        <v>-23.682051243431498</v>
      </c>
      <c r="DT28">
        <v>18004.073076923101</v>
      </c>
      <c r="DU28">
        <v>15</v>
      </c>
      <c r="DV28">
        <v>1628185266.5999999</v>
      </c>
      <c r="DW28" t="s">
        <v>429</v>
      </c>
      <c r="DX28">
        <v>1628185266.5999999</v>
      </c>
      <c r="DY28">
        <v>1628185259.5999999</v>
      </c>
      <c r="DZ28">
        <v>65</v>
      </c>
      <c r="EA28">
        <v>-0.46500000000000002</v>
      </c>
      <c r="EB28">
        <v>0.105</v>
      </c>
      <c r="EC28">
        <v>-0.73899999999999999</v>
      </c>
      <c r="ED28">
        <v>0.433</v>
      </c>
      <c r="EE28">
        <v>800</v>
      </c>
      <c r="EF28">
        <v>27</v>
      </c>
      <c r="EG28">
        <v>0.06</v>
      </c>
      <c r="EH28">
        <v>0.02</v>
      </c>
      <c r="EI28">
        <v>38.601822625674998</v>
      </c>
      <c r="EJ28">
        <v>-2.2196811136519701</v>
      </c>
      <c r="EK28">
        <v>0.32754870627486299</v>
      </c>
      <c r="EL28">
        <v>0</v>
      </c>
      <c r="EM28">
        <v>0.18823482355403101</v>
      </c>
      <c r="EN28">
        <v>-4.0748443584239201E-2</v>
      </c>
      <c r="EO28">
        <v>6.0465419542676596E-3</v>
      </c>
      <c r="EP28">
        <v>1</v>
      </c>
      <c r="EQ28">
        <v>1</v>
      </c>
      <c r="ER28">
        <v>2</v>
      </c>
      <c r="ES28" t="s">
        <v>368</v>
      </c>
      <c r="ET28">
        <v>2.9206500000000002</v>
      </c>
      <c r="EU28">
        <v>2.7864399999999998</v>
      </c>
      <c r="EV28">
        <v>0.13997000000000001</v>
      </c>
      <c r="EW28">
        <v>0.14666599999999999</v>
      </c>
      <c r="EX28">
        <v>0.133496</v>
      </c>
      <c r="EY28">
        <v>0.12471</v>
      </c>
      <c r="EZ28">
        <v>20893.400000000001</v>
      </c>
      <c r="FA28">
        <v>17964.3</v>
      </c>
      <c r="FB28">
        <v>23997.3</v>
      </c>
      <c r="FC28">
        <v>20659.599999999999</v>
      </c>
      <c r="FD28">
        <v>30549.9</v>
      </c>
      <c r="FE28">
        <v>25885.599999999999</v>
      </c>
      <c r="FF28">
        <v>39081.4</v>
      </c>
      <c r="FG28">
        <v>32876.400000000001</v>
      </c>
      <c r="FH28">
        <v>2.0171700000000001</v>
      </c>
      <c r="FI28">
        <v>1.8396999999999999</v>
      </c>
      <c r="FJ28">
        <v>0.13261300000000001</v>
      </c>
      <c r="FK28">
        <v>0</v>
      </c>
      <c r="FL28">
        <v>28.549399999999999</v>
      </c>
      <c r="FM28">
        <v>999.9</v>
      </c>
      <c r="FN28">
        <v>33.97</v>
      </c>
      <c r="FO28">
        <v>43.164999999999999</v>
      </c>
      <c r="FP28">
        <v>29.852699999999999</v>
      </c>
      <c r="FQ28">
        <v>61.167700000000004</v>
      </c>
      <c r="FR28">
        <v>34.182699999999997</v>
      </c>
      <c r="FS28">
        <v>1</v>
      </c>
      <c r="FT28">
        <v>0.41749199999999997</v>
      </c>
      <c r="FU28">
        <v>1.91493</v>
      </c>
      <c r="FV28">
        <v>20.4071</v>
      </c>
      <c r="FW28">
        <v>5.2479899999999997</v>
      </c>
      <c r="FX28">
        <v>11.997999999999999</v>
      </c>
      <c r="FY28">
        <v>4.9638499999999999</v>
      </c>
      <c r="FZ28">
        <v>3.3010000000000002</v>
      </c>
      <c r="GA28">
        <v>9999</v>
      </c>
      <c r="GB28">
        <v>9999</v>
      </c>
      <c r="GC28">
        <v>9999</v>
      </c>
      <c r="GD28">
        <v>999.9</v>
      </c>
      <c r="GE28">
        <v>1.8710800000000001</v>
      </c>
      <c r="GF28">
        <v>1.8763700000000001</v>
      </c>
      <c r="GG28">
        <v>1.87653</v>
      </c>
      <c r="GH28">
        <v>1.87517</v>
      </c>
      <c r="GI28">
        <v>1.8775900000000001</v>
      </c>
      <c r="GJ28">
        <v>1.87344</v>
      </c>
      <c r="GK28">
        <v>1.8711500000000001</v>
      </c>
      <c r="GL28">
        <v>1.87849</v>
      </c>
      <c r="GM28">
        <v>5</v>
      </c>
      <c r="GN28">
        <v>0</v>
      </c>
      <c r="GO28">
        <v>0</v>
      </c>
      <c r="GP28">
        <v>0</v>
      </c>
      <c r="GQ28" t="s">
        <v>365</v>
      </c>
      <c r="GR28" t="s">
        <v>366</v>
      </c>
      <c r="GS28" t="s">
        <v>367</v>
      </c>
      <c r="GT28" t="s">
        <v>367</v>
      </c>
      <c r="GU28" t="s">
        <v>367</v>
      </c>
      <c r="GV28" t="s">
        <v>367</v>
      </c>
      <c r="GW28">
        <v>0</v>
      </c>
      <c r="GX28">
        <v>100</v>
      </c>
      <c r="GY28">
        <v>100</v>
      </c>
      <c r="GZ28">
        <v>-0.73899999999999999</v>
      </c>
      <c r="HA28">
        <v>0.433</v>
      </c>
      <c r="HB28">
        <v>-0.93798835811897097</v>
      </c>
      <c r="HC28">
        <v>1.17587188380478E-3</v>
      </c>
      <c r="HD28">
        <v>-6.2601144054332803E-7</v>
      </c>
      <c r="HE28">
        <v>2.41796582943236E-10</v>
      </c>
      <c r="HF28">
        <v>0.32784372776811199</v>
      </c>
      <c r="HG28">
        <v>0</v>
      </c>
      <c r="HH28">
        <v>0</v>
      </c>
      <c r="HI28">
        <v>0</v>
      </c>
      <c r="HJ28">
        <v>2</v>
      </c>
      <c r="HK28">
        <v>2154</v>
      </c>
      <c r="HL28">
        <v>1</v>
      </c>
      <c r="HM28">
        <v>23</v>
      </c>
      <c r="HN28">
        <v>3.2</v>
      </c>
      <c r="HO28">
        <v>3</v>
      </c>
      <c r="HP28">
        <v>18</v>
      </c>
      <c r="HQ28">
        <v>506.00700000000001</v>
      </c>
      <c r="HR28">
        <v>455.67099999999999</v>
      </c>
      <c r="HS28">
        <v>26.997800000000002</v>
      </c>
      <c r="HT28">
        <v>32.609900000000003</v>
      </c>
      <c r="HU28">
        <v>29.999400000000001</v>
      </c>
      <c r="HV28">
        <v>32.4953</v>
      </c>
      <c r="HW28">
        <v>32.457999999999998</v>
      </c>
      <c r="HX28">
        <v>35.355499999999999</v>
      </c>
      <c r="HY28">
        <v>7.1953199999999997</v>
      </c>
      <c r="HZ28">
        <v>15.9838</v>
      </c>
      <c r="IA28">
        <v>27</v>
      </c>
      <c r="IB28">
        <v>800</v>
      </c>
      <c r="IC28">
        <v>26.402000000000001</v>
      </c>
      <c r="ID28">
        <v>98.666499999999999</v>
      </c>
      <c r="IE28">
        <v>94.071600000000004</v>
      </c>
    </row>
    <row r="29" spans="1:239" x14ac:dyDescent="0.3">
      <c r="A29">
        <v>13</v>
      </c>
      <c r="B29">
        <v>1628185429.0999999</v>
      </c>
      <c r="C29">
        <v>10671.5</v>
      </c>
      <c r="D29" t="s">
        <v>430</v>
      </c>
      <c r="E29" t="s">
        <v>431</v>
      </c>
      <c r="F29">
        <v>0</v>
      </c>
      <c r="G29" t="s">
        <v>371</v>
      </c>
      <c r="H29" t="s">
        <v>612</v>
      </c>
      <c r="I29" t="s">
        <v>361</v>
      </c>
      <c r="J29">
        <v>1628185429.0999999</v>
      </c>
      <c r="K29">
        <f t="shared" si="0"/>
        <v>2.2095821731469884E-3</v>
      </c>
      <c r="L29">
        <f t="shared" si="1"/>
        <v>2.2095821731469885</v>
      </c>
      <c r="M29">
        <f t="shared" si="2"/>
        <v>45.530757910957689</v>
      </c>
      <c r="N29">
        <f t="shared" si="3"/>
        <v>951.55799999999999</v>
      </c>
      <c r="O29">
        <f t="shared" si="4"/>
        <v>423.54616200484912</v>
      </c>
      <c r="P29">
        <f t="shared" si="5"/>
        <v>42.271174641746825</v>
      </c>
      <c r="Q29">
        <f t="shared" si="6"/>
        <v>94.968336413094008</v>
      </c>
      <c r="R29">
        <f t="shared" si="7"/>
        <v>0.14595386927139217</v>
      </c>
      <c r="S29">
        <f t="shared" si="8"/>
        <v>2.921919975214712</v>
      </c>
      <c r="T29">
        <f t="shared" si="9"/>
        <v>0.14202123262226024</v>
      </c>
      <c r="U29">
        <f t="shared" si="10"/>
        <v>8.910777627808196E-2</v>
      </c>
      <c r="V29">
        <f t="shared" si="11"/>
        <v>321.54909338123446</v>
      </c>
      <c r="W29">
        <f t="shared" si="12"/>
        <v>31.164000030085003</v>
      </c>
      <c r="X29">
        <f t="shared" si="13"/>
        <v>30.762599999999999</v>
      </c>
      <c r="Y29">
        <f t="shared" si="14"/>
        <v>4.4506712319917741</v>
      </c>
      <c r="Z29">
        <f t="shared" si="15"/>
        <v>70.005127583312088</v>
      </c>
      <c r="AA29">
        <f t="shared" si="16"/>
        <v>2.9555384564922593</v>
      </c>
      <c r="AB29">
        <f t="shared" si="17"/>
        <v>4.2218885366288577</v>
      </c>
      <c r="AC29">
        <f t="shared" si="18"/>
        <v>1.4951327754995147</v>
      </c>
      <c r="AD29">
        <f t="shared" si="19"/>
        <v>-97.442573835782184</v>
      </c>
      <c r="AE29">
        <f t="shared" si="20"/>
        <v>-145.05044696723652</v>
      </c>
      <c r="AF29">
        <f t="shared" si="21"/>
        <v>-11.071071202915833</v>
      </c>
      <c r="AG29">
        <f t="shared" si="22"/>
        <v>67.985001375299902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52156.41896204916</v>
      </c>
      <c r="AM29" t="s">
        <v>362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10302.9</v>
      </c>
      <c r="AU29">
        <v>921.35711538461499</v>
      </c>
      <c r="AV29">
        <v>1423.81</v>
      </c>
      <c r="AW29">
        <f t="shared" si="27"/>
        <v>0.35289321230739001</v>
      </c>
      <c r="AX29">
        <v>0.5</v>
      </c>
      <c r="AY29">
        <f t="shared" si="28"/>
        <v>1681.3989001975306</v>
      </c>
      <c r="AZ29">
        <f t="shared" si="29"/>
        <v>45.530757910957689</v>
      </c>
      <c r="BA29">
        <f t="shared" si="30"/>
        <v>296.67712953040962</v>
      </c>
      <c r="BB29">
        <f t="shared" si="31"/>
        <v>2.7271451184969649E-2</v>
      </c>
      <c r="BC29">
        <f t="shared" si="32"/>
        <v>1.8460960380949707</v>
      </c>
      <c r="BD29">
        <f t="shared" si="33"/>
        <v>265.63932152264164</v>
      </c>
      <c r="BE29" t="s">
        <v>433</v>
      </c>
      <c r="BF29">
        <v>642.04</v>
      </c>
      <c r="BG29">
        <f t="shared" si="34"/>
        <v>642.04</v>
      </c>
      <c r="BH29">
        <f t="shared" si="35"/>
        <v>0.54906904713409799</v>
      </c>
      <c r="BI29">
        <f t="shared" si="36"/>
        <v>0.6427119032648797</v>
      </c>
      <c r="BJ29">
        <f t="shared" si="37"/>
        <v>0.77075941423821059</v>
      </c>
      <c r="BK29">
        <f t="shared" si="38"/>
        <v>0.44797947626099993</v>
      </c>
      <c r="BL29">
        <f t="shared" si="39"/>
        <v>0.70091421854633817</v>
      </c>
      <c r="BM29">
        <f t="shared" si="40"/>
        <v>0.44786841440946212</v>
      </c>
      <c r="BN29">
        <f t="shared" si="41"/>
        <v>0.55213158559053788</v>
      </c>
      <c r="BO29">
        <f t="shared" si="42"/>
        <v>2000.24</v>
      </c>
      <c r="BP29">
        <f t="shared" si="43"/>
        <v>1681.3989001975306</v>
      </c>
      <c r="BQ29">
        <f t="shared" si="44"/>
        <v>0.84059857826937301</v>
      </c>
      <c r="BR29">
        <f t="shared" si="45"/>
        <v>0.16075525605989005</v>
      </c>
      <c r="BS29">
        <v>6</v>
      </c>
      <c r="BT29">
        <v>0.5</v>
      </c>
      <c r="BU29" t="s">
        <v>363</v>
      </c>
      <c r="BV29">
        <v>2</v>
      </c>
      <c r="BW29">
        <v>1628185429.0999999</v>
      </c>
      <c r="BX29">
        <v>951.55799999999999</v>
      </c>
      <c r="BY29">
        <v>1008.6923680085</v>
      </c>
      <c r="BZ29">
        <v>29.613725677468</v>
      </c>
      <c r="CA29">
        <v>27.041899999999998</v>
      </c>
      <c r="CB29">
        <v>952.20100000000002</v>
      </c>
      <c r="CC29">
        <v>29.0273</v>
      </c>
      <c r="CD29">
        <v>500.22399999999999</v>
      </c>
      <c r="CE29">
        <v>99.702799999999996</v>
      </c>
      <c r="CF29">
        <v>0.100193</v>
      </c>
      <c r="CG29">
        <v>29.841799999999999</v>
      </c>
      <c r="CH29">
        <v>30.762599999999999</v>
      </c>
      <c r="CI29">
        <v>999.9</v>
      </c>
      <c r="CJ29">
        <v>0</v>
      </c>
      <c r="CK29">
        <v>0</v>
      </c>
      <c r="CL29">
        <v>9986.25</v>
      </c>
      <c r="CM29">
        <v>0</v>
      </c>
      <c r="CN29">
        <v>509.07400000000001</v>
      </c>
      <c r="CO29">
        <v>-48.5792</v>
      </c>
      <c r="CP29">
        <v>980.44399999999996</v>
      </c>
      <c r="CQ29">
        <v>1027.93</v>
      </c>
      <c r="CR29">
        <v>2.42049</v>
      </c>
      <c r="CS29">
        <v>1000.14</v>
      </c>
      <c r="CT29">
        <v>27.041899999999998</v>
      </c>
      <c r="CU29">
        <v>2.9374799999999999</v>
      </c>
      <c r="CV29">
        <v>2.6961499999999998</v>
      </c>
      <c r="CW29">
        <v>23.677700000000002</v>
      </c>
      <c r="CX29">
        <v>22.261700000000001</v>
      </c>
      <c r="CY29">
        <v>2000.24</v>
      </c>
      <c r="CZ29">
        <v>0.97999800000000004</v>
      </c>
      <c r="DA29">
        <v>2.0002099999999998E-2</v>
      </c>
      <c r="DB29">
        <v>0</v>
      </c>
      <c r="DC29">
        <v>921.58900000000006</v>
      </c>
      <c r="DD29">
        <v>4.9996700000000001</v>
      </c>
      <c r="DE29">
        <v>18467.8</v>
      </c>
      <c r="DF29">
        <v>16736</v>
      </c>
      <c r="DG29">
        <v>47.561999999999998</v>
      </c>
      <c r="DH29">
        <v>48.75</v>
      </c>
      <c r="DI29">
        <v>48.311999999999998</v>
      </c>
      <c r="DJ29">
        <v>48.125</v>
      </c>
      <c r="DK29">
        <v>49</v>
      </c>
      <c r="DL29">
        <v>1955.33</v>
      </c>
      <c r="DM29">
        <v>39.909999999999997</v>
      </c>
      <c r="DN29">
        <v>0</v>
      </c>
      <c r="DO29">
        <v>189.19999980926499</v>
      </c>
      <c r="DP29">
        <v>0</v>
      </c>
      <c r="DQ29">
        <v>921.35711538461499</v>
      </c>
      <c r="DR29">
        <v>4.9731623938096101</v>
      </c>
      <c r="DS29">
        <v>16.5572649434786</v>
      </c>
      <c r="DT29">
        <v>18462.634615384599</v>
      </c>
      <c r="DU29">
        <v>15</v>
      </c>
      <c r="DV29">
        <v>1628185340.0999999</v>
      </c>
      <c r="DW29" t="s">
        <v>434</v>
      </c>
      <c r="DX29">
        <v>1628185266.5999999</v>
      </c>
      <c r="DY29">
        <v>1628185320.5999999</v>
      </c>
      <c r="DZ29">
        <v>66</v>
      </c>
      <c r="EA29">
        <v>-0.46500000000000002</v>
      </c>
      <c r="EB29">
        <v>2E-3</v>
      </c>
      <c r="EC29">
        <v>-0.73899999999999999</v>
      </c>
      <c r="ED29">
        <v>0.435</v>
      </c>
      <c r="EE29">
        <v>800</v>
      </c>
      <c r="EF29">
        <v>27</v>
      </c>
      <c r="EG29">
        <v>0.06</v>
      </c>
      <c r="EH29">
        <v>0.04</v>
      </c>
      <c r="EI29">
        <v>38.5901773700541</v>
      </c>
      <c r="EJ29">
        <v>-0.990291436288534</v>
      </c>
      <c r="EK29">
        <v>0.16305475106589201</v>
      </c>
      <c r="EL29">
        <v>1</v>
      </c>
      <c r="EM29">
        <v>0.13686334350364401</v>
      </c>
      <c r="EN29">
        <v>-1.04058959286787E-2</v>
      </c>
      <c r="EO29">
        <v>2.0837932007220601E-3</v>
      </c>
      <c r="EP29">
        <v>1</v>
      </c>
      <c r="EQ29">
        <v>2</v>
      </c>
      <c r="ER29">
        <v>2</v>
      </c>
      <c r="ES29" t="s">
        <v>364</v>
      </c>
      <c r="ET29">
        <v>2.9214500000000001</v>
      </c>
      <c r="EU29">
        <v>2.7865799999999998</v>
      </c>
      <c r="EV29">
        <v>0.163554</v>
      </c>
      <c r="EW29">
        <v>0.16973199999999999</v>
      </c>
      <c r="EX29">
        <v>0.13278499999999999</v>
      </c>
      <c r="EY29">
        <v>0.12648499999999999</v>
      </c>
      <c r="EZ29">
        <v>20342.2</v>
      </c>
      <c r="FA29">
        <v>17488.099999999999</v>
      </c>
      <c r="FB29">
        <v>24022.1</v>
      </c>
      <c r="FC29">
        <v>20670</v>
      </c>
      <c r="FD29">
        <v>30603.1</v>
      </c>
      <c r="FE29">
        <v>25839.599999999999</v>
      </c>
      <c r="FF29">
        <v>39119.699999999997</v>
      </c>
      <c r="FG29">
        <v>32885.4</v>
      </c>
      <c r="FH29">
        <v>2.02095</v>
      </c>
      <c r="FI29">
        <v>1.85043</v>
      </c>
      <c r="FJ29">
        <v>0.153199</v>
      </c>
      <c r="FK29">
        <v>0</v>
      </c>
      <c r="FL29">
        <v>28.267499999999998</v>
      </c>
      <c r="FM29">
        <v>999.9</v>
      </c>
      <c r="FN29">
        <v>36.027000000000001</v>
      </c>
      <c r="FO29">
        <v>42.781999999999996</v>
      </c>
      <c r="FP29">
        <v>31.035499999999999</v>
      </c>
      <c r="FQ29">
        <v>59.867699999999999</v>
      </c>
      <c r="FR29">
        <v>33.637799999999999</v>
      </c>
      <c r="FS29">
        <v>1</v>
      </c>
      <c r="FT29">
        <v>0.38129600000000002</v>
      </c>
      <c r="FU29">
        <v>1.6899500000000001</v>
      </c>
      <c r="FV29">
        <v>20.410399999999999</v>
      </c>
      <c r="FW29">
        <v>5.2482899999999999</v>
      </c>
      <c r="FX29">
        <v>11.997999999999999</v>
      </c>
      <c r="FY29">
        <v>4.9638</v>
      </c>
      <c r="FZ29">
        <v>3.3010000000000002</v>
      </c>
      <c r="GA29">
        <v>9999</v>
      </c>
      <c r="GB29">
        <v>9999</v>
      </c>
      <c r="GC29">
        <v>9999</v>
      </c>
      <c r="GD29">
        <v>999.9</v>
      </c>
      <c r="GE29">
        <v>1.87107</v>
      </c>
      <c r="GF29">
        <v>1.8763700000000001</v>
      </c>
      <c r="GG29">
        <v>1.87653</v>
      </c>
      <c r="GH29">
        <v>1.87517</v>
      </c>
      <c r="GI29">
        <v>1.8775900000000001</v>
      </c>
      <c r="GJ29">
        <v>1.87347</v>
      </c>
      <c r="GK29">
        <v>1.87117</v>
      </c>
      <c r="GL29">
        <v>1.8785099999999999</v>
      </c>
      <c r="GM29">
        <v>5</v>
      </c>
      <c r="GN29">
        <v>0</v>
      </c>
      <c r="GO29">
        <v>0</v>
      </c>
      <c r="GP29">
        <v>0</v>
      </c>
      <c r="GQ29" t="s">
        <v>365</v>
      </c>
      <c r="GR29" t="s">
        <v>366</v>
      </c>
      <c r="GS29" t="s">
        <v>367</v>
      </c>
      <c r="GT29" t="s">
        <v>367</v>
      </c>
      <c r="GU29" t="s">
        <v>367</v>
      </c>
      <c r="GV29" t="s">
        <v>367</v>
      </c>
      <c r="GW29">
        <v>0</v>
      </c>
      <c r="GX29">
        <v>100</v>
      </c>
      <c r="GY29">
        <v>100</v>
      </c>
      <c r="GZ29">
        <v>-0.64300000000000002</v>
      </c>
      <c r="HA29">
        <v>0.43509999999999999</v>
      </c>
      <c r="HB29">
        <v>-1.40330719041618</v>
      </c>
      <c r="HC29">
        <v>1.17587188380478E-3</v>
      </c>
      <c r="HD29">
        <v>-6.2601144054332803E-7</v>
      </c>
      <c r="HE29">
        <v>2.41796582943236E-10</v>
      </c>
      <c r="HF29">
        <v>0.43511499999999598</v>
      </c>
      <c r="HG29">
        <v>0</v>
      </c>
      <c r="HH29">
        <v>0</v>
      </c>
      <c r="HI29">
        <v>0</v>
      </c>
      <c r="HJ29">
        <v>2</v>
      </c>
      <c r="HK29">
        <v>2154</v>
      </c>
      <c r="HL29">
        <v>1</v>
      </c>
      <c r="HM29">
        <v>23</v>
      </c>
      <c r="HN29">
        <v>2.7</v>
      </c>
      <c r="HO29">
        <v>1.8</v>
      </c>
      <c r="HP29">
        <v>18</v>
      </c>
      <c r="HQ29">
        <v>505.74200000000002</v>
      </c>
      <c r="HR29">
        <v>460.22300000000001</v>
      </c>
      <c r="HS29">
        <v>27.001799999999999</v>
      </c>
      <c r="HT29">
        <v>32.18</v>
      </c>
      <c r="HU29">
        <v>29.999300000000002</v>
      </c>
      <c r="HV29">
        <v>32.158299999999997</v>
      </c>
      <c r="HW29">
        <v>32.139000000000003</v>
      </c>
      <c r="HX29">
        <v>42.478000000000002</v>
      </c>
      <c r="HY29">
        <v>12.6769</v>
      </c>
      <c r="HZ29">
        <v>22.4696</v>
      </c>
      <c r="IA29">
        <v>27</v>
      </c>
      <c r="IB29">
        <v>1000</v>
      </c>
      <c r="IC29">
        <v>26.9346</v>
      </c>
      <c r="ID29">
        <v>98.765199999999993</v>
      </c>
      <c r="IE29">
        <v>94.105699999999999</v>
      </c>
    </row>
    <row r="30" spans="1:239" x14ac:dyDescent="0.3">
      <c r="A30">
        <v>14</v>
      </c>
      <c r="B30">
        <v>1628185562.5999999</v>
      </c>
      <c r="C30">
        <v>10805</v>
      </c>
      <c r="D30" t="s">
        <v>435</v>
      </c>
      <c r="E30" t="s">
        <v>436</v>
      </c>
      <c r="F30">
        <v>0</v>
      </c>
      <c r="G30" t="s">
        <v>371</v>
      </c>
      <c r="H30" t="s">
        <v>612</v>
      </c>
      <c r="I30" t="s">
        <v>361</v>
      </c>
      <c r="J30">
        <v>1628185562.5999999</v>
      </c>
      <c r="K30">
        <f t="shared" si="0"/>
        <v>2.188524308566607E-3</v>
      </c>
      <c r="L30">
        <f t="shared" si="1"/>
        <v>2.1885243085666071</v>
      </c>
      <c r="M30">
        <f t="shared" si="2"/>
        <v>51.659602246094018</v>
      </c>
      <c r="N30">
        <f t="shared" si="3"/>
        <v>1145.8699999999999</v>
      </c>
      <c r="O30">
        <f t="shared" si="4"/>
        <v>527.83047648360093</v>
      </c>
      <c r="P30">
        <f t="shared" si="5"/>
        <v>52.677606121055831</v>
      </c>
      <c r="Q30">
        <f t="shared" si="6"/>
        <v>114.35809642532001</v>
      </c>
      <c r="R30">
        <f t="shared" si="7"/>
        <v>0.14166515003434962</v>
      </c>
      <c r="S30">
        <f t="shared" si="8"/>
        <v>2.9239539051957726</v>
      </c>
      <c r="T30">
        <f t="shared" si="9"/>
        <v>0.13795957663129832</v>
      </c>
      <c r="U30">
        <f t="shared" si="10"/>
        <v>8.6549593189078039E-2</v>
      </c>
      <c r="V30">
        <f t="shared" si="11"/>
        <v>321.48525338131071</v>
      </c>
      <c r="W30">
        <f t="shared" si="12"/>
        <v>31.317405686793339</v>
      </c>
      <c r="X30">
        <f t="shared" si="13"/>
        <v>31.002500000000001</v>
      </c>
      <c r="Y30">
        <f t="shared" si="14"/>
        <v>4.5120214192472101</v>
      </c>
      <c r="Z30">
        <f t="shared" si="15"/>
        <v>70.177041363812037</v>
      </c>
      <c r="AA30">
        <f t="shared" si="16"/>
        <v>2.9883294982754398</v>
      </c>
      <c r="AB30">
        <f t="shared" si="17"/>
        <v>4.2582722785124734</v>
      </c>
      <c r="AC30">
        <f t="shared" si="18"/>
        <v>1.5236919209717703</v>
      </c>
      <c r="AD30">
        <f t="shared" si="19"/>
        <v>-96.513922007787372</v>
      </c>
      <c r="AE30">
        <f t="shared" si="20"/>
        <v>-159.43325565039561</v>
      </c>
      <c r="AF30">
        <f t="shared" si="21"/>
        <v>-12.183811050513986</v>
      </c>
      <c r="AG30">
        <f t="shared" si="22"/>
        <v>53.354264672613738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52188.747299857823</v>
      </c>
      <c r="AM30" t="s">
        <v>362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10302.700000000001</v>
      </c>
      <c r="AU30">
        <v>926.084846153846</v>
      </c>
      <c r="AV30">
        <v>1427.52</v>
      </c>
      <c r="AW30">
        <f t="shared" si="27"/>
        <v>0.3512631373614058</v>
      </c>
      <c r="AX30">
        <v>0.5</v>
      </c>
      <c r="AY30">
        <f t="shared" si="28"/>
        <v>1681.0629001975701</v>
      </c>
      <c r="AZ30">
        <f t="shared" si="29"/>
        <v>51.659602246094018</v>
      </c>
      <c r="BA30">
        <f t="shared" si="30"/>
        <v>295.24771421263114</v>
      </c>
      <c r="BB30">
        <f t="shared" si="31"/>
        <v>3.0922717025178258E-2</v>
      </c>
      <c r="BC30">
        <f t="shared" si="32"/>
        <v>1.8386992826720467</v>
      </c>
      <c r="BD30">
        <f t="shared" si="33"/>
        <v>265.76818653642795</v>
      </c>
      <c r="BE30" t="s">
        <v>438</v>
      </c>
      <c r="BF30">
        <v>641.94000000000005</v>
      </c>
      <c r="BG30">
        <f t="shared" si="34"/>
        <v>641.94000000000005</v>
      </c>
      <c r="BH30">
        <f t="shared" si="35"/>
        <v>0.55031102891728301</v>
      </c>
      <c r="BI30">
        <f t="shared" si="36"/>
        <v>0.63829928695505744</v>
      </c>
      <c r="BJ30">
        <f t="shared" si="37"/>
        <v>0.76964895201679595</v>
      </c>
      <c r="BK30">
        <f t="shared" si="38"/>
        <v>0.44559814188307023</v>
      </c>
      <c r="BL30">
        <f t="shared" si="39"/>
        <v>0.69992490842881561</v>
      </c>
      <c r="BM30">
        <f t="shared" si="40"/>
        <v>0.44245389174617794</v>
      </c>
      <c r="BN30">
        <f t="shared" si="41"/>
        <v>0.557546108253822</v>
      </c>
      <c r="BO30">
        <f t="shared" si="42"/>
        <v>1999.84</v>
      </c>
      <c r="BP30">
        <f t="shared" si="43"/>
        <v>1681.0629001975701</v>
      </c>
      <c r="BQ30">
        <f t="shared" si="44"/>
        <v>0.84059869799462461</v>
      </c>
      <c r="BR30">
        <f t="shared" si="45"/>
        <v>0.16075548712962573</v>
      </c>
      <c r="BS30">
        <v>6</v>
      </c>
      <c r="BT30">
        <v>0.5</v>
      </c>
      <c r="BU30" t="s">
        <v>363</v>
      </c>
      <c r="BV30">
        <v>2</v>
      </c>
      <c r="BW30">
        <v>1628185562.5999999</v>
      </c>
      <c r="BX30">
        <v>1145.8699999999999</v>
      </c>
      <c r="BY30">
        <v>1210.8483574029999</v>
      </c>
      <c r="BZ30">
        <v>29.943110538089702</v>
      </c>
      <c r="CA30">
        <v>27.3964</v>
      </c>
      <c r="CB30">
        <v>1147.05</v>
      </c>
      <c r="CC30">
        <v>29.2806</v>
      </c>
      <c r="CD30">
        <v>500.173</v>
      </c>
      <c r="CE30">
        <v>99.700100000000006</v>
      </c>
      <c r="CF30">
        <v>0.100136</v>
      </c>
      <c r="CG30">
        <v>29.991099999999999</v>
      </c>
      <c r="CH30">
        <v>31.002500000000001</v>
      </c>
      <c r="CI30">
        <v>999.9</v>
      </c>
      <c r="CJ30">
        <v>0</v>
      </c>
      <c r="CK30">
        <v>0</v>
      </c>
      <c r="CL30">
        <v>9998.1200000000008</v>
      </c>
      <c r="CM30">
        <v>0</v>
      </c>
      <c r="CN30">
        <v>490.72300000000001</v>
      </c>
      <c r="CO30">
        <v>-54.066499999999998</v>
      </c>
      <c r="CP30">
        <v>1181</v>
      </c>
      <c r="CQ30">
        <v>1233.74</v>
      </c>
      <c r="CR30">
        <v>2.3523000000000001</v>
      </c>
      <c r="CS30">
        <v>1199.94</v>
      </c>
      <c r="CT30">
        <v>27.3964</v>
      </c>
      <c r="CU30">
        <v>2.9659499999999999</v>
      </c>
      <c r="CV30">
        <v>2.73142</v>
      </c>
      <c r="CW30">
        <v>23.838000000000001</v>
      </c>
      <c r="CX30">
        <v>22.4754</v>
      </c>
      <c r="CY30">
        <v>1999.84</v>
      </c>
      <c r="CZ30">
        <v>0.97999499999999995</v>
      </c>
      <c r="DA30">
        <v>2.0005100000000001E-2</v>
      </c>
      <c r="DB30">
        <v>0</v>
      </c>
      <c r="DC30">
        <v>924.71500000000003</v>
      </c>
      <c r="DD30">
        <v>4.9996700000000001</v>
      </c>
      <c r="DE30">
        <v>18567.400000000001</v>
      </c>
      <c r="DF30">
        <v>16732.7</v>
      </c>
      <c r="DG30">
        <v>47.686999999999998</v>
      </c>
      <c r="DH30">
        <v>49.061999999999998</v>
      </c>
      <c r="DI30">
        <v>48.375</v>
      </c>
      <c r="DJ30">
        <v>48.375</v>
      </c>
      <c r="DK30">
        <v>49.125</v>
      </c>
      <c r="DL30">
        <v>1954.93</v>
      </c>
      <c r="DM30">
        <v>39.909999999999997</v>
      </c>
      <c r="DN30">
        <v>0</v>
      </c>
      <c r="DO30">
        <v>133</v>
      </c>
      <c r="DP30">
        <v>0</v>
      </c>
      <c r="DQ30">
        <v>926.084846153846</v>
      </c>
      <c r="DR30">
        <v>-9.8944957153740898</v>
      </c>
      <c r="DS30">
        <v>-192.72136755033</v>
      </c>
      <c r="DT30">
        <v>18591.011538461498</v>
      </c>
      <c r="DU30">
        <v>15</v>
      </c>
      <c r="DV30">
        <v>1628185506.5999999</v>
      </c>
      <c r="DW30" t="s">
        <v>439</v>
      </c>
      <c r="DX30">
        <v>1628185506.5999999</v>
      </c>
      <c r="DY30">
        <v>1628185497.0999999</v>
      </c>
      <c r="DZ30">
        <v>67</v>
      </c>
      <c r="EA30">
        <v>-0.67</v>
      </c>
      <c r="EB30">
        <v>3.3000000000000002E-2</v>
      </c>
      <c r="EC30">
        <v>-1.1459999999999999</v>
      </c>
      <c r="ED30">
        <v>0.46800000000000003</v>
      </c>
      <c r="EE30">
        <v>1200</v>
      </c>
      <c r="EF30">
        <v>27</v>
      </c>
      <c r="EG30">
        <v>7.0000000000000007E-2</v>
      </c>
      <c r="EH30">
        <v>0.04</v>
      </c>
      <c r="EI30">
        <v>42.932469649521401</v>
      </c>
      <c r="EJ30">
        <v>-0.97786302687064297</v>
      </c>
      <c r="EK30">
        <v>0.15308516528746099</v>
      </c>
      <c r="EL30">
        <v>1</v>
      </c>
      <c r="EM30">
        <v>0.13281679821421699</v>
      </c>
      <c r="EN30">
        <v>-1.38810741229397E-2</v>
      </c>
      <c r="EO30">
        <v>2.1579706085960199E-3</v>
      </c>
      <c r="EP30">
        <v>1</v>
      </c>
      <c r="EQ30">
        <v>2</v>
      </c>
      <c r="ER30">
        <v>2</v>
      </c>
      <c r="ES30" t="s">
        <v>364</v>
      </c>
      <c r="ET30">
        <v>2.9214600000000002</v>
      </c>
      <c r="EU30">
        <v>2.7866200000000001</v>
      </c>
      <c r="EV30">
        <v>0.18409400000000001</v>
      </c>
      <c r="EW30">
        <v>0.19037499999999999</v>
      </c>
      <c r="EX30">
        <v>0.13361700000000001</v>
      </c>
      <c r="EY30">
        <v>0.12764300000000001</v>
      </c>
      <c r="EZ30">
        <v>19847</v>
      </c>
      <c r="FA30">
        <v>17051.599999999999</v>
      </c>
      <c r="FB30">
        <v>24027.7</v>
      </c>
      <c r="FC30">
        <v>20668.099999999999</v>
      </c>
      <c r="FD30">
        <v>30579.8</v>
      </c>
      <c r="FE30">
        <v>25800.9</v>
      </c>
      <c r="FF30">
        <v>39128.300000000003</v>
      </c>
      <c r="FG30">
        <v>32880.1</v>
      </c>
      <c r="FH30">
        <v>2.0224000000000002</v>
      </c>
      <c r="FI30">
        <v>1.85405</v>
      </c>
      <c r="FJ30">
        <v>0.13788800000000001</v>
      </c>
      <c r="FK30">
        <v>0</v>
      </c>
      <c r="FL30">
        <v>28.758099999999999</v>
      </c>
      <c r="FM30">
        <v>999.9</v>
      </c>
      <c r="FN30">
        <v>37.578000000000003</v>
      </c>
      <c r="FO30">
        <v>42.621000000000002</v>
      </c>
      <c r="FP30">
        <v>32.102200000000003</v>
      </c>
      <c r="FQ30">
        <v>60.3977</v>
      </c>
      <c r="FR30">
        <v>33.613799999999998</v>
      </c>
      <c r="FS30">
        <v>1</v>
      </c>
      <c r="FT30">
        <v>0.37349100000000002</v>
      </c>
      <c r="FU30">
        <v>1.85791</v>
      </c>
      <c r="FV30">
        <v>20.407800000000002</v>
      </c>
      <c r="FW30">
        <v>5.2505300000000004</v>
      </c>
      <c r="FX30">
        <v>11.997999999999999</v>
      </c>
      <c r="FY30">
        <v>4.9638</v>
      </c>
      <c r="FZ30">
        <v>3.3010000000000002</v>
      </c>
      <c r="GA30">
        <v>9999</v>
      </c>
      <c r="GB30">
        <v>9999</v>
      </c>
      <c r="GC30">
        <v>9999</v>
      </c>
      <c r="GD30">
        <v>999.9</v>
      </c>
      <c r="GE30">
        <v>1.8711199999999999</v>
      </c>
      <c r="GF30">
        <v>1.8763700000000001</v>
      </c>
      <c r="GG30">
        <v>1.87653</v>
      </c>
      <c r="GH30">
        <v>1.87517</v>
      </c>
      <c r="GI30">
        <v>1.8775900000000001</v>
      </c>
      <c r="GJ30">
        <v>1.8734599999999999</v>
      </c>
      <c r="GK30">
        <v>1.8711899999999999</v>
      </c>
      <c r="GL30">
        <v>1.8785099999999999</v>
      </c>
      <c r="GM30">
        <v>5</v>
      </c>
      <c r="GN30">
        <v>0</v>
      </c>
      <c r="GO30">
        <v>0</v>
      </c>
      <c r="GP30">
        <v>0</v>
      </c>
      <c r="GQ30" t="s">
        <v>365</v>
      </c>
      <c r="GR30" t="s">
        <v>366</v>
      </c>
      <c r="GS30" t="s">
        <v>367</v>
      </c>
      <c r="GT30" t="s">
        <v>367</v>
      </c>
      <c r="GU30" t="s">
        <v>367</v>
      </c>
      <c r="GV30" t="s">
        <v>367</v>
      </c>
      <c r="GW30">
        <v>0</v>
      </c>
      <c r="GX30">
        <v>100</v>
      </c>
      <c r="GY30">
        <v>100</v>
      </c>
      <c r="GZ30">
        <v>-1.18</v>
      </c>
      <c r="HA30">
        <v>0.46810000000000002</v>
      </c>
      <c r="HB30">
        <v>-2.07403518025956</v>
      </c>
      <c r="HC30">
        <v>1.17587188380478E-3</v>
      </c>
      <c r="HD30">
        <v>-6.2601144054332803E-7</v>
      </c>
      <c r="HE30">
        <v>2.41796582943236E-10</v>
      </c>
      <c r="HF30">
        <v>0.46805714285714101</v>
      </c>
      <c r="HG30">
        <v>0</v>
      </c>
      <c r="HH30">
        <v>0</v>
      </c>
      <c r="HI30">
        <v>0</v>
      </c>
      <c r="HJ30">
        <v>2</v>
      </c>
      <c r="HK30">
        <v>2154</v>
      </c>
      <c r="HL30">
        <v>1</v>
      </c>
      <c r="HM30">
        <v>23</v>
      </c>
      <c r="HN30">
        <v>0.9</v>
      </c>
      <c r="HO30">
        <v>1.1000000000000001</v>
      </c>
      <c r="HP30">
        <v>18</v>
      </c>
      <c r="HQ30">
        <v>505.608</v>
      </c>
      <c r="HR30">
        <v>461.61099999999999</v>
      </c>
      <c r="HS30">
        <v>27.001999999999999</v>
      </c>
      <c r="HT30">
        <v>32.054099999999998</v>
      </c>
      <c r="HU30">
        <v>30.0002</v>
      </c>
      <c r="HV30">
        <v>32.025500000000001</v>
      </c>
      <c r="HW30">
        <v>32.011499999999998</v>
      </c>
      <c r="HX30">
        <v>49.393999999999998</v>
      </c>
      <c r="HY30">
        <v>16.457100000000001</v>
      </c>
      <c r="HZ30">
        <v>25.5275</v>
      </c>
      <c r="IA30">
        <v>27</v>
      </c>
      <c r="IB30">
        <v>1200</v>
      </c>
      <c r="IC30">
        <v>27.277799999999999</v>
      </c>
      <c r="ID30">
        <v>98.787499999999994</v>
      </c>
      <c r="IE30">
        <v>94.093199999999996</v>
      </c>
    </row>
    <row r="31" spans="1:239" x14ac:dyDescent="0.3">
      <c r="A31">
        <v>15</v>
      </c>
      <c r="B31">
        <v>1628185679.5999999</v>
      </c>
      <c r="C31">
        <v>10922</v>
      </c>
      <c r="D31" t="s">
        <v>440</v>
      </c>
      <c r="E31" t="s">
        <v>441</v>
      </c>
      <c r="F31">
        <v>0</v>
      </c>
      <c r="G31" t="s">
        <v>371</v>
      </c>
      <c r="H31" t="s">
        <v>612</v>
      </c>
      <c r="I31" t="s">
        <v>361</v>
      </c>
      <c r="J31">
        <v>1628185679.5999999</v>
      </c>
      <c r="K31">
        <f t="shared" si="0"/>
        <v>2.0416151085263967E-3</v>
      </c>
      <c r="L31">
        <f t="shared" si="1"/>
        <v>2.0416151085263969</v>
      </c>
      <c r="M31">
        <f t="shared" si="2"/>
        <v>58.565369944611056</v>
      </c>
      <c r="N31">
        <f t="shared" si="3"/>
        <v>1441.23</v>
      </c>
      <c r="O31">
        <f t="shared" si="4"/>
        <v>653.03026068619647</v>
      </c>
      <c r="P31">
        <f t="shared" si="5"/>
        <v>65.172587910562427</v>
      </c>
      <c r="Q31">
        <f t="shared" si="6"/>
        <v>143.83512454023298</v>
      </c>
      <c r="R31">
        <f t="shared" si="7"/>
        <v>0.12574299827947211</v>
      </c>
      <c r="S31">
        <f t="shared" si="8"/>
        <v>2.9213269344624102</v>
      </c>
      <c r="T31">
        <f t="shared" si="9"/>
        <v>0.12281173371354219</v>
      </c>
      <c r="U31">
        <f t="shared" si="10"/>
        <v>7.7015004714617349E-2</v>
      </c>
      <c r="V31">
        <f t="shared" si="11"/>
        <v>321.51180638118274</v>
      </c>
      <c r="W31">
        <f t="shared" si="12"/>
        <v>31.55570695069644</v>
      </c>
      <c r="X31">
        <f t="shared" si="13"/>
        <v>31.3001</v>
      </c>
      <c r="Y31">
        <f t="shared" si="14"/>
        <v>4.5891500360707989</v>
      </c>
      <c r="Z31">
        <f t="shared" si="15"/>
        <v>69.490739240790134</v>
      </c>
      <c r="AA31">
        <f t="shared" si="16"/>
        <v>2.9930998145048262</v>
      </c>
      <c r="AB31">
        <f t="shared" si="17"/>
        <v>4.3071923643430123</v>
      </c>
      <c r="AC31">
        <f t="shared" si="18"/>
        <v>1.5960502215659726</v>
      </c>
      <c r="AD31">
        <f t="shared" si="19"/>
        <v>-90.035226286014094</v>
      </c>
      <c r="AE31">
        <f t="shared" si="20"/>
        <v>-174.81898123671849</v>
      </c>
      <c r="AF31">
        <f t="shared" si="21"/>
        <v>-13.404447616072392</v>
      </c>
      <c r="AG31">
        <f t="shared" si="22"/>
        <v>43.253151242377754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52079.529202449812</v>
      </c>
      <c r="AM31" t="s">
        <v>362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10301.9</v>
      </c>
      <c r="AU31">
        <v>887.91035999999997</v>
      </c>
      <c r="AV31">
        <v>1345.01</v>
      </c>
      <c r="AW31">
        <f t="shared" si="27"/>
        <v>0.3398485067025524</v>
      </c>
      <c r="AX31">
        <v>0.5</v>
      </c>
      <c r="AY31">
        <f t="shared" si="28"/>
        <v>1681.2054001975039</v>
      </c>
      <c r="AZ31">
        <f t="shared" si="29"/>
        <v>58.565369944611056</v>
      </c>
      <c r="BA31">
        <f t="shared" si="30"/>
        <v>285.67757235869436</v>
      </c>
      <c r="BB31">
        <f t="shared" si="31"/>
        <v>3.5027724783618867E-2</v>
      </c>
      <c r="BC31">
        <f t="shared" si="32"/>
        <v>2.0128400532338051</v>
      </c>
      <c r="BD31">
        <f t="shared" si="33"/>
        <v>262.76713870545933</v>
      </c>
      <c r="BE31" t="s">
        <v>443</v>
      </c>
      <c r="BF31">
        <v>623.55999999999995</v>
      </c>
      <c r="BG31">
        <f t="shared" si="34"/>
        <v>623.55999999999995</v>
      </c>
      <c r="BH31">
        <f t="shared" si="35"/>
        <v>0.53639006401439393</v>
      </c>
      <c r="BI31">
        <f t="shared" si="36"/>
        <v>0.63358464204033538</v>
      </c>
      <c r="BJ31">
        <f t="shared" si="37"/>
        <v>0.78958742861809283</v>
      </c>
      <c r="BK31">
        <f t="shared" si="38"/>
        <v>0.43833958254618827</v>
      </c>
      <c r="BL31">
        <f t="shared" si="39"/>
        <v>0.72192705877835395</v>
      </c>
      <c r="BM31">
        <f t="shared" si="40"/>
        <v>0.44495261817946524</v>
      </c>
      <c r="BN31">
        <f t="shared" si="41"/>
        <v>0.55504738182053481</v>
      </c>
      <c r="BO31">
        <f t="shared" si="42"/>
        <v>2000.01</v>
      </c>
      <c r="BP31">
        <f t="shared" si="43"/>
        <v>1681.2054001975039</v>
      </c>
      <c r="BQ31">
        <f t="shared" si="44"/>
        <v>0.84059849710626644</v>
      </c>
      <c r="BR31">
        <f t="shared" si="45"/>
        <v>0.1607550994150943</v>
      </c>
      <c r="BS31">
        <v>6</v>
      </c>
      <c r="BT31">
        <v>0.5</v>
      </c>
      <c r="BU31" t="s">
        <v>363</v>
      </c>
      <c r="BV31">
        <v>2</v>
      </c>
      <c r="BW31">
        <v>1628185679.5999999</v>
      </c>
      <c r="BX31">
        <v>1441.23</v>
      </c>
      <c r="BY31">
        <v>1515.00646396204</v>
      </c>
      <c r="BZ31">
        <v>29.990902844125301</v>
      </c>
      <c r="CA31">
        <v>27.615500000000001</v>
      </c>
      <c r="CB31">
        <v>1442.34</v>
      </c>
      <c r="CC31">
        <v>29.590499999999999</v>
      </c>
      <c r="CD31">
        <v>500.22300000000001</v>
      </c>
      <c r="CE31">
        <v>99.700299999999999</v>
      </c>
      <c r="CF31">
        <v>9.9957099999999993E-2</v>
      </c>
      <c r="CG31">
        <v>30.190100000000001</v>
      </c>
      <c r="CH31">
        <v>31.3001</v>
      </c>
      <c r="CI31">
        <v>999.9</v>
      </c>
      <c r="CJ31">
        <v>0</v>
      </c>
      <c r="CK31">
        <v>0</v>
      </c>
      <c r="CL31">
        <v>9983.1200000000008</v>
      </c>
      <c r="CM31">
        <v>0</v>
      </c>
      <c r="CN31">
        <v>546.37400000000002</v>
      </c>
      <c r="CO31">
        <v>-58.784300000000002</v>
      </c>
      <c r="CP31">
        <v>1485.92</v>
      </c>
      <c r="CQ31">
        <v>1542.61</v>
      </c>
      <c r="CR31">
        <v>2.4585699999999999</v>
      </c>
      <c r="CS31">
        <v>1500.01</v>
      </c>
      <c r="CT31">
        <v>27.615500000000001</v>
      </c>
      <c r="CU31">
        <v>2.9983900000000001</v>
      </c>
      <c r="CV31">
        <v>2.7532700000000001</v>
      </c>
      <c r="CW31">
        <v>24.018999999999998</v>
      </c>
      <c r="CX31">
        <v>22.6066</v>
      </c>
      <c r="CY31">
        <v>2000.01</v>
      </c>
      <c r="CZ31">
        <v>0.97999800000000004</v>
      </c>
      <c r="DA31">
        <v>2.0002099999999998E-2</v>
      </c>
      <c r="DB31">
        <v>0</v>
      </c>
      <c r="DC31">
        <v>884.46799999999996</v>
      </c>
      <c r="DD31">
        <v>4.9996700000000001</v>
      </c>
      <c r="DE31">
        <v>17812.7</v>
      </c>
      <c r="DF31">
        <v>16734.099999999999</v>
      </c>
      <c r="DG31">
        <v>47.875</v>
      </c>
      <c r="DH31">
        <v>49.625</v>
      </c>
      <c r="DI31">
        <v>48.625</v>
      </c>
      <c r="DJ31">
        <v>48.811999999999998</v>
      </c>
      <c r="DK31">
        <v>49.375</v>
      </c>
      <c r="DL31">
        <v>1955.11</v>
      </c>
      <c r="DM31">
        <v>39.9</v>
      </c>
      <c r="DN31">
        <v>0</v>
      </c>
      <c r="DO31">
        <v>116.5</v>
      </c>
      <c r="DP31">
        <v>0</v>
      </c>
      <c r="DQ31">
        <v>887.91035999999997</v>
      </c>
      <c r="DR31">
        <v>-28.395615343575901</v>
      </c>
      <c r="DS31">
        <v>-535.19230688781204</v>
      </c>
      <c r="DT31">
        <v>17875.5</v>
      </c>
      <c r="DU31">
        <v>15</v>
      </c>
      <c r="DV31">
        <v>1628185635.5999999</v>
      </c>
      <c r="DW31" t="s">
        <v>444</v>
      </c>
      <c r="DX31">
        <v>1628185635.5999999</v>
      </c>
      <c r="DY31">
        <v>1628185616.5999999</v>
      </c>
      <c r="DZ31">
        <v>68</v>
      </c>
      <c r="EA31">
        <v>-0.157</v>
      </c>
      <c r="EB31">
        <v>1.6E-2</v>
      </c>
      <c r="EC31">
        <v>-1.0580000000000001</v>
      </c>
      <c r="ED31">
        <v>0.48399999999999999</v>
      </c>
      <c r="EE31">
        <v>1500</v>
      </c>
      <c r="EF31">
        <v>28</v>
      </c>
      <c r="EG31">
        <v>0.09</v>
      </c>
      <c r="EH31">
        <v>0.05</v>
      </c>
      <c r="EI31">
        <v>46.067453087129401</v>
      </c>
      <c r="EJ31">
        <v>-0.95370047100226696</v>
      </c>
      <c r="EK31">
        <v>0.19476666359116901</v>
      </c>
      <c r="EL31">
        <v>1</v>
      </c>
      <c r="EM31">
        <v>0.134660831971784</v>
      </c>
      <c r="EN31">
        <v>-6.3153199626585499E-3</v>
      </c>
      <c r="EO31">
        <v>1.9885717934680401E-3</v>
      </c>
      <c r="EP31">
        <v>1</v>
      </c>
      <c r="EQ31">
        <v>2</v>
      </c>
      <c r="ER31">
        <v>2</v>
      </c>
      <c r="ES31" t="s">
        <v>364</v>
      </c>
      <c r="ET31">
        <v>2.9215399999999998</v>
      </c>
      <c r="EU31">
        <v>2.7863000000000002</v>
      </c>
      <c r="EV31">
        <v>0.21179999999999999</v>
      </c>
      <c r="EW31">
        <v>0.217998</v>
      </c>
      <c r="EX31">
        <v>0.134579</v>
      </c>
      <c r="EY31">
        <v>0.12833</v>
      </c>
      <c r="EZ31">
        <v>19167.099999999999</v>
      </c>
      <c r="FA31">
        <v>16462.5</v>
      </c>
      <c r="FB31">
        <v>24022</v>
      </c>
      <c r="FC31">
        <v>20660.5</v>
      </c>
      <c r="FD31">
        <v>30539.1</v>
      </c>
      <c r="FE31">
        <v>25770.1</v>
      </c>
      <c r="FF31">
        <v>39119.4</v>
      </c>
      <c r="FG31">
        <v>32866.400000000001</v>
      </c>
      <c r="FH31">
        <v>2.0215999999999998</v>
      </c>
      <c r="FI31">
        <v>1.8541700000000001</v>
      </c>
      <c r="FJ31">
        <v>0.1215</v>
      </c>
      <c r="FK31">
        <v>0</v>
      </c>
      <c r="FL31">
        <v>29.323799999999999</v>
      </c>
      <c r="FM31">
        <v>999.9</v>
      </c>
      <c r="FN31">
        <v>38.664000000000001</v>
      </c>
      <c r="FO31">
        <v>42.55</v>
      </c>
      <c r="FP31">
        <v>32.9084</v>
      </c>
      <c r="FQ31">
        <v>60.697699999999998</v>
      </c>
      <c r="FR31">
        <v>33.6218</v>
      </c>
      <c r="FS31">
        <v>1</v>
      </c>
      <c r="FT31">
        <v>0.38235999999999998</v>
      </c>
      <c r="FU31">
        <v>2.13185</v>
      </c>
      <c r="FV31">
        <v>20.403500000000001</v>
      </c>
      <c r="FW31">
        <v>5.2479899999999997</v>
      </c>
      <c r="FX31">
        <v>11.997999999999999</v>
      </c>
      <c r="FY31">
        <v>4.9637000000000002</v>
      </c>
      <c r="FZ31">
        <v>3.3010000000000002</v>
      </c>
      <c r="GA31">
        <v>9999</v>
      </c>
      <c r="GB31">
        <v>9999</v>
      </c>
      <c r="GC31">
        <v>9999</v>
      </c>
      <c r="GD31">
        <v>999.9</v>
      </c>
      <c r="GE31">
        <v>1.8710899999999999</v>
      </c>
      <c r="GF31">
        <v>1.8763700000000001</v>
      </c>
      <c r="GG31">
        <v>1.87653</v>
      </c>
      <c r="GH31">
        <v>1.87517</v>
      </c>
      <c r="GI31">
        <v>1.8775900000000001</v>
      </c>
      <c r="GJ31">
        <v>1.87347</v>
      </c>
      <c r="GK31">
        <v>1.87117</v>
      </c>
      <c r="GL31">
        <v>1.8785099999999999</v>
      </c>
      <c r="GM31">
        <v>5</v>
      </c>
      <c r="GN31">
        <v>0</v>
      </c>
      <c r="GO31">
        <v>0</v>
      </c>
      <c r="GP31">
        <v>0</v>
      </c>
      <c r="GQ31" t="s">
        <v>365</v>
      </c>
      <c r="GR31" t="s">
        <v>366</v>
      </c>
      <c r="GS31" t="s">
        <v>367</v>
      </c>
      <c r="GT31" t="s">
        <v>367</v>
      </c>
      <c r="GU31" t="s">
        <v>367</v>
      </c>
      <c r="GV31" t="s">
        <v>367</v>
      </c>
      <c r="GW31">
        <v>0</v>
      </c>
      <c r="GX31">
        <v>100</v>
      </c>
      <c r="GY31">
        <v>100</v>
      </c>
      <c r="GZ31">
        <v>-1.1100000000000001</v>
      </c>
      <c r="HA31">
        <v>0.48349999999999999</v>
      </c>
      <c r="HB31">
        <v>-2.2297212764584802</v>
      </c>
      <c r="HC31">
        <v>1.17587188380478E-3</v>
      </c>
      <c r="HD31">
        <v>-6.2601144054332803E-7</v>
      </c>
      <c r="HE31">
        <v>2.41796582943236E-10</v>
      </c>
      <c r="HF31">
        <v>0.48355714285714102</v>
      </c>
      <c r="HG31">
        <v>0</v>
      </c>
      <c r="HH31">
        <v>0</v>
      </c>
      <c r="HI31">
        <v>0</v>
      </c>
      <c r="HJ31">
        <v>2</v>
      </c>
      <c r="HK31">
        <v>2154</v>
      </c>
      <c r="HL31">
        <v>1</v>
      </c>
      <c r="HM31">
        <v>23</v>
      </c>
      <c r="HN31">
        <v>0.7</v>
      </c>
      <c r="HO31">
        <v>1.1000000000000001</v>
      </c>
      <c r="HP31">
        <v>18</v>
      </c>
      <c r="HQ31">
        <v>505.30700000000002</v>
      </c>
      <c r="HR31">
        <v>461.86200000000002</v>
      </c>
      <c r="HS31">
        <v>27.001999999999999</v>
      </c>
      <c r="HT31">
        <v>32.129199999999997</v>
      </c>
      <c r="HU31">
        <v>30.000800000000002</v>
      </c>
      <c r="HV31">
        <v>32.051000000000002</v>
      </c>
      <c r="HW31">
        <v>32.033999999999999</v>
      </c>
      <c r="HX31">
        <v>59.273899999999998</v>
      </c>
      <c r="HY31">
        <v>18.855399999999999</v>
      </c>
      <c r="HZ31">
        <v>26.180900000000001</v>
      </c>
      <c r="IA31">
        <v>27</v>
      </c>
      <c r="IB31">
        <v>1500</v>
      </c>
      <c r="IC31">
        <v>27.537600000000001</v>
      </c>
      <c r="ID31">
        <v>98.764600000000002</v>
      </c>
      <c r="IE31">
        <v>94.055700000000002</v>
      </c>
    </row>
    <row r="32" spans="1:239" x14ac:dyDescent="0.3">
      <c r="A32">
        <v>16</v>
      </c>
      <c r="B32">
        <v>1628185784.5999999</v>
      </c>
      <c r="C32">
        <v>11027</v>
      </c>
      <c r="D32" t="s">
        <v>445</v>
      </c>
      <c r="E32" t="s">
        <v>446</v>
      </c>
      <c r="F32">
        <v>0</v>
      </c>
      <c r="G32" t="s">
        <v>371</v>
      </c>
      <c r="H32" t="s">
        <v>612</v>
      </c>
      <c r="I32" t="s">
        <v>361</v>
      </c>
      <c r="J32">
        <v>1628185784.5999999</v>
      </c>
      <c r="K32">
        <f t="shared" si="0"/>
        <v>2.4407637360774571E-3</v>
      </c>
      <c r="L32">
        <f t="shared" si="1"/>
        <v>2.4407637360774572</v>
      </c>
      <c r="M32">
        <f t="shared" si="2"/>
        <v>30.203031550384651</v>
      </c>
      <c r="N32">
        <f t="shared" si="3"/>
        <v>1740.9</v>
      </c>
      <c r="O32">
        <f t="shared" si="4"/>
        <v>1376.2421241357381</v>
      </c>
      <c r="P32">
        <f t="shared" si="5"/>
        <v>137.34209502668088</v>
      </c>
      <c r="Q32">
        <f t="shared" si="6"/>
        <v>173.73313099401003</v>
      </c>
      <c r="R32">
        <f t="shared" si="7"/>
        <v>0.15291576436614468</v>
      </c>
      <c r="S32">
        <f t="shared" si="8"/>
        <v>2.9249665032238905</v>
      </c>
      <c r="T32">
        <f t="shared" si="9"/>
        <v>0.14860933195738946</v>
      </c>
      <c r="U32">
        <f t="shared" si="10"/>
        <v>9.3257646494486354E-2</v>
      </c>
      <c r="V32">
        <f t="shared" si="11"/>
        <v>321.52515338126301</v>
      </c>
      <c r="W32">
        <f t="shared" si="12"/>
        <v>31.548693402314612</v>
      </c>
      <c r="X32">
        <f t="shared" si="13"/>
        <v>31.430199999999999</v>
      </c>
      <c r="Y32">
        <f t="shared" si="14"/>
        <v>4.6232269538333091</v>
      </c>
      <c r="Z32">
        <f t="shared" si="15"/>
        <v>70.348702229466937</v>
      </c>
      <c r="AA32">
        <f t="shared" si="16"/>
        <v>3.047180486772826</v>
      </c>
      <c r="AB32">
        <f t="shared" si="17"/>
        <v>4.3315375979977278</v>
      </c>
      <c r="AC32">
        <f t="shared" si="18"/>
        <v>1.576046467060483</v>
      </c>
      <c r="AD32">
        <f t="shared" si="19"/>
        <v>-107.63768076101586</v>
      </c>
      <c r="AE32">
        <f t="shared" si="20"/>
        <v>-180.05134872827855</v>
      </c>
      <c r="AF32">
        <f t="shared" si="21"/>
        <v>-13.80402769567776</v>
      </c>
      <c r="AG32">
        <f t="shared" si="22"/>
        <v>20.032096196290837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52166.381361566717</v>
      </c>
      <c r="AM32" t="s">
        <v>362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10300.6</v>
      </c>
      <c r="AU32">
        <v>845.99459999999999</v>
      </c>
      <c r="AV32">
        <v>1237.0899999999999</v>
      </c>
      <c r="AW32">
        <f t="shared" si="27"/>
        <v>0.3161414286753591</v>
      </c>
      <c r="AX32">
        <v>0.5</v>
      </c>
      <c r="AY32">
        <f t="shared" si="28"/>
        <v>1681.2729001975451</v>
      </c>
      <c r="AZ32">
        <f t="shared" si="29"/>
        <v>30.203031550384651</v>
      </c>
      <c r="BA32">
        <f t="shared" si="30"/>
        <v>265.7600083308082</v>
      </c>
      <c r="BB32">
        <f t="shared" si="31"/>
        <v>1.815675591097602E-2</v>
      </c>
      <c r="BC32">
        <f t="shared" si="32"/>
        <v>2.27567113144557</v>
      </c>
      <c r="BD32">
        <f t="shared" si="33"/>
        <v>258.36384237014568</v>
      </c>
      <c r="BE32" t="s">
        <v>448</v>
      </c>
      <c r="BF32">
        <v>604.66</v>
      </c>
      <c r="BG32">
        <f t="shared" si="34"/>
        <v>604.66</v>
      </c>
      <c r="BH32">
        <f t="shared" si="35"/>
        <v>0.511223920652499</v>
      </c>
      <c r="BI32">
        <f t="shared" si="36"/>
        <v>0.61840108786743186</v>
      </c>
      <c r="BJ32">
        <f t="shared" si="37"/>
        <v>0.8165614739357937</v>
      </c>
      <c r="BK32">
        <f t="shared" si="38"/>
        <v>0.41833843560336209</v>
      </c>
      <c r="BL32">
        <f t="shared" si="39"/>
        <v>0.75070505012149047</v>
      </c>
      <c r="BM32">
        <f t="shared" si="40"/>
        <v>0.44199147582020182</v>
      </c>
      <c r="BN32">
        <f t="shared" si="41"/>
        <v>0.55800852417979818</v>
      </c>
      <c r="BO32">
        <f t="shared" si="42"/>
        <v>2000.09</v>
      </c>
      <c r="BP32">
        <f t="shared" si="43"/>
        <v>1681.2729001975451</v>
      </c>
      <c r="BQ32">
        <f t="shared" si="44"/>
        <v>0.84059862316073042</v>
      </c>
      <c r="BR32">
        <f t="shared" si="45"/>
        <v>0.16075534270021</v>
      </c>
      <c r="BS32">
        <v>6</v>
      </c>
      <c r="BT32">
        <v>0.5</v>
      </c>
      <c r="BU32" t="s">
        <v>363</v>
      </c>
      <c r="BV32">
        <v>2</v>
      </c>
      <c r="BW32">
        <v>1628185784.5999999</v>
      </c>
      <c r="BX32">
        <v>1740.9</v>
      </c>
      <c r="BY32">
        <v>1782.23696673875</v>
      </c>
      <c r="BZ32">
        <v>30.534397665380901</v>
      </c>
      <c r="CA32">
        <v>27.6953</v>
      </c>
      <c r="CB32">
        <v>1741.83</v>
      </c>
      <c r="CC32">
        <v>29.867000000000001</v>
      </c>
      <c r="CD32">
        <v>500.06799999999998</v>
      </c>
      <c r="CE32">
        <v>99.695099999999996</v>
      </c>
      <c r="CF32">
        <v>9.9908899999999995E-2</v>
      </c>
      <c r="CG32">
        <v>30.288399999999999</v>
      </c>
      <c r="CH32">
        <v>31.430199999999999</v>
      </c>
      <c r="CI32">
        <v>999.9</v>
      </c>
      <c r="CJ32">
        <v>0</v>
      </c>
      <c r="CK32">
        <v>0</v>
      </c>
      <c r="CL32">
        <v>10004.4</v>
      </c>
      <c r="CM32">
        <v>0</v>
      </c>
      <c r="CN32">
        <v>504.63200000000001</v>
      </c>
      <c r="CO32">
        <v>-59.1295</v>
      </c>
      <c r="CP32">
        <v>1795.39</v>
      </c>
      <c r="CQ32">
        <v>1851.3</v>
      </c>
      <c r="CR32">
        <v>2.6530999999999998</v>
      </c>
      <c r="CS32">
        <v>1800.03</v>
      </c>
      <c r="CT32">
        <v>27.6953</v>
      </c>
      <c r="CU32">
        <v>3.0255899999999998</v>
      </c>
      <c r="CV32">
        <v>2.7610899999999998</v>
      </c>
      <c r="CW32">
        <v>24.1694</v>
      </c>
      <c r="CX32">
        <v>22.653300000000002</v>
      </c>
      <c r="CY32">
        <v>2000.09</v>
      </c>
      <c r="CZ32">
        <v>0.97999800000000004</v>
      </c>
      <c r="DA32">
        <v>2.0002099999999998E-2</v>
      </c>
      <c r="DB32">
        <v>0</v>
      </c>
      <c r="DC32">
        <v>843.18499999999995</v>
      </c>
      <c r="DD32">
        <v>4.9996700000000001</v>
      </c>
      <c r="DE32">
        <v>17021.8</v>
      </c>
      <c r="DF32">
        <v>16734.7</v>
      </c>
      <c r="DG32">
        <v>48.125</v>
      </c>
      <c r="DH32">
        <v>50</v>
      </c>
      <c r="DI32">
        <v>48.936999999999998</v>
      </c>
      <c r="DJ32">
        <v>49.125</v>
      </c>
      <c r="DK32">
        <v>49.625</v>
      </c>
      <c r="DL32">
        <v>1955.18</v>
      </c>
      <c r="DM32">
        <v>39.909999999999997</v>
      </c>
      <c r="DN32">
        <v>0</v>
      </c>
      <c r="DO32">
        <v>104.39999985694899</v>
      </c>
      <c r="DP32">
        <v>0</v>
      </c>
      <c r="DQ32">
        <v>845.99459999999999</v>
      </c>
      <c r="DR32">
        <v>-24.297000043260699</v>
      </c>
      <c r="DS32">
        <v>-466.74615459855102</v>
      </c>
      <c r="DT32">
        <v>17074.351999999999</v>
      </c>
      <c r="DU32">
        <v>15</v>
      </c>
      <c r="DV32">
        <v>1628185744.5999999</v>
      </c>
      <c r="DW32" t="s">
        <v>449</v>
      </c>
      <c r="DX32">
        <v>1628185744.5999999</v>
      </c>
      <c r="DY32">
        <v>1628185737.5999999</v>
      </c>
      <c r="DZ32">
        <v>69</v>
      </c>
      <c r="EA32">
        <v>-0.13100000000000001</v>
      </c>
      <c r="EB32">
        <v>-2E-3</v>
      </c>
      <c r="EC32">
        <v>-0.86</v>
      </c>
      <c r="ED32">
        <v>0.48099999999999998</v>
      </c>
      <c r="EE32">
        <v>1801</v>
      </c>
      <c r="EF32">
        <v>28</v>
      </c>
      <c r="EG32">
        <v>0.09</v>
      </c>
      <c r="EH32">
        <v>0.03</v>
      </c>
      <c r="EI32">
        <v>45.548439760956803</v>
      </c>
      <c r="EJ32">
        <v>-0.91758870900774103</v>
      </c>
      <c r="EK32">
        <v>0.19636141194911899</v>
      </c>
      <c r="EL32">
        <v>1</v>
      </c>
      <c r="EM32">
        <v>0.137565703291923</v>
      </c>
      <c r="EN32">
        <v>2.61060107830485E-2</v>
      </c>
      <c r="EO32">
        <v>5.0583661261809302E-3</v>
      </c>
      <c r="EP32">
        <v>1</v>
      </c>
      <c r="EQ32">
        <v>2</v>
      </c>
      <c r="ER32">
        <v>2</v>
      </c>
      <c r="ES32" t="s">
        <v>364</v>
      </c>
      <c r="ET32">
        <v>2.9209900000000002</v>
      </c>
      <c r="EU32">
        <v>2.7864300000000002</v>
      </c>
      <c r="EV32">
        <v>0.236652</v>
      </c>
      <c r="EW32">
        <v>0.242452</v>
      </c>
      <c r="EX32">
        <v>0.13540199999999999</v>
      </c>
      <c r="EY32">
        <v>0.128548</v>
      </c>
      <c r="EZ32">
        <v>18553.7</v>
      </c>
      <c r="FA32">
        <v>15939.5</v>
      </c>
      <c r="FB32">
        <v>24012.799999999999</v>
      </c>
      <c r="FC32">
        <v>20652.099999999999</v>
      </c>
      <c r="FD32">
        <v>30499.8</v>
      </c>
      <c r="FE32">
        <v>25754</v>
      </c>
      <c r="FF32">
        <v>39105.300000000003</v>
      </c>
      <c r="FG32">
        <v>32853.699999999997</v>
      </c>
      <c r="FH32">
        <v>2.02</v>
      </c>
      <c r="FI32">
        <v>1.85212</v>
      </c>
      <c r="FJ32">
        <v>0.114221</v>
      </c>
      <c r="FK32">
        <v>0</v>
      </c>
      <c r="FL32">
        <v>29.573</v>
      </c>
      <c r="FM32">
        <v>999.9</v>
      </c>
      <c r="FN32">
        <v>39.323999999999998</v>
      </c>
      <c r="FO32">
        <v>42.600999999999999</v>
      </c>
      <c r="FP32">
        <v>33.558700000000002</v>
      </c>
      <c r="FQ32">
        <v>61.177700000000002</v>
      </c>
      <c r="FR32">
        <v>33.910299999999999</v>
      </c>
      <c r="FS32">
        <v>1</v>
      </c>
      <c r="FT32">
        <v>0.39615899999999998</v>
      </c>
      <c r="FU32">
        <v>2.2468499999999998</v>
      </c>
      <c r="FV32">
        <v>20.401199999999999</v>
      </c>
      <c r="FW32">
        <v>5.2473900000000002</v>
      </c>
      <c r="FX32">
        <v>11.997999999999999</v>
      </c>
      <c r="FY32">
        <v>4.9637000000000002</v>
      </c>
      <c r="FZ32">
        <v>3.3010000000000002</v>
      </c>
      <c r="GA32">
        <v>9999</v>
      </c>
      <c r="GB32">
        <v>9999</v>
      </c>
      <c r="GC32">
        <v>9999</v>
      </c>
      <c r="GD32">
        <v>999.9</v>
      </c>
      <c r="GE32">
        <v>1.8711</v>
      </c>
      <c r="GF32">
        <v>1.8763700000000001</v>
      </c>
      <c r="GG32">
        <v>1.87653</v>
      </c>
      <c r="GH32">
        <v>1.8751599999999999</v>
      </c>
      <c r="GI32">
        <v>1.8775900000000001</v>
      </c>
      <c r="GJ32">
        <v>1.8734599999999999</v>
      </c>
      <c r="GK32">
        <v>1.87117</v>
      </c>
      <c r="GL32">
        <v>1.8785000000000001</v>
      </c>
      <c r="GM32">
        <v>5</v>
      </c>
      <c r="GN32">
        <v>0</v>
      </c>
      <c r="GO32">
        <v>0</v>
      </c>
      <c r="GP32">
        <v>0</v>
      </c>
      <c r="GQ32" t="s">
        <v>365</v>
      </c>
      <c r="GR32" t="s">
        <v>366</v>
      </c>
      <c r="GS32" t="s">
        <v>367</v>
      </c>
      <c r="GT32" t="s">
        <v>367</v>
      </c>
      <c r="GU32" t="s">
        <v>367</v>
      </c>
      <c r="GV32" t="s">
        <v>367</v>
      </c>
      <c r="GW32">
        <v>0</v>
      </c>
      <c r="GX32">
        <v>100</v>
      </c>
      <c r="GY32">
        <v>100</v>
      </c>
      <c r="GZ32">
        <v>-0.93</v>
      </c>
      <c r="HA32">
        <v>0.48139999999999999</v>
      </c>
      <c r="HB32">
        <v>-2.3605622963306199</v>
      </c>
      <c r="HC32">
        <v>1.17587188380478E-3</v>
      </c>
      <c r="HD32">
        <v>-6.2601144054332803E-7</v>
      </c>
      <c r="HE32">
        <v>2.41796582943236E-10</v>
      </c>
      <c r="HF32">
        <v>0.48144500000000101</v>
      </c>
      <c r="HG32">
        <v>0</v>
      </c>
      <c r="HH32">
        <v>0</v>
      </c>
      <c r="HI32">
        <v>0</v>
      </c>
      <c r="HJ32">
        <v>2</v>
      </c>
      <c r="HK32">
        <v>2154</v>
      </c>
      <c r="HL32">
        <v>1</v>
      </c>
      <c r="HM32">
        <v>23</v>
      </c>
      <c r="HN32">
        <v>0.7</v>
      </c>
      <c r="HO32">
        <v>0.8</v>
      </c>
      <c r="HP32">
        <v>18</v>
      </c>
      <c r="HQ32">
        <v>505.16</v>
      </c>
      <c r="HR32">
        <v>461.27800000000002</v>
      </c>
      <c r="HS32">
        <v>27.0017</v>
      </c>
      <c r="HT32">
        <v>32.291499999999999</v>
      </c>
      <c r="HU32">
        <v>30.000800000000002</v>
      </c>
      <c r="HV32">
        <v>32.160200000000003</v>
      </c>
      <c r="HW32">
        <v>32.132800000000003</v>
      </c>
      <c r="HX32">
        <v>68.636600000000001</v>
      </c>
      <c r="HY32">
        <v>20.933399999999999</v>
      </c>
      <c r="HZ32">
        <v>26.294</v>
      </c>
      <c r="IA32">
        <v>27</v>
      </c>
      <c r="IB32">
        <v>1800</v>
      </c>
      <c r="IC32">
        <v>27.617799999999999</v>
      </c>
      <c r="ID32">
        <v>98.728200000000001</v>
      </c>
      <c r="IE32">
        <v>94.018600000000006</v>
      </c>
    </row>
    <row r="33" spans="1:239" x14ac:dyDescent="0.3">
      <c r="A33">
        <v>17</v>
      </c>
      <c r="B33">
        <v>1628186571</v>
      </c>
      <c r="C33">
        <v>11813.4000000954</v>
      </c>
      <c r="D33" t="s">
        <v>450</v>
      </c>
      <c r="E33" t="s">
        <v>451</v>
      </c>
      <c r="F33">
        <v>0</v>
      </c>
      <c r="G33" t="s">
        <v>452</v>
      </c>
      <c r="H33" t="s">
        <v>360</v>
      </c>
      <c r="I33" t="s">
        <v>361</v>
      </c>
      <c r="J33">
        <v>1628186571</v>
      </c>
      <c r="K33">
        <f t="shared" ref="K33:K64" si="46">(L33)/1000</f>
        <v>6.21128115468035E-3</v>
      </c>
      <c r="L33">
        <f t="shared" ref="L33:L64" si="47">1000*CD33*AJ33*(BZ33-CA33)/(100*BS33*(1000-AJ33*BZ33))</f>
        <v>6.2112811546803499</v>
      </c>
      <c r="M33">
        <f t="shared" ref="M33:M64" si="48">CD33*AJ33*(BY33-BX33*(1000-AJ33*CA33)/(1000-AJ33*BZ33))/(100*BS33)</f>
        <v>27.090158580981441</v>
      </c>
      <c r="N33">
        <f t="shared" ref="N33:N64" si="49">BX33 - IF(AJ33&gt;1, M33*BS33*100/(AL33*CL33), 0)</f>
        <v>362.36900000000003</v>
      </c>
      <c r="O33">
        <f t="shared" ref="O33:O64" si="50">((U33-K33/2)*N33-M33)/(U33+K33/2)</f>
        <v>261.42081884989938</v>
      </c>
      <c r="P33">
        <f t="shared" ref="P33:P64" si="51">O33*(CE33+CF33)/1000</f>
        <v>26.089322196750469</v>
      </c>
      <c r="Q33">
        <f t="shared" ref="Q33:Q64" si="52">(BX33 - IF(AJ33&gt;1, M33*BS33*100/(AL33*CL33), 0))*(CE33+CF33)/1000</f>
        <v>36.163767050788998</v>
      </c>
      <c r="R33">
        <f t="shared" ref="R33:R64" si="53">2/((1/T33-1/S33)+SIGN(T33)*SQRT((1/T33-1/S33)*(1/T33-1/S33) + 4*BT33/((BT33+1)*(BT33+1))*(2*1/T33*1/S33-1/S33*1/S33)))</f>
        <v>0.49710280668006951</v>
      </c>
      <c r="S33">
        <f t="shared" ref="S33:S64" si="54">IF(LEFT(BU33,1)&lt;&gt;"0",IF(LEFT(BU33,1)="1",3,BV33),$D$5+$E$5*(CL33*CE33/($K$5*1000))+$F$5*(CL33*CE33/($K$5*1000))*MAX(MIN(BS33,$J$5),$I$5)*MAX(MIN(BS33,$J$5),$I$5)+$G$5*MAX(MIN(BS33,$J$5),$I$5)*(CL33*CE33/($K$5*1000))+$H$5*(CL33*CE33/($K$5*1000))*(CL33*CE33/($K$5*1000)))</f>
        <v>2.9204055974828491</v>
      </c>
      <c r="T33">
        <f t="shared" ref="T33:T64" si="55">K33*(1000-(1000*0.61365*EXP(17.502*X33/(240.97+X33))/(CE33+CF33)+BZ33)/2)/(1000*0.61365*EXP(17.502*X33/(240.97+X33))/(CE33+CF33)-BZ33)</f>
        <v>0.4544316992323541</v>
      </c>
      <c r="U33">
        <f t="shared" ref="U33:U64" si="56">1/((BT33+1)/(R33/1.6)+1/(S33/1.37)) + BT33/((BT33+1)/(R33/1.6) + BT33/(S33/1.37))</f>
        <v>0.28754778167793099</v>
      </c>
      <c r="V33">
        <f t="shared" ref="V33:V64" si="57">(BO33*BR33)</f>
        <v>321.51761138107963</v>
      </c>
      <c r="W33">
        <f t="shared" ref="W33:W64" si="58">(CG33+(V33+2*0.95*0.0000000567*(((CG33+$B$7)+273)^4-(CG33+273)^4)-44100*K33)/(1.84*29.3*S33+8*0.95*0.0000000567*(CG33+273)^3))</f>
        <v>30.495496585926027</v>
      </c>
      <c r="X33">
        <f t="shared" ref="X33:X64" si="59">($C$7*CH33+$D$7*CI33+$E$7*W33)</f>
        <v>30.207599999999999</v>
      </c>
      <c r="Y33">
        <f t="shared" ref="Y33:Y64" si="60">0.61365*EXP(17.502*X33/(240.97+X33))</f>
        <v>4.3115177152581969</v>
      </c>
      <c r="Z33">
        <f t="shared" ref="Z33:Z64" si="61">(AA33/AB33*100)</f>
        <v>69.492913593348575</v>
      </c>
      <c r="AA33">
        <f t="shared" ref="AA33:AA64" si="62">BZ33*(CE33+CF33)/1000</f>
        <v>2.9974023416604663</v>
      </c>
      <c r="AB33">
        <f t="shared" ref="AB33:AB64" si="63">0.61365*EXP(17.502*CG33/(240.97+CG33))</f>
        <v>4.3132489151345048</v>
      </c>
      <c r="AC33">
        <f t="shared" ref="AC33:AC64" si="64">(Y33-BZ33*(CE33+CF33)/1000)</f>
        <v>1.3141153735977307</v>
      </c>
      <c r="AD33">
        <f t="shared" ref="AD33:AD64" si="65">(-K33*44100)</f>
        <v>-273.91749892140342</v>
      </c>
      <c r="AE33">
        <f t="shared" ref="AE33:AE64" si="66">2*29.3*S33*0.92*(CG33-X33)</f>
        <v>1.1021143460006959</v>
      </c>
      <c r="AF33">
        <f t="shared" ref="AF33:AF64" si="67">2*0.95*0.0000000567*(((CG33+$B$7)+273)^4-(X33+273)^4)</f>
        <v>8.4087217021465266E-2</v>
      </c>
      <c r="AG33">
        <f t="shared" ref="AG33:AG64" si="68">V33+AF33+AD33+AE33</f>
        <v>48.786314022698384</v>
      </c>
      <c r="AH33">
        <v>0</v>
      </c>
      <c r="AI33">
        <v>0</v>
      </c>
      <c r="AJ33">
        <f t="shared" ref="AJ33:AJ64" si="69">IF(AH33*$H$13&gt;=AL33,1,(AL33/(AL33-AH33*$H$13)))</f>
        <v>1</v>
      </c>
      <c r="AK33">
        <f t="shared" ref="AK33:AK64" si="70">(AJ33-1)*100</f>
        <v>0</v>
      </c>
      <c r="AL33">
        <f t="shared" ref="AL33:AL64" si="71">MAX(0,($B$13+$C$13*CL33)/(1+$D$13*CL33)*CE33/(CG33+273)*$E$13)</f>
        <v>52048.987867479045</v>
      </c>
      <c r="AM33" t="s">
        <v>362</v>
      </c>
      <c r="AN33">
        <v>10238.9</v>
      </c>
      <c r="AO33">
        <v>302.21199999999999</v>
      </c>
      <c r="AP33">
        <v>4052.3</v>
      </c>
      <c r="AQ33">
        <f t="shared" ref="AQ33:AQ64" si="72">1-AO33/AP33</f>
        <v>0.92542210596451402</v>
      </c>
      <c r="AR33">
        <v>-0.32343011824092399</v>
      </c>
      <c r="AS33" t="s">
        <v>453</v>
      </c>
      <c r="AT33">
        <v>10399</v>
      </c>
      <c r="AU33">
        <v>840.00292000000002</v>
      </c>
      <c r="AV33">
        <v>1348.27</v>
      </c>
      <c r="AW33">
        <f t="shared" ref="AW33:AW64" si="73">1-AU33/AV33</f>
        <v>0.3769772226631164</v>
      </c>
      <c r="AX33">
        <v>0.5</v>
      </c>
      <c r="AY33">
        <f t="shared" ref="AY33:AY64" si="74">BP33</f>
        <v>1681.2387001974505</v>
      </c>
      <c r="AZ33">
        <f t="shared" ref="AZ33:AZ64" si="75">M33</f>
        <v>27.090158580981441</v>
      </c>
      <c r="BA33">
        <f t="shared" ref="BA33:BA64" si="76">AW33*AX33*AY33</f>
        <v>316.89434791709135</v>
      </c>
      <c r="BB33">
        <f t="shared" ref="BB33:BB64" si="77">(AZ33-AR33)/AY33</f>
        <v>1.6305589858241321E-2</v>
      </c>
      <c r="BC33">
        <f t="shared" ref="BC33:BC64" si="78">(AP33-AV33)/AV33</f>
        <v>2.0055552671200876</v>
      </c>
      <c r="BD33">
        <f t="shared" ref="BD33:BD64" si="79">AO33/(AQ33+AO33/AV33)</f>
        <v>262.89132181134664</v>
      </c>
      <c r="BE33" t="s">
        <v>454</v>
      </c>
      <c r="BF33">
        <v>574.29</v>
      </c>
      <c r="BG33">
        <f t="shared" ref="BG33:BG64" si="80">IF(BF33&lt;&gt;0, BF33, BD33)</f>
        <v>574.29</v>
      </c>
      <c r="BH33">
        <f t="shared" ref="BH33:BH64" si="81">1-BG33/AV33</f>
        <v>0.57405415829173689</v>
      </c>
      <c r="BI33">
        <f t="shared" ref="BI33:BI64" si="82">(AV33-AU33)/(AV33-BG33)</f>
        <v>0.65669278275924436</v>
      </c>
      <c r="BJ33">
        <f t="shared" ref="BJ33:BJ64" si="83">(AP33-AV33)/(AP33-BG33)</f>
        <v>0.7774646996414617</v>
      </c>
      <c r="BK33">
        <f t="shared" ref="BK33:BK64" si="84">(AV33-AU33)/(AV33-AO33)</f>
        <v>0.48588804827265791</v>
      </c>
      <c r="BL33">
        <f t="shared" ref="BL33:BL64" si="85">(AP33-AV33)/(AP33-AO33)</f>
        <v>0.72105774584489757</v>
      </c>
      <c r="BM33">
        <f t="shared" ref="BM33:BM64" si="86">(BI33*BG33/AU33)</f>
        <v>0.44896522289566138</v>
      </c>
      <c r="BN33">
        <f t="shared" ref="BN33:BN64" si="87">(1-BM33)</f>
        <v>0.55103477710433868</v>
      </c>
      <c r="BO33">
        <f t="shared" ref="BO33:BO64" si="88">$B$11*CM33+$C$11*CN33+$F$11*CY33*(1-DB33)</f>
        <v>2000.05</v>
      </c>
      <c r="BP33">
        <f t="shared" ref="BP33:BP64" si="89">BO33*BQ33</f>
        <v>1681.2387001974505</v>
      </c>
      <c r="BQ33">
        <f t="shared" ref="BQ33:BQ64" si="90">($B$11*$D$9+$C$11*$D$9+$F$11*((DL33+DD33)/MAX(DL33+DD33+DM33, 0.1)*$I$9+DM33/MAX(DL33+DD33+DM33, 0.1)*$J$9))/($B$11+$C$11+$F$11)</f>
        <v>0.84059833514034676</v>
      </c>
      <c r="BR33">
        <f t="shared" ref="BR33:BR64" si="91">($B$11*$K$9+$C$11*$K$9+$F$11*((DL33+DD33)/MAX(DL33+DD33+DM33, 0.1)*$P$9+DM33/MAX(DL33+DD33+DM33, 0.1)*$Q$9))/($B$11+$C$11+$F$11)</f>
        <v>0.1607547868208693</v>
      </c>
      <c r="BS33">
        <v>6</v>
      </c>
      <c r="BT33">
        <v>0.5</v>
      </c>
      <c r="BU33" t="s">
        <v>363</v>
      </c>
      <c r="BV33">
        <v>2</v>
      </c>
      <c r="BW33">
        <v>1628186571</v>
      </c>
      <c r="BX33">
        <v>362.36900000000003</v>
      </c>
      <c r="BY33">
        <v>397.56383208424</v>
      </c>
      <c r="BZ33">
        <v>30.034639024737999</v>
      </c>
      <c r="CA33">
        <v>22.8079</v>
      </c>
      <c r="CB33">
        <v>362.96600000000001</v>
      </c>
      <c r="CC33">
        <v>29.918700000000001</v>
      </c>
      <c r="CD33">
        <v>500.20299999999997</v>
      </c>
      <c r="CE33">
        <v>99.697800000000001</v>
      </c>
      <c r="CF33">
        <v>0.100381</v>
      </c>
      <c r="CG33">
        <v>30.214600000000001</v>
      </c>
      <c r="CH33">
        <v>30.207599999999999</v>
      </c>
      <c r="CI33">
        <v>999.9</v>
      </c>
      <c r="CJ33">
        <v>0</v>
      </c>
      <c r="CK33">
        <v>0</v>
      </c>
      <c r="CL33">
        <v>9978.1200000000008</v>
      </c>
      <c r="CM33">
        <v>0</v>
      </c>
      <c r="CN33">
        <v>2184.0500000000002</v>
      </c>
      <c r="CO33">
        <v>-37.651400000000002</v>
      </c>
      <c r="CP33">
        <v>373.67399999999998</v>
      </c>
      <c r="CQ33">
        <v>409.35700000000003</v>
      </c>
      <c r="CR33">
        <v>7.4451799999999997</v>
      </c>
      <c r="CS33">
        <v>400.02</v>
      </c>
      <c r="CT33">
        <v>22.8079</v>
      </c>
      <c r="CU33">
        <v>3.0161600000000002</v>
      </c>
      <c r="CV33">
        <v>2.2738900000000002</v>
      </c>
      <c r="CW33">
        <v>24.1174</v>
      </c>
      <c r="CX33">
        <v>19.492599999999999</v>
      </c>
      <c r="CY33">
        <v>2000.05</v>
      </c>
      <c r="CZ33">
        <v>0.98000399999999999</v>
      </c>
      <c r="DA33">
        <v>1.9995499999999999E-2</v>
      </c>
      <c r="DB33">
        <v>0</v>
      </c>
      <c r="DC33">
        <v>839.61500000000001</v>
      </c>
      <c r="DD33">
        <v>4.9996700000000001</v>
      </c>
      <c r="DE33">
        <v>16841.3</v>
      </c>
      <c r="DF33">
        <v>16734.400000000001</v>
      </c>
      <c r="DG33">
        <v>47.625</v>
      </c>
      <c r="DH33">
        <v>49.561999999999998</v>
      </c>
      <c r="DI33">
        <v>48.375</v>
      </c>
      <c r="DJ33">
        <v>48.625</v>
      </c>
      <c r="DK33">
        <v>49.125</v>
      </c>
      <c r="DL33">
        <v>1955.16</v>
      </c>
      <c r="DM33">
        <v>39.89</v>
      </c>
      <c r="DN33">
        <v>0</v>
      </c>
      <c r="DO33">
        <v>786</v>
      </c>
      <c r="DP33">
        <v>0</v>
      </c>
      <c r="DQ33">
        <v>840.00292000000002</v>
      </c>
      <c r="DR33">
        <v>-2.35830769063669</v>
      </c>
      <c r="DS33">
        <v>-60.053846016145002</v>
      </c>
      <c r="DT33">
        <v>16848.723999999998</v>
      </c>
      <c r="DU33">
        <v>15</v>
      </c>
      <c r="DV33">
        <v>1628186530.5</v>
      </c>
      <c r="DW33" t="s">
        <v>455</v>
      </c>
      <c r="DX33">
        <v>1628186521.5</v>
      </c>
      <c r="DY33">
        <v>1628186530.5</v>
      </c>
      <c r="DZ33">
        <v>71</v>
      </c>
      <c r="EA33">
        <v>0.79800000000000004</v>
      </c>
      <c r="EB33">
        <v>-1.2E-2</v>
      </c>
      <c r="EC33">
        <v>-0.56699999999999995</v>
      </c>
      <c r="ED33">
        <v>0.29299999999999998</v>
      </c>
      <c r="EE33">
        <v>400</v>
      </c>
      <c r="EF33">
        <v>22</v>
      </c>
      <c r="EG33">
        <v>0.05</v>
      </c>
      <c r="EH33">
        <v>0.01</v>
      </c>
      <c r="EI33">
        <v>29.162786629297099</v>
      </c>
      <c r="EJ33">
        <v>-0.91830352896674305</v>
      </c>
      <c r="EK33">
        <v>0.164032221502874</v>
      </c>
      <c r="EL33">
        <v>1</v>
      </c>
      <c r="EM33">
        <v>0.51368566761816203</v>
      </c>
      <c r="EN33">
        <v>6.9735571660390197E-2</v>
      </c>
      <c r="EO33">
        <v>1.29877303563708E-2</v>
      </c>
      <c r="EP33">
        <v>1</v>
      </c>
      <c r="EQ33">
        <v>2</v>
      </c>
      <c r="ER33">
        <v>2</v>
      </c>
      <c r="ES33" t="s">
        <v>364</v>
      </c>
      <c r="ET33">
        <v>2.9210199999999999</v>
      </c>
      <c r="EU33">
        <v>2.78668</v>
      </c>
      <c r="EV33">
        <v>8.2528699999999997E-2</v>
      </c>
      <c r="EW33">
        <v>8.9450100000000005E-2</v>
      </c>
      <c r="EX33">
        <v>0.13545399999999999</v>
      </c>
      <c r="EY33">
        <v>0.11243300000000001</v>
      </c>
      <c r="EZ33">
        <v>22292.400000000001</v>
      </c>
      <c r="FA33">
        <v>19176.900000000001</v>
      </c>
      <c r="FB33">
        <v>24000.799999999999</v>
      </c>
      <c r="FC33">
        <v>20668.099999999999</v>
      </c>
      <c r="FD33">
        <v>30484.400000000001</v>
      </c>
      <c r="FE33">
        <v>26263.4</v>
      </c>
      <c r="FF33">
        <v>39087</v>
      </c>
      <c r="FG33">
        <v>32894.199999999997</v>
      </c>
      <c r="FH33">
        <v>2.0142799999999998</v>
      </c>
      <c r="FI33">
        <v>1.83212</v>
      </c>
      <c r="FJ33">
        <v>3.89293E-2</v>
      </c>
      <c r="FK33">
        <v>0</v>
      </c>
      <c r="FL33">
        <v>29.574000000000002</v>
      </c>
      <c r="FM33">
        <v>999.9</v>
      </c>
      <c r="FN33">
        <v>34.378999999999998</v>
      </c>
      <c r="FO33">
        <v>42.923000000000002</v>
      </c>
      <c r="FP33">
        <v>29.838000000000001</v>
      </c>
      <c r="FQ33">
        <v>61.137799999999999</v>
      </c>
      <c r="FR33">
        <v>33.814100000000003</v>
      </c>
      <c r="FS33">
        <v>1</v>
      </c>
      <c r="FT33">
        <v>0.41932900000000001</v>
      </c>
      <c r="FU33">
        <v>2.2988200000000001</v>
      </c>
      <c r="FV33">
        <v>20.3996</v>
      </c>
      <c r="FW33">
        <v>5.2478400000000001</v>
      </c>
      <c r="FX33">
        <v>11.997999999999999</v>
      </c>
      <c r="FY33">
        <v>4.9638999999999998</v>
      </c>
      <c r="FZ33">
        <v>3.30098</v>
      </c>
      <c r="GA33">
        <v>9999</v>
      </c>
      <c r="GB33">
        <v>9999</v>
      </c>
      <c r="GC33">
        <v>9999</v>
      </c>
      <c r="GD33">
        <v>999.9</v>
      </c>
      <c r="GE33">
        <v>1.87103</v>
      </c>
      <c r="GF33">
        <v>1.8763700000000001</v>
      </c>
      <c r="GG33">
        <v>1.87653</v>
      </c>
      <c r="GH33">
        <v>1.8751599999999999</v>
      </c>
      <c r="GI33">
        <v>1.8775900000000001</v>
      </c>
      <c r="GJ33">
        <v>1.8734500000000001</v>
      </c>
      <c r="GK33">
        <v>1.8711</v>
      </c>
      <c r="GL33">
        <v>1.8784799999999999</v>
      </c>
      <c r="GM33">
        <v>5</v>
      </c>
      <c r="GN33">
        <v>0</v>
      </c>
      <c r="GO33">
        <v>0</v>
      </c>
      <c r="GP33">
        <v>0</v>
      </c>
      <c r="GQ33" t="s">
        <v>365</v>
      </c>
      <c r="GR33" t="s">
        <v>366</v>
      </c>
      <c r="GS33" t="s">
        <v>367</v>
      </c>
      <c r="GT33" t="s">
        <v>367</v>
      </c>
      <c r="GU33" t="s">
        <v>367</v>
      </c>
      <c r="GV33" t="s">
        <v>367</v>
      </c>
      <c r="GW33">
        <v>0</v>
      </c>
      <c r="GX33">
        <v>100</v>
      </c>
      <c r="GY33">
        <v>100</v>
      </c>
      <c r="GZ33">
        <v>-0.59699999999999998</v>
      </c>
      <c r="HA33">
        <v>0.33439999999999998</v>
      </c>
      <c r="HB33">
        <v>-0.95326835846852198</v>
      </c>
      <c r="HC33">
        <v>1.17587188380478E-3</v>
      </c>
      <c r="HD33">
        <v>-6.2601144054332803E-7</v>
      </c>
      <c r="HE33">
        <v>2.41796582943236E-10</v>
      </c>
      <c r="HF33">
        <v>0.33437844204762002</v>
      </c>
      <c r="HG33">
        <v>0</v>
      </c>
      <c r="HH33">
        <v>0</v>
      </c>
      <c r="HI33">
        <v>0</v>
      </c>
      <c r="HJ33">
        <v>2</v>
      </c>
      <c r="HK33">
        <v>2154</v>
      </c>
      <c r="HL33">
        <v>1</v>
      </c>
      <c r="HM33">
        <v>23</v>
      </c>
      <c r="HN33">
        <v>0.8</v>
      </c>
      <c r="HO33">
        <v>0.7</v>
      </c>
      <c r="HP33">
        <v>18</v>
      </c>
      <c r="HQ33">
        <v>504.42099999999999</v>
      </c>
      <c r="HR33">
        <v>451.17899999999997</v>
      </c>
      <c r="HS33">
        <v>27.002800000000001</v>
      </c>
      <c r="HT33">
        <v>32.610799999999998</v>
      </c>
      <c r="HU33">
        <v>30.000800000000002</v>
      </c>
      <c r="HV33">
        <v>32.525399999999998</v>
      </c>
      <c r="HW33">
        <v>32.509300000000003</v>
      </c>
      <c r="HX33">
        <v>20.061699999999998</v>
      </c>
      <c r="HY33">
        <v>21.8035</v>
      </c>
      <c r="HZ33">
        <v>10.767200000000001</v>
      </c>
      <c r="IA33">
        <v>27</v>
      </c>
      <c r="IB33">
        <v>400</v>
      </c>
      <c r="IC33">
        <v>22.7514</v>
      </c>
      <c r="ID33">
        <v>98.680700000000002</v>
      </c>
      <c r="IE33">
        <v>94.117800000000003</v>
      </c>
    </row>
    <row r="34" spans="1:239" x14ac:dyDescent="0.3">
      <c r="A34">
        <v>18</v>
      </c>
      <c r="B34">
        <v>1628186693.5</v>
      </c>
      <c r="C34">
        <v>11935.9000000954</v>
      </c>
      <c r="D34" t="s">
        <v>456</v>
      </c>
      <c r="E34" t="s">
        <v>457</v>
      </c>
      <c r="F34">
        <v>0</v>
      </c>
      <c r="G34" t="s">
        <v>452</v>
      </c>
      <c r="H34" t="s">
        <v>360</v>
      </c>
      <c r="I34" t="s">
        <v>361</v>
      </c>
      <c r="J34">
        <v>1628186693.5</v>
      </c>
      <c r="K34">
        <f t="shared" si="46"/>
        <v>6.361314599363537E-3</v>
      </c>
      <c r="L34">
        <f t="shared" si="47"/>
        <v>6.3613145993635367</v>
      </c>
      <c r="M34">
        <f t="shared" si="48"/>
        <v>23.020892009837606</v>
      </c>
      <c r="N34">
        <f t="shared" si="49"/>
        <v>272.77699999999999</v>
      </c>
      <c r="O34">
        <f t="shared" si="50"/>
        <v>190.36462660451528</v>
      </c>
      <c r="P34">
        <f t="shared" si="51"/>
        <v>18.997193788400445</v>
      </c>
      <c r="Q34">
        <f t="shared" si="52"/>
        <v>27.221430905775197</v>
      </c>
      <c r="R34">
        <f t="shared" si="53"/>
        <v>0.51513740995288682</v>
      </c>
      <c r="S34">
        <f t="shared" si="54"/>
        <v>2.924382951756491</v>
      </c>
      <c r="T34">
        <f t="shared" si="55"/>
        <v>0.46952238511716643</v>
      </c>
      <c r="U34">
        <f t="shared" si="56"/>
        <v>0.29721249123284854</v>
      </c>
      <c r="V34">
        <f t="shared" si="57"/>
        <v>321.5160153810815</v>
      </c>
      <c r="W34">
        <f t="shared" si="58"/>
        <v>30.5025287071641</v>
      </c>
      <c r="X34">
        <f t="shared" si="59"/>
        <v>30.389900000000001</v>
      </c>
      <c r="Y34">
        <f t="shared" si="60"/>
        <v>4.3568010885816584</v>
      </c>
      <c r="Z34">
        <f t="shared" si="61"/>
        <v>70.639095230030549</v>
      </c>
      <c r="AA34">
        <f t="shared" si="62"/>
        <v>3.0549569384481936</v>
      </c>
      <c r="AB34">
        <f t="shared" si="63"/>
        <v>4.3247396197530152</v>
      </c>
      <c r="AC34">
        <f t="shared" si="64"/>
        <v>1.3018441501334648</v>
      </c>
      <c r="AD34">
        <f t="shared" si="65"/>
        <v>-280.53397383193197</v>
      </c>
      <c r="AE34">
        <f t="shared" si="66"/>
        <v>-20.322288113298114</v>
      </c>
      <c r="AF34">
        <f t="shared" si="67"/>
        <v>-1.5501586207634392</v>
      </c>
      <c r="AG34">
        <f t="shared" si="68"/>
        <v>19.109594815087959</v>
      </c>
      <c r="AH34">
        <v>0</v>
      </c>
      <c r="AI34">
        <v>0</v>
      </c>
      <c r="AJ34">
        <f t="shared" si="69"/>
        <v>1</v>
      </c>
      <c r="AK34">
        <f t="shared" si="70"/>
        <v>0</v>
      </c>
      <c r="AL34">
        <f t="shared" si="71"/>
        <v>52154.41023964851</v>
      </c>
      <c r="AM34" t="s">
        <v>362</v>
      </c>
      <c r="AN34">
        <v>10238.9</v>
      </c>
      <c r="AO34">
        <v>302.21199999999999</v>
      </c>
      <c r="AP34">
        <v>4052.3</v>
      </c>
      <c r="AQ34">
        <f t="shared" si="72"/>
        <v>0.92542210596451402</v>
      </c>
      <c r="AR34">
        <v>-0.32343011824092399</v>
      </c>
      <c r="AS34" t="s">
        <v>458</v>
      </c>
      <c r="AT34">
        <v>10397</v>
      </c>
      <c r="AU34">
        <v>768.63257692307695</v>
      </c>
      <c r="AV34">
        <v>1194.3599999999999</v>
      </c>
      <c r="AW34">
        <f t="shared" si="73"/>
        <v>0.35644815891098414</v>
      </c>
      <c r="AX34">
        <v>0.5</v>
      </c>
      <c r="AY34">
        <f t="shared" si="74"/>
        <v>1681.2303001974512</v>
      </c>
      <c r="AZ34">
        <f t="shared" si="75"/>
        <v>23.020892009837606</v>
      </c>
      <c r="BA34">
        <f t="shared" si="76"/>
        <v>299.63572260537131</v>
      </c>
      <c r="BB34">
        <f t="shared" si="77"/>
        <v>1.3885261362073281E-2</v>
      </c>
      <c r="BC34">
        <f t="shared" si="78"/>
        <v>2.3928631233463955</v>
      </c>
      <c r="BD34">
        <f t="shared" si="79"/>
        <v>256.44770387445925</v>
      </c>
      <c r="BE34" t="s">
        <v>459</v>
      </c>
      <c r="BF34">
        <v>555.83000000000004</v>
      </c>
      <c r="BG34">
        <f t="shared" si="80"/>
        <v>555.83000000000004</v>
      </c>
      <c r="BH34">
        <f t="shared" si="81"/>
        <v>0.53462105227904477</v>
      </c>
      <c r="BI34">
        <f t="shared" si="82"/>
        <v>0.66673049516377159</v>
      </c>
      <c r="BJ34">
        <f t="shared" si="83"/>
        <v>0.81737867048766333</v>
      </c>
      <c r="BK34">
        <f t="shared" si="84"/>
        <v>0.47719372018647466</v>
      </c>
      <c r="BL34">
        <f t="shared" si="85"/>
        <v>0.76209944939958751</v>
      </c>
      <c r="BM34">
        <f t="shared" si="86"/>
        <v>0.48214039093995736</v>
      </c>
      <c r="BN34">
        <f t="shared" si="87"/>
        <v>0.51785960906004269</v>
      </c>
      <c r="BO34">
        <f t="shared" si="88"/>
        <v>2000.04</v>
      </c>
      <c r="BP34">
        <f t="shared" si="89"/>
        <v>1681.2303001974512</v>
      </c>
      <c r="BQ34">
        <f t="shared" si="90"/>
        <v>0.84059833813196305</v>
      </c>
      <c r="BR34">
        <f t="shared" si="91"/>
        <v>0.16075479259468886</v>
      </c>
      <c r="BS34">
        <v>6</v>
      </c>
      <c r="BT34">
        <v>0.5</v>
      </c>
      <c r="BU34" t="s">
        <v>363</v>
      </c>
      <c r="BV34">
        <v>2</v>
      </c>
      <c r="BW34">
        <v>1628186693.5</v>
      </c>
      <c r="BX34">
        <v>272.77699999999999</v>
      </c>
      <c r="BY34">
        <v>302.475603397371</v>
      </c>
      <c r="BZ34">
        <v>30.612718033947601</v>
      </c>
      <c r="CA34">
        <v>23.215</v>
      </c>
      <c r="CB34">
        <v>273.411</v>
      </c>
      <c r="CC34">
        <v>30.1844</v>
      </c>
      <c r="CD34">
        <v>500.14699999999999</v>
      </c>
      <c r="CE34">
        <v>99.693799999999996</v>
      </c>
      <c r="CF34">
        <v>9.9917599999999995E-2</v>
      </c>
      <c r="CG34">
        <v>30.260999999999999</v>
      </c>
      <c r="CH34">
        <v>30.389900000000001</v>
      </c>
      <c r="CI34">
        <v>999.9</v>
      </c>
      <c r="CJ34">
        <v>0</v>
      </c>
      <c r="CK34">
        <v>0</v>
      </c>
      <c r="CL34">
        <v>10001.200000000001</v>
      </c>
      <c r="CM34">
        <v>0</v>
      </c>
      <c r="CN34">
        <v>2188.89</v>
      </c>
      <c r="CO34">
        <v>-27.238299999999999</v>
      </c>
      <c r="CP34">
        <v>281.36099999999999</v>
      </c>
      <c r="CQ34">
        <v>307.14600000000002</v>
      </c>
      <c r="CR34">
        <v>7.2917899999999998</v>
      </c>
      <c r="CS34">
        <v>300.01499999999999</v>
      </c>
      <c r="CT34">
        <v>23.215</v>
      </c>
      <c r="CU34">
        <v>3.0413399999999999</v>
      </c>
      <c r="CV34">
        <v>2.3143899999999999</v>
      </c>
      <c r="CW34">
        <v>24.256</v>
      </c>
      <c r="CX34">
        <v>19.776900000000001</v>
      </c>
      <c r="CY34">
        <v>2000.04</v>
      </c>
      <c r="CZ34">
        <v>0.98000399999999999</v>
      </c>
      <c r="DA34">
        <v>1.9995499999999999E-2</v>
      </c>
      <c r="DB34">
        <v>0</v>
      </c>
      <c r="DC34">
        <v>768.08600000000001</v>
      </c>
      <c r="DD34">
        <v>4.9996700000000001</v>
      </c>
      <c r="DE34">
        <v>15464.4</v>
      </c>
      <c r="DF34">
        <v>16734.400000000001</v>
      </c>
      <c r="DG34">
        <v>47.936999999999998</v>
      </c>
      <c r="DH34">
        <v>50</v>
      </c>
      <c r="DI34">
        <v>48.625</v>
      </c>
      <c r="DJ34">
        <v>49</v>
      </c>
      <c r="DK34">
        <v>49.375</v>
      </c>
      <c r="DL34">
        <v>1955.15</v>
      </c>
      <c r="DM34">
        <v>39.89</v>
      </c>
      <c r="DN34">
        <v>0</v>
      </c>
      <c r="DO34">
        <v>121.799999952316</v>
      </c>
      <c r="DP34">
        <v>0</v>
      </c>
      <c r="DQ34">
        <v>768.63257692307695</v>
      </c>
      <c r="DR34">
        <v>-2.9216068258396599</v>
      </c>
      <c r="DS34">
        <v>-60.895726573367497</v>
      </c>
      <c r="DT34">
        <v>15470.8692307692</v>
      </c>
      <c r="DU34">
        <v>15</v>
      </c>
      <c r="DV34">
        <v>1628186653.5</v>
      </c>
      <c r="DW34" t="s">
        <v>460</v>
      </c>
      <c r="DX34">
        <v>1628186638.5</v>
      </c>
      <c r="DY34">
        <v>1628186653.5</v>
      </c>
      <c r="DZ34">
        <v>72</v>
      </c>
      <c r="EA34">
        <v>0.04</v>
      </c>
      <c r="EB34">
        <v>-1.2E-2</v>
      </c>
      <c r="EC34">
        <v>-0.61</v>
      </c>
      <c r="ED34">
        <v>0.30399999999999999</v>
      </c>
      <c r="EE34">
        <v>300</v>
      </c>
      <c r="EF34">
        <v>23</v>
      </c>
      <c r="EG34">
        <v>0.08</v>
      </c>
      <c r="EH34">
        <v>0.02</v>
      </c>
      <c r="EI34">
        <v>21.087118826190199</v>
      </c>
      <c r="EJ34">
        <v>-0.91612007580024202</v>
      </c>
      <c r="EK34">
        <v>0.156885228655405</v>
      </c>
      <c r="EL34">
        <v>1</v>
      </c>
      <c r="EM34">
        <v>0.50094146077326696</v>
      </c>
      <c r="EN34">
        <v>7.1952822663614399E-2</v>
      </c>
      <c r="EO34">
        <v>1.64298005618564E-2</v>
      </c>
      <c r="EP34">
        <v>1</v>
      </c>
      <c r="EQ34">
        <v>2</v>
      </c>
      <c r="ER34">
        <v>2</v>
      </c>
      <c r="ES34" t="s">
        <v>364</v>
      </c>
      <c r="ET34">
        <v>2.9206400000000001</v>
      </c>
      <c r="EU34">
        <v>2.7864200000000001</v>
      </c>
      <c r="EV34">
        <v>6.5600699999999998E-2</v>
      </c>
      <c r="EW34">
        <v>7.1204600000000007E-2</v>
      </c>
      <c r="EX34">
        <v>0.136216</v>
      </c>
      <c r="EY34">
        <v>0.11376699999999999</v>
      </c>
      <c r="EZ34">
        <v>22689.1</v>
      </c>
      <c r="FA34">
        <v>19549.099999999999</v>
      </c>
      <c r="FB34">
        <v>23986.5</v>
      </c>
      <c r="FC34">
        <v>20656.2</v>
      </c>
      <c r="FD34">
        <v>30441.599999999999</v>
      </c>
      <c r="FE34">
        <v>26210.1</v>
      </c>
      <c r="FF34">
        <v>39065.199999999997</v>
      </c>
      <c r="FG34">
        <v>32876.6</v>
      </c>
      <c r="FH34">
        <v>2.0116200000000002</v>
      </c>
      <c r="FI34">
        <v>1.8277300000000001</v>
      </c>
      <c r="FJ34">
        <v>3.3833099999999998E-2</v>
      </c>
      <c r="FK34">
        <v>0</v>
      </c>
      <c r="FL34">
        <v>29.839400000000001</v>
      </c>
      <c r="FM34">
        <v>999.9</v>
      </c>
      <c r="FN34">
        <v>34.128999999999998</v>
      </c>
      <c r="FO34">
        <v>43.014000000000003</v>
      </c>
      <c r="FP34">
        <v>29.761500000000002</v>
      </c>
      <c r="FQ34">
        <v>60.577800000000003</v>
      </c>
      <c r="FR34">
        <v>34.467100000000002</v>
      </c>
      <c r="FS34">
        <v>1</v>
      </c>
      <c r="FT34">
        <v>0.44101899999999999</v>
      </c>
      <c r="FU34">
        <v>2.4503499999999998</v>
      </c>
      <c r="FV34">
        <v>20.396899999999999</v>
      </c>
      <c r="FW34">
        <v>5.24709</v>
      </c>
      <c r="FX34">
        <v>11.997999999999999</v>
      </c>
      <c r="FY34">
        <v>4.9636500000000003</v>
      </c>
      <c r="FZ34">
        <v>3.3010000000000002</v>
      </c>
      <c r="GA34">
        <v>9999</v>
      </c>
      <c r="GB34">
        <v>9999</v>
      </c>
      <c r="GC34">
        <v>9999</v>
      </c>
      <c r="GD34">
        <v>999.9</v>
      </c>
      <c r="GE34">
        <v>1.87103</v>
      </c>
      <c r="GF34">
        <v>1.87635</v>
      </c>
      <c r="GG34">
        <v>1.87652</v>
      </c>
      <c r="GH34">
        <v>1.8751599999999999</v>
      </c>
      <c r="GI34">
        <v>1.87758</v>
      </c>
      <c r="GJ34">
        <v>1.8734</v>
      </c>
      <c r="GK34">
        <v>1.8710500000000001</v>
      </c>
      <c r="GL34">
        <v>1.87846</v>
      </c>
      <c r="GM34">
        <v>5</v>
      </c>
      <c r="GN34">
        <v>0</v>
      </c>
      <c r="GO34">
        <v>0</v>
      </c>
      <c r="GP34">
        <v>0</v>
      </c>
      <c r="GQ34" t="s">
        <v>365</v>
      </c>
      <c r="GR34" t="s">
        <v>366</v>
      </c>
      <c r="GS34" t="s">
        <v>367</v>
      </c>
      <c r="GT34" t="s">
        <v>367</v>
      </c>
      <c r="GU34" t="s">
        <v>367</v>
      </c>
      <c r="GV34" t="s">
        <v>367</v>
      </c>
      <c r="GW34">
        <v>0</v>
      </c>
      <c r="GX34">
        <v>100</v>
      </c>
      <c r="GY34">
        <v>100</v>
      </c>
      <c r="GZ34">
        <v>-0.63400000000000001</v>
      </c>
      <c r="HA34">
        <v>0.32240000000000002</v>
      </c>
      <c r="HB34">
        <v>-0.91297864790874195</v>
      </c>
      <c r="HC34">
        <v>1.17587188380478E-3</v>
      </c>
      <c r="HD34">
        <v>-6.2601144054332803E-7</v>
      </c>
      <c r="HE34">
        <v>2.41796582943236E-10</v>
      </c>
      <c r="HF34">
        <v>0.32233896229979497</v>
      </c>
      <c r="HG34">
        <v>0</v>
      </c>
      <c r="HH34">
        <v>0</v>
      </c>
      <c r="HI34">
        <v>0</v>
      </c>
      <c r="HJ34">
        <v>2</v>
      </c>
      <c r="HK34">
        <v>2154</v>
      </c>
      <c r="HL34">
        <v>1</v>
      </c>
      <c r="HM34">
        <v>23</v>
      </c>
      <c r="HN34">
        <v>0.9</v>
      </c>
      <c r="HO34">
        <v>0.7</v>
      </c>
      <c r="HP34">
        <v>18</v>
      </c>
      <c r="HQ34">
        <v>504.20400000000001</v>
      </c>
      <c r="HR34">
        <v>449.649</v>
      </c>
      <c r="HS34">
        <v>26.999199999999998</v>
      </c>
      <c r="HT34">
        <v>32.8523</v>
      </c>
      <c r="HU34">
        <v>30.000800000000002</v>
      </c>
      <c r="HV34">
        <v>32.7119</v>
      </c>
      <c r="HW34">
        <v>32.685000000000002</v>
      </c>
      <c r="HX34">
        <v>15.968400000000001</v>
      </c>
      <c r="HY34">
        <v>20.3584</v>
      </c>
      <c r="HZ34">
        <v>10.0022</v>
      </c>
      <c r="IA34">
        <v>27</v>
      </c>
      <c r="IB34">
        <v>300</v>
      </c>
      <c r="IC34">
        <v>23.124700000000001</v>
      </c>
      <c r="ID34">
        <v>98.624399999999994</v>
      </c>
      <c r="IE34">
        <v>94.066199999999995</v>
      </c>
    </row>
    <row r="35" spans="1:239" x14ac:dyDescent="0.3">
      <c r="A35">
        <v>19</v>
      </c>
      <c r="B35">
        <v>1628186806.5</v>
      </c>
      <c r="C35">
        <v>12048.9000000954</v>
      </c>
      <c r="D35" t="s">
        <v>461</v>
      </c>
      <c r="E35" t="s">
        <v>462</v>
      </c>
      <c r="F35">
        <v>0</v>
      </c>
      <c r="G35" t="s">
        <v>452</v>
      </c>
      <c r="H35" t="s">
        <v>360</v>
      </c>
      <c r="I35" t="s">
        <v>361</v>
      </c>
      <c r="J35">
        <v>1628186806.5</v>
      </c>
      <c r="K35">
        <f t="shared" si="46"/>
        <v>6.3457940977053118E-3</v>
      </c>
      <c r="L35">
        <f t="shared" si="47"/>
        <v>6.345794097705312</v>
      </c>
      <c r="M35">
        <f t="shared" si="48"/>
        <v>11.626432948485945</v>
      </c>
      <c r="N35">
        <f t="shared" si="49"/>
        <v>183.947</v>
      </c>
      <c r="O35">
        <f t="shared" si="50"/>
        <v>140.73984655033075</v>
      </c>
      <c r="P35">
        <f t="shared" si="51"/>
        <v>14.043244623673154</v>
      </c>
      <c r="Q35">
        <f t="shared" si="52"/>
        <v>18.354522774522199</v>
      </c>
      <c r="R35">
        <f t="shared" si="53"/>
        <v>0.50708672559846235</v>
      </c>
      <c r="S35">
        <f t="shared" si="54"/>
        <v>2.9259272083054086</v>
      </c>
      <c r="T35">
        <f t="shared" si="55"/>
        <v>0.46284196601279104</v>
      </c>
      <c r="U35">
        <f t="shared" si="56"/>
        <v>0.2929290609354791</v>
      </c>
      <c r="V35">
        <f t="shared" si="57"/>
        <v>321.54576038094984</v>
      </c>
      <c r="W35">
        <f t="shared" si="58"/>
        <v>30.547610290009143</v>
      </c>
      <c r="X35">
        <f t="shared" si="59"/>
        <v>30.4529</v>
      </c>
      <c r="Y35">
        <f t="shared" si="60"/>
        <v>4.3725463676781926</v>
      </c>
      <c r="Z35">
        <f t="shared" si="61"/>
        <v>70.483768761642679</v>
      </c>
      <c r="AA35">
        <f t="shared" si="62"/>
        <v>3.0554116290814606</v>
      </c>
      <c r="AB35">
        <f t="shared" si="63"/>
        <v>4.3349152333412366</v>
      </c>
      <c r="AC35">
        <f t="shared" si="64"/>
        <v>1.317134738596732</v>
      </c>
      <c r="AD35">
        <f t="shared" si="65"/>
        <v>-279.84951970880422</v>
      </c>
      <c r="AE35">
        <f t="shared" si="66"/>
        <v>-23.80335647701293</v>
      </c>
      <c r="AF35">
        <f t="shared" si="67"/>
        <v>-1.8156653584305167</v>
      </c>
      <c r="AG35">
        <f t="shared" si="68"/>
        <v>16.077218836702169</v>
      </c>
      <c r="AH35">
        <v>0</v>
      </c>
      <c r="AI35">
        <v>0</v>
      </c>
      <c r="AJ35">
        <f t="shared" si="69"/>
        <v>1</v>
      </c>
      <c r="AK35">
        <f t="shared" si="70"/>
        <v>0</v>
      </c>
      <c r="AL35">
        <f t="shared" si="71"/>
        <v>52191.183013064285</v>
      </c>
      <c r="AM35" t="s">
        <v>362</v>
      </c>
      <c r="AN35">
        <v>10238.9</v>
      </c>
      <c r="AO35">
        <v>302.21199999999999</v>
      </c>
      <c r="AP35">
        <v>4052.3</v>
      </c>
      <c r="AQ35">
        <f t="shared" si="72"/>
        <v>0.92542210596451402</v>
      </c>
      <c r="AR35">
        <v>-0.32343011824092399</v>
      </c>
      <c r="AS35" t="s">
        <v>463</v>
      </c>
      <c r="AT35">
        <v>10395.700000000001</v>
      </c>
      <c r="AU35">
        <v>707.00384615384598</v>
      </c>
      <c r="AV35">
        <v>1027.49</v>
      </c>
      <c r="AW35">
        <f t="shared" si="73"/>
        <v>0.31191170118069667</v>
      </c>
      <c r="AX35">
        <v>0.5</v>
      </c>
      <c r="AY35">
        <f t="shared" si="74"/>
        <v>1681.3896001973833</v>
      </c>
      <c r="AZ35">
        <f t="shared" si="75"/>
        <v>11.626432948485945</v>
      </c>
      <c r="BA35">
        <f t="shared" si="76"/>
        <v>262.22254527254864</v>
      </c>
      <c r="BB35">
        <f t="shared" si="77"/>
        <v>7.1071351133158191E-3</v>
      </c>
      <c r="BC35">
        <f t="shared" si="78"/>
        <v>2.9438826655247259</v>
      </c>
      <c r="BD35">
        <f t="shared" si="79"/>
        <v>247.8064486831081</v>
      </c>
      <c r="BE35" t="s">
        <v>464</v>
      </c>
      <c r="BF35">
        <v>539.16999999999996</v>
      </c>
      <c r="BG35">
        <f t="shared" si="80"/>
        <v>539.16999999999996</v>
      </c>
      <c r="BH35">
        <f t="shared" si="81"/>
        <v>0.47525523362757793</v>
      </c>
      <c r="BI35">
        <f t="shared" si="82"/>
        <v>0.65630355882649494</v>
      </c>
      <c r="BJ35">
        <f t="shared" si="83"/>
        <v>0.86100144315752625</v>
      </c>
      <c r="BK35">
        <f t="shared" si="84"/>
        <v>0.44188042908533559</v>
      </c>
      <c r="BL35">
        <f t="shared" si="85"/>
        <v>0.80659707185538054</v>
      </c>
      <c r="BM35">
        <f t="shared" si="86"/>
        <v>0.50050532502404588</v>
      </c>
      <c r="BN35">
        <f t="shared" si="87"/>
        <v>0.49949467497595412</v>
      </c>
      <c r="BO35">
        <f t="shared" si="88"/>
        <v>2000.23</v>
      </c>
      <c r="BP35">
        <f t="shared" si="89"/>
        <v>1681.3896001973833</v>
      </c>
      <c r="BQ35">
        <f t="shared" si="90"/>
        <v>0.84059813131359062</v>
      </c>
      <c r="BR35">
        <f t="shared" si="91"/>
        <v>0.16075439343522988</v>
      </c>
      <c r="BS35">
        <v>6</v>
      </c>
      <c r="BT35">
        <v>0.5</v>
      </c>
      <c r="BU35" t="s">
        <v>363</v>
      </c>
      <c r="BV35">
        <v>2</v>
      </c>
      <c r="BW35">
        <v>1628186806.5</v>
      </c>
      <c r="BX35">
        <v>183.947</v>
      </c>
      <c r="BY35">
        <v>199.29722614943401</v>
      </c>
      <c r="BZ35">
        <v>30.620997878234299</v>
      </c>
      <c r="CA35">
        <v>23.240300000000001</v>
      </c>
      <c r="CB35">
        <v>184.648</v>
      </c>
      <c r="CC35">
        <v>30.2057</v>
      </c>
      <c r="CD35">
        <v>500.07299999999998</v>
      </c>
      <c r="CE35">
        <v>99.682000000000002</v>
      </c>
      <c r="CF35">
        <v>9.9582599999999993E-2</v>
      </c>
      <c r="CG35">
        <v>30.302</v>
      </c>
      <c r="CH35">
        <v>30.4529</v>
      </c>
      <c r="CI35">
        <v>999.9</v>
      </c>
      <c r="CJ35">
        <v>0</v>
      </c>
      <c r="CK35">
        <v>0</v>
      </c>
      <c r="CL35">
        <v>10011.200000000001</v>
      </c>
      <c r="CM35">
        <v>0</v>
      </c>
      <c r="CN35">
        <v>2180.38</v>
      </c>
      <c r="CO35">
        <v>-16.1218</v>
      </c>
      <c r="CP35">
        <v>189.738</v>
      </c>
      <c r="CQ35">
        <v>204.82900000000001</v>
      </c>
      <c r="CR35">
        <v>7.2786900000000001</v>
      </c>
      <c r="CS35">
        <v>200.06899999999999</v>
      </c>
      <c r="CT35">
        <v>23.240300000000001</v>
      </c>
      <c r="CU35">
        <v>3.0421900000000002</v>
      </c>
      <c r="CV35">
        <v>2.31663</v>
      </c>
      <c r="CW35">
        <v>24.2606</v>
      </c>
      <c r="CX35">
        <v>19.7925</v>
      </c>
      <c r="CY35">
        <v>2000.23</v>
      </c>
      <c r="CZ35">
        <v>0.98001000000000005</v>
      </c>
      <c r="DA35">
        <v>1.99896E-2</v>
      </c>
      <c r="DB35">
        <v>0</v>
      </c>
      <c r="DC35">
        <v>705.97199999999998</v>
      </c>
      <c r="DD35">
        <v>4.9996700000000001</v>
      </c>
      <c r="DE35">
        <v>14255.3</v>
      </c>
      <c r="DF35">
        <v>16736</v>
      </c>
      <c r="DG35">
        <v>47.936999999999998</v>
      </c>
      <c r="DH35">
        <v>50.125</v>
      </c>
      <c r="DI35">
        <v>48.75</v>
      </c>
      <c r="DJ35">
        <v>49.125</v>
      </c>
      <c r="DK35">
        <v>49.5</v>
      </c>
      <c r="DL35">
        <v>1955.35</v>
      </c>
      <c r="DM35">
        <v>39.880000000000003</v>
      </c>
      <c r="DN35">
        <v>0</v>
      </c>
      <c r="DO35">
        <v>112.69999980926499</v>
      </c>
      <c r="DP35">
        <v>0</v>
      </c>
      <c r="DQ35">
        <v>707.00384615384598</v>
      </c>
      <c r="DR35">
        <v>-6.6300170886622496</v>
      </c>
      <c r="DS35">
        <v>-134.174359031981</v>
      </c>
      <c r="DT35">
        <v>14269.753846153801</v>
      </c>
      <c r="DU35">
        <v>15</v>
      </c>
      <c r="DV35">
        <v>1628186767</v>
      </c>
      <c r="DW35" t="s">
        <v>465</v>
      </c>
      <c r="DX35">
        <v>1628186755</v>
      </c>
      <c r="DY35">
        <v>1628186767</v>
      </c>
      <c r="DZ35">
        <v>73</v>
      </c>
      <c r="EA35">
        <v>1.4999999999999999E-2</v>
      </c>
      <c r="EB35">
        <v>-8.9999999999999993E-3</v>
      </c>
      <c r="EC35">
        <v>-0.68600000000000005</v>
      </c>
      <c r="ED35">
        <v>0.30399999999999999</v>
      </c>
      <c r="EE35">
        <v>200</v>
      </c>
      <c r="EF35">
        <v>23</v>
      </c>
      <c r="EG35">
        <v>0.12</v>
      </c>
      <c r="EH35">
        <v>0.01</v>
      </c>
      <c r="EI35">
        <v>12.321008992444201</v>
      </c>
      <c r="EJ35">
        <v>-0.73724284382401195</v>
      </c>
      <c r="EK35">
        <v>0.120931707342414</v>
      </c>
      <c r="EL35">
        <v>1</v>
      </c>
      <c r="EM35">
        <v>0.490085063564837</v>
      </c>
      <c r="EN35">
        <v>8.9256057402354899E-2</v>
      </c>
      <c r="EO35">
        <v>1.8156890737796201E-2</v>
      </c>
      <c r="EP35">
        <v>1</v>
      </c>
      <c r="EQ35">
        <v>2</v>
      </c>
      <c r="ER35">
        <v>2</v>
      </c>
      <c r="ES35" t="s">
        <v>364</v>
      </c>
      <c r="ET35">
        <v>2.92028</v>
      </c>
      <c r="EU35">
        <v>2.7861699999999998</v>
      </c>
      <c r="EV35">
        <v>4.6692499999999998E-2</v>
      </c>
      <c r="EW35">
        <v>5.0429799999999997E-2</v>
      </c>
      <c r="EX35">
        <v>0.13622000000000001</v>
      </c>
      <c r="EY35">
        <v>0.113803</v>
      </c>
      <c r="EZ35">
        <v>23138.9</v>
      </c>
      <c r="FA35">
        <v>19979.8</v>
      </c>
      <c r="FB35">
        <v>23977.8</v>
      </c>
      <c r="FC35">
        <v>20650.400000000001</v>
      </c>
      <c r="FD35">
        <v>30432</v>
      </c>
      <c r="FE35">
        <v>26202.3</v>
      </c>
      <c r="FF35">
        <v>39052.1</v>
      </c>
      <c r="FG35">
        <v>32868.1</v>
      </c>
      <c r="FH35">
        <v>2.0099300000000002</v>
      </c>
      <c r="FI35">
        <v>1.82453</v>
      </c>
      <c r="FJ35">
        <v>3.9964899999999998E-2</v>
      </c>
      <c r="FK35">
        <v>0</v>
      </c>
      <c r="FL35">
        <v>29.802700000000002</v>
      </c>
      <c r="FM35">
        <v>999.9</v>
      </c>
      <c r="FN35">
        <v>33.75</v>
      </c>
      <c r="FO35">
        <v>43.155000000000001</v>
      </c>
      <c r="FP35">
        <v>29.652699999999999</v>
      </c>
      <c r="FQ35">
        <v>60.5578</v>
      </c>
      <c r="FR35">
        <v>33.954300000000003</v>
      </c>
      <c r="FS35">
        <v>1</v>
      </c>
      <c r="FT35">
        <v>0.45406000000000002</v>
      </c>
      <c r="FU35">
        <v>2.4883799999999998</v>
      </c>
      <c r="FV35">
        <v>20.395800000000001</v>
      </c>
      <c r="FW35">
        <v>5.24709</v>
      </c>
      <c r="FX35">
        <v>11.997999999999999</v>
      </c>
      <c r="FY35">
        <v>4.9632500000000004</v>
      </c>
      <c r="FZ35">
        <v>3.3010000000000002</v>
      </c>
      <c r="GA35">
        <v>9999</v>
      </c>
      <c r="GB35">
        <v>9999</v>
      </c>
      <c r="GC35">
        <v>9999</v>
      </c>
      <c r="GD35">
        <v>999.9</v>
      </c>
      <c r="GE35">
        <v>1.87103</v>
      </c>
      <c r="GF35">
        <v>1.87636</v>
      </c>
      <c r="GG35">
        <v>1.8764700000000001</v>
      </c>
      <c r="GH35">
        <v>1.8751500000000001</v>
      </c>
      <c r="GI35">
        <v>1.8775200000000001</v>
      </c>
      <c r="GJ35">
        <v>1.8733299999999999</v>
      </c>
      <c r="GK35">
        <v>1.8710500000000001</v>
      </c>
      <c r="GL35">
        <v>1.8783799999999999</v>
      </c>
      <c r="GM35">
        <v>5</v>
      </c>
      <c r="GN35">
        <v>0</v>
      </c>
      <c r="GO35">
        <v>0</v>
      </c>
      <c r="GP35">
        <v>0</v>
      </c>
      <c r="GQ35" t="s">
        <v>365</v>
      </c>
      <c r="GR35" t="s">
        <v>366</v>
      </c>
      <c r="GS35" t="s">
        <v>367</v>
      </c>
      <c r="GT35" t="s">
        <v>367</v>
      </c>
      <c r="GU35" t="s">
        <v>367</v>
      </c>
      <c r="GV35" t="s">
        <v>367</v>
      </c>
      <c r="GW35">
        <v>0</v>
      </c>
      <c r="GX35">
        <v>100</v>
      </c>
      <c r="GY35">
        <v>100</v>
      </c>
      <c r="GZ35">
        <v>-0.70099999999999996</v>
      </c>
      <c r="HA35">
        <v>0.31319999999999998</v>
      </c>
      <c r="HB35">
        <v>-0.89822877315671701</v>
      </c>
      <c r="HC35">
        <v>1.17587188380478E-3</v>
      </c>
      <c r="HD35">
        <v>-6.2601144054332803E-7</v>
      </c>
      <c r="HE35">
        <v>2.41796582943236E-10</v>
      </c>
      <c r="HF35">
        <v>0.31327905737584899</v>
      </c>
      <c r="HG35">
        <v>0</v>
      </c>
      <c r="HH35">
        <v>0</v>
      </c>
      <c r="HI35">
        <v>0</v>
      </c>
      <c r="HJ35">
        <v>2</v>
      </c>
      <c r="HK35">
        <v>2154</v>
      </c>
      <c r="HL35">
        <v>1</v>
      </c>
      <c r="HM35">
        <v>23</v>
      </c>
      <c r="HN35">
        <v>0.9</v>
      </c>
      <c r="HO35">
        <v>0.7</v>
      </c>
      <c r="HP35">
        <v>18</v>
      </c>
      <c r="HQ35">
        <v>504.286</v>
      </c>
      <c r="HR35">
        <v>448.64699999999999</v>
      </c>
      <c r="HS35">
        <v>27.000699999999998</v>
      </c>
      <c r="HT35">
        <v>33.023000000000003</v>
      </c>
      <c r="HU35">
        <v>30.000699999999998</v>
      </c>
      <c r="HV35">
        <v>32.860700000000001</v>
      </c>
      <c r="HW35">
        <v>32.828200000000002</v>
      </c>
      <c r="HX35">
        <v>11.6982</v>
      </c>
      <c r="HY35">
        <v>19.62</v>
      </c>
      <c r="HZ35">
        <v>9.1570400000000003</v>
      </c>
      <c r="IA35">
        <v>27</v>
      </c>
      <c r="IB35">
        <v>200</v>
      </c>
      <c r="IC35">
        <v>23.141999999999999</v>
      </c>
      <c r="ID35">
        <v>98.590299999999999</v>
      </c>
      <c r="IE35">
        <v>94.040800000000004</v>
      </c>
    </row>
    <row r="36" spans="1:239" x14ac:dyDescent="0.3">
      <c r="A36">
        <v>20</v>
      </c>
      <c r="B36">
        <v>1628186924</v>
      </c>
      <c r="C36">
        <v>12166.4000000954</v>
      </c>
      <c r="D36" t="s">
        <v>466</v>
      </c>
      <c r="E36" t="s">
        <v>467</v>
      </c>
      <c r="F36">
        <v>0</v>
      </c>
      <c r="G36" t="s">
        <v>452</v>
      </c>
      <c r="H36" t="s">
        <v>360</v>
      </c>
      <c r="I36" t="s">
        <v>361</v>
      </c>
      <c r="J36">
        <v>1628186924</v>
      </c>
      <c r="K36">
        <f t="shared" si="46"/>
        <v>6.0501412772033282E-3</v>
      </c>
      <c r="L36">
        <f t="shared" si="47"/>
        <v>6.0501412772033278</v>
      </c>
      <c r="M36">
        <f t="shared" si="48"/>
        <v>8.7702069521515256</v>
      </c>
      <c r="N36">
        <f t="shared" si="49"/>
        <v>139.857</v>
      </c>
      <c r="O36">
        <f t="shared" si="50"/>
        <v>104.57799384393859</v>
      </c>
      <c r="P36">
        <f t="shared" si="51"/>
        <v>10.434970478938698</v>
      </c>
      <c r="Q36">
        <f t="shared" si="52"/>
        <v>13.955169846256497</v>
      </c>
      <c r="R36">
        <f t="shared" si="53"/>
        <v>0.463629211142152</v>
      </c>
      <c r="S36">
        <f t="shared" si="54"/>
        <v>2.9243997767454513</v>
      </c>
      <c r="T36">
        <f t="shared" si="55"/>
        <v>0.42632686724043262</v>
      </c>
      <c r="U36">
        <f t="shared" si="56"/>
        <v>0.26955521459443721</v>
      </c>
      <c r="V36">
        <f t="shared" si="57"/>
        <v>321.53052038135286</v>
      </c>
      <c r="W36">
        <f t="shared" si="58"/>
        <v>30.650872575095278</v>
      </c>
      <c r="X36">
        <f t="shared" si="59"/>
        <v>30.487200000000001</v>
      </c>
      <c r="Y36">
        <f t="shared" si="60"/>
        <v>4.3811396237624045</v>
      </c>
      <c r="Z36">
        <f t="shared" si="61"/>
        <v>69.506379533931323</v>
      </c>
      <c r="AA36">
        <f t="shared" si="62"/>
        <v>3.0176044343071213</v>
      </c>
      <c r="AB36">
        <f t="shared" si="63"/>
        <v>4.3414783715414211</v>
      </c>
      <c r="AC36">
        <f t="shared" si="64"/>
        <v>1.3635351894552832</v>
      </c>
      <c r="AD36">
        <f t="shared" si="65"/>
        <v>-266.81123032466678</v>
      </c>
      <c r="AE36">
        <f t="shared" si="66"/>
        <v>-25.03644623330791</v>
      </c>
      <c r="AF36">
        <f t="shared" si="67"/>
        <v>-1.9112935899773991</v>
      </c>
      <c r="AG36">
        <f t="shared" si="68"/>
        <v>27.771550233400777</v>
      </c>
      <c r="AH36">
        <v>0</v>
      </c>
      <c r="AI36">
        <v>0</v>
      </c>
      <c r="AJ36">
        <f t="shared" si="69"/>
        <v>1</v>
      </c>
      <c r="AK36">
        <f t="shared" si="70"/>
        <v>0</v>
      </c>
      <c r="AL36">
        <f t="shared" si="71"/>
        <v>52143.044725709507</v>
      </c>
      <c r="AM36" t="s">
        <v>362</v>
      </c>
      <c r="AN36">
        <v>10238.9</v>
      </c>
      <c r="AO36">
        <v>302.21199999999999</v>
      </c>
      <c r="AP36">
        <v>4052.3</v>
      </c>
      <c r="AQ36">
        <f t="shared" si="72"/>
        <v>0.92542210596451402</v>
      </c>
      <c r="AR36">
        <v>-0.32343011824092399</v>
      </c>
      <c r="AS36" t="s">
        <v>468</v>
      </c>
      <c r="AT36">
        <v>10394.700000000001</v>
      </c>
      <c r="AU36">
        <v>680.22319230769199</v>
      </c>
      <c r="AV36">
        <v>946.774</v>
      </c>
      <c r="AW36">
        <f t="shared" si="73"/>
        <v>0.2815358339923868</v>
      </c>
      <c r="AX36">
        <v>0.5</v>
      </c>
      <c r="AY36">
        <f t="shared" si="74"/>
        <v>1681.2984001975919</v>
      </c>
      <c r="AZ36">
        <f t="shared" si="75"/>
        <v>8.7702069521515256</v>
      </c>
      <c r="BA36">
        <f t="shared" si="76"/>
        <v>236.67287364484739</v>
      </c>
      <c r="BB36">
        <f t="shared" si="77"/>
        <v>5.4086990562316212E-3</v>
      </c>
      <c r="BC36">
        <f t="shared" si="78"/>
        <v>3.2801133110964185</v>
      </c>
      <c r="BD36">
        <f t="shared" si="79"/>
        <v>242.81390512726952</v>
      </c>
      <c r="BE36" t="s">
        <v>469</v>
      </c>
      <c r="BF36">
        <v>521.91</v>
      </c>
      <c r="BG36">
        <f t="shared" si="80"/>
        <v>521.91</v>
      </c>
      <c r="BH36">
        <f t="shared" si="81"/>
        <v>0.4487491206982871</v>
      </c>
      <c r="BI36">
        <f t="shared" si="82"/>
        <v>0.62737913236308085</v>
      </c>
      <c r="BJ36">
        <f t="shared" si="83"/>
        <v>0.87965522222757264</v>
      </c>
      <c r="BK36">
        <f t="shared" si="84"/>
        <v>0.41353788726655932</v>
      </c>
      <c r="BL36">
        <f t="shared" si="85"/>
        <v>0.82812083343110887</v>
      </c>
      <c r="BM36">
        <f t="shared" si="86"/>
        <v>0.481364714808935</v>
      </c>
      <c r="BN36">
        <f t="shared" si="87"/>
        <v>0.51863528519106494</v>
      </c>
      <c r="BO36">
        <f t="shared" si="88"/>
        <v>2000.12</v>
      </c>
      <c r="BP36">
        <f t="shared" si="89"/>
        <v>1681.2984001975919</v>
      </c>
      <c r="BQ36">
        <f t="shared" si="90"/>
        <v>0.84059876417294566</v>
      </c>
      <c r="BR36">
        <f t="shared" si="91"/>
        <v>0.1607556148537852</v>
      </c>
      <c r="BS36">
        <v>6</v>
      </c>
      <c r="BT36">
        <v>0.5</v>
      </c>
      <c r="BU36" t="s">
        <v>363</v>
      </c>
      <c r="BV36">
        <v>2</v>
      </c>
      <c r="BW36">
        <v>1628186924</v>
      </c>
      <c r="BX36">
        <v>139.857</v>
      </c>
      <c r="BY36">
        <v>151.39377275326601</v>
      </c>
      <c r="BZ36">
        <v>30.242061402219498</v>
      </c>
      <c r="CA36">
        <v>23.203199999999999</v>
      </c>
      <c r="CB36">
        <v>140.565</v>
      </c>
      <c r="CC36">
        <v>30.1846</v>
      </c>
      <c r="CD36">
        <v>500.12400000000002</v>
      </c>
      <c r="CE36">
        <v>99.681799999999996</v>
      </c>
      <c r="CF36">
        <v>9.9904499999999993E-2</v>
      </c>
      <c r="CG36">
        <v>30.328399999999998</v>
      </c>
      <c r="CH36">
        <v>30.487200000000001</v>
      </c>
      <c r="CI36">
        <v>999.9</v>
      </c>
      <c r="CJ36">
        <v>0</v>
      </c>
      <c r="CK36">
        <v>0</v>
      </c>
      <c r="CL36">
        <v>10002.5</v>
      </c>
      <c r="CM36">
        <v>0</v>
      </c>
      <c r="CN36">
        <v>2123.16</v>
      </c>
      <c r="CO36">
        <v>-10.178699999999999</v>
      </c>
      <c r="CP36">
        <v>144.256</v>
      </c>
      <c r="CQ36">
        <v>153.6</v>
      </c>
      <c r="CR36">
        <v>7.2909899999999999</v>
      </c>
      <c r="CS36">
        <v>150.036</v>
      </c>
      <c r="CT36">
        <v>23.203199999999999</v>
      </c>
      <c r="CU36">
        <v>3.03972</v>
      </c>
      <c r="CV36">
        <v>2.3129400000000002</v>
      </c>
      <c r="CW36">
        <v>24.2471</v>
      </c>
      <c r="CX36">
        <v>19.7668</v>
      </c>
      <c r="CY36">
        <v>2000.12</v>
      </c>
      <c r="CZ36">
        <v>0.979989</v>
      </c>
      <c r="DA36">
        <v>2.00112E-2</v>
      </c>
      <c r="DB36">
        <v>0</v>
      </c>
      <c r="DC36">
        <v>679.53800000000001</v>
      </c>
      <c r="DD36">
        <v>4.9996700000000001</v>
      </c>
      <c r="DE36">
        <v>13734.6</v>
      </c>
      <c r="DF36">
        <v>16734.900000000001</v>
      </c>
      <c r="DG36">
        <v>48.061999999999998</v>
      </c>
      <c r="DH36">
        <v>50.186999999999998</v>
      </c>
      <c r="DI36">
        <v>48.811999999999998</v>
      </c>
      <c r="DJ36">
        <v>49.186999999999998</v>
      </c>
      <c r="DK36">
        <v>49.561999999999998</v>
      </c>
      <c r="DL36">
        <v>1955.2</v>
      </c>
      <c r="DM36">
        <v>39.92</v>
      </c>
      <c r="DN36">
        <v>0</v>
      </c>
      <c r="DO36">
        <v>117</v>
      </c>
      <c r="DP36">
        <v>0</v>
      </c>
      <c r="DQ36">
        <v>680.22319230769199</v>
      </c>
      <c r="DR36">
        <v>-6.6286153720540204</v>
      </c>
      <c r="DS36">
        <v>-115.152136795541</v>
      </c>
      <c r="DT36">
        <v>13747.8461538462</v>
      </c>
      <c r="DU36">
        <v>15</v>
      </c>
      <c r="DV36">
        <v>1628186885</v>
      </c>
      <c r="DW36" t="s">
        <v>470</v>
      </c>
      <c r="DX36">
        <v>1628186873</v>
      </c>
      <c r="DY36">
        <v>1628186885</v>
      </c>
      <c r="DZ36">
        <v>74</v>
      </c>
      <c r="EA36">
        <v>3.5999999999999997E-2</v>
      </c>
      <c r="EB36">
        <v>-4.0000000000000001E-3</v>
      </c>
      <c r="EC36">
        <v>-0.69799999999999995</v>
      </c>
      <c r="ED36">
        <v>0.29899999999999999</v>
      </c>
      <c r="EE36">
        <v>150</v>
      </c>
      <c r="EF36">
        <v>23</v>
      </c>
      <c r="EG36">
        <v>0.16</v>
      </c>
      <c r="EH36">
        <v>0.01</v>
      </c>
      <c r="EI36">
        <v>7.6685240197235904</v>
      </c>
      <c r="EJ36">
        <v>-0.49280135192976698</v>
      </c>
      <c r="EK36">
        <v>8.5708595331598206E-2</v>
      </c>
      <c r="EL36">
        <v>1</v>
      </c>
      <c r="EM36">
        <v>0.48252873972403698</v>
      </c>
      <c r="EN36">
        <v>0.100987221146765</v>
      </c>
      <c r="EO36">
        <v>1.9337122051689901E-2</v>
      </c>
      <c r="EP36">
        <v>1</v>
      </c>
      <c r="EQ36">
        <v>2</v>
      </c>
      <c r="ER36">
        <v>2</v>
      </c>
      <c r="ES36" t="s">
        <v>364</v>
      </c>
      <c r="ET36">
        <v>2.9202599999999999</v>
      </c>
      <c r="EU36">
        <v>2.7864100000000001</v>
      </c>
      <c r="EV36">
        <v>3.6387900000000001E-2</v>
      </c>
      <c r="EW36">
        <v>3.8881300000000001E-2</v>
      </c>
      <c r="EX36">
        <v>0.13610800000000001</v>
      </c>
      <c r="EY36">
        <v>0.113638</v>
      </c>
      <c r="EZ36">
        <v>23379.8</v>
      </c>
      <c r="FA36">
        <v>20216</v>
      </c>
      <c r="FB36">
        <v>23969.3</v>
      </c>
      <c r="FC36">
        <v>20644.2</v>
      </c>
      <c r="FD36">
        <v>30426.5</v>
      </c>
      <c r="FE36">
        <v>26200.3</v>
      </c>
      <c r="FF36">
        <v>39039</v>
      </c>
      <c r="FG36">
        <v>32859.199999999997</v>
      </c>
      <c r="FH36">
        <v>2.0083000000000002</v>
      </c>
      <c r="FI36">
        <v>1.82125</v>
      </c>
      <c r="FJ36">
        <v>4.27477E-2</v>
      </c>
      <c r="FK36">
        <v>0</v>
      </c>
      <c r="FL36">
        <v>29.791699999999999</v>
      </c>
      <c r="FM36">
        <v>999.9</v>
      </c>
      <c r="FN36">
        <v>33.433</v>
      </c>
      <c r="FO36">
        <v>43.295999999999999</v>
      </c>
      <c r="FP36">
        <v>29.592400000000001</v>
      </c>
      <c r="FQ36">
        <v>61.147799999999997</v>
      </c>
      <c r="FR36">
        <v>34.623399999999997</v>
      </c>
      <c r="FS36">
        <v>1</v>
      </c>
      <c r="FT36">
        <v>0.46750000000000003</v>
      </c>
      <c r="FU36">
        <v>2.53674</v>
      </c>
      <c r="FV36">
        <v>20.3949</v>
      </c>
      <c r="FW36">
        <v>5.2475399999999999</v>
      </c>
      <c r="FX36">
        <v>11.997999999999999</v>
      </c>
      <c r="FY36">
        <v>4.9638499999999999</v>
      </c>
      <c r="FZ36">
        <v>3.3010000000000002</v>
      </c>
      <c r="GA36">
        <v>9999</v>
      </c>
      <c r="GB36">
        <v>9999</v>
      </c>
      <c r="GC36">
        <v>9999</v>
      </c>
      <c r="GD36">
        <v>999.9</v>
      </c>
      <c r="GE36">
        <v>1.87103</v>
      </c>
      <c r="GF36">
        <v>1.87635</v>
      </c>
      <c r="GG36">
        <v>1.87645</v>
      </c>
      <c r="GH36">
        <v>1.8751500000000001</v>
      </c>
      <c r="GI36">
        <v>1.8775200000000001</v>
      </c>
      <c r="GJ36">
        <v>1.8733500000000001</v>
      </c>
      <c r="GK36">
        <v>1.87103</v>
      </c>
      <c r="GL36">
        <v>1.8783700000000001</v>
      </c>
      <c r="GM36">
        <v>5</v>
      </c>
      <c r="GN36">
        <v>0</v>
      </c>
      <c r="GO36">
        <v>0</v>
      </c>
      <c r="GP36">
        <v>0</v>
      </c>
      <c r="GQ36" t="s">
        <v>365</v>
      </c>
      <c r="GR36" t="s">
        <v>366</v>
      </c>
      <c r="GS36" t="s">
        <v>367</v>
      </c>
      <c r="GT36" t="s">
        <v>367</v>
      </c>
      <c r="GU36" t="s">
        <v>367</v>
      </c>
      <c r="GV36" t="s">
        <v>367</v>
      </c>
      <c r="GW36">
        <v>0</v>
      </c>
      <c r="GX36">
        <v>100</v>
      </c>
      <c r="GY36">
        <v>100</v>
      </c>
      <c r="GZ36">
        <v>-0.70799999999999996</v>
      </c>
      <c r="HA36">
        <v>0.30959999999999999</v>
      </c>
      <c r="HB36">
        <v>-0.86161790201365895</v>
      </c>
      <c r="HC36">
        <v>1.17587188380478E-3</v>
      </c>
      <c r="HD36">
        <v>-6.2601144054332803E-7</v>
      </c>
      <c r="HE36">
        <v>2.41796582943236E-10</v>
      </c>
      <c r="HF36">
        <v>0.30964486320481899</v>
      </c>
      <c r="HG36">
        <v>0</v>
      </c>
      <c r="HH36">
        <v>0</v>
      </c>
      <c r="HI36">
        <v>0</v>
      </c>
      <c r="HJ36">
        <v>2</v>
      </c>
      <c r="HK36">
        <v>2154</v>
      </c>
      <c r="HL36">
        <v>1</v>
      </c>
      <c r="HM36">
        <v>23</v>
      </c>
      <c r="HN36">
        <v>0.8</v>
      </c>
      <c r="HO36">
        <v>0.7</v>
      </c>
      <c r="HP36">
        <v>18</v>
      </c>
      <c r="HQ36">
        <v>504.43599999999998</v>
      </c>
      <c r="HR36">
        <v>447.65199999999999</v>
      </c>
      <c r="HS36">
        <v>27.002500000000001</v>
      </c>
      <c r="HT36">
        <v>33.174300000000002</v>
      </c>
      <c r="HU36">
        <v>30.000699999999998</v>
      </c>
      <c r="HV36">
        <v>33.012599999999999</v>
      </c>
      <c r="HW36">
        <v>32.979599999999998</v>
      </c>
      <c r="HX36">
        <v>9.4998299999999993</v>
      </c>
      <c r="HY36">
        <v>19.618600000000001</v>
      </c>
      <c r="HZ36">
        <v>8.3221299999999996</v>
      </c>
      <c r="IA36">
        <v>27</v>
      </c>
      <c r="IB36">
        <v>150</v>
      </c>
      <c r="IC36">
        <v>23.109000000000002</v>
      </c>
      <c r="ID36">
        <v>98.556399999999996</v>
      </c>
      <c r="IE36">
        <v>94.014399999999995</v>
      </c>
    </row>
    <row r="37" spans="1:239" x14ac:dyDescent="0.3">
      <c r="A37">
        <v>21</v>
      </c>
      <c r="B37">
        <v>1628187031.5</v>
      </c>
      <c r="C37">
        <v>12273.9000000954</v>
      </c>
      <c r="D37" t="s">
        <v>471</v>
      </c>
      <c r="E37" t="s">
        <v>472</v>
      </c>
      <c r="F37">
        <v>0</v>
      </c>
      <c r="G37" t="s">
        <v>452</v>
      </c>
      <c r="H37" t="s">
        <v>360</v>
      </c>
      <c r="I37" t="s">
        <v>361</v>
      </c>
      <c r="J37">
        <v>1628187031.5</v>
      </c>
      <c r="K37">
        <f t="shared" si="46"/>
        <v>5.8595086137654614E-3</v>
      </c>
      <c r="L37">
        <f t="shared" si="47"/>
        <v>5.8595086137654615</v>
      </c>
      <c r="M37">
        <f t="shared" si="48"/>
        <v>3.4800841682175188</v>
      </c>
      <c r="N37">
        <f t="shared" si="49"/>
        <v>95.847999999999999</v>
      </c>
      <c r="O37">
        <f t="shared" si="50"/>
        <v>80.753869374370225</v>
      </c>
      <c r="P37">
        <f t="shared" si="51"/>
        <v>8.0579094905437447</v>
      </c>
      <c r="Q37">
        <f t="shared" si="52"/>
        <v>9.5640557515471993</v>
      </c>
      <c r="R37">
        <f t="shared" si="53"/>
        <v>0.45490258407622169</v>
      </c>
      <c r="S37">
        <f t="shared" si="54"/>
        <v>2.9259553467779194</v>
      </c>
      <c r="T37">
        <f t="shared" si="55"/>
        <v>0.41895044008046756</v>
      </c>
      <c r="U37">
        <f t="shared" si="56"/>
        <v>0.2648369988817319</v>
      </c>
      <c r="V37">
        <f t="shared" si="57"/>
        <v>321.50745638099556</v>
      </c>
      <c r="W37">
        <f t="shared" si="58"/>
        <v>30.519843559538252</v>
      </c>
      <c r="X37">
        <f t="shared" si="59"/>
        <v>30.361799999999999</v>
      </c>
      <c r="Y37">
        <f t="shared" si="60"/>
        <v>4.3497941408848986</v>
      </c>
      <c r="Z37">
        <f t="shared" si="61"/>
        <v>69.950271934202291</v>
      </c>
      <c r="AA37">
        <f t="shared" si="62"/>
        <v>3.0056421335054004</v>
      </c>
      <c r="AB37">
        <f t="shared" si="63"/>
        <v>4.2968269463378412</v>
      </c>
      <c r="AC37">
        <f t="shared" si="64"/>
        <v>1.3441520073794981</v>
      </c>
      <c r="AD37">
        <f t="shared" si="65"/>
        <v>-258.40432986705684</v>
      </c>
      <c r="AE37">
        <f t="shared" si="66"/>
        <v>-33.709915164878367</v>
      </c>
      <c r="AF37">
        <f t="shared" si="67"/>
        <v>-2.5681768265260922</v>
      </c>
      <c r="AG37">
        <f t="shared" si="68"/>
        <v>26.825034522534253</v>
      </c>
      <c r="AH37">
        <v>0</v>
      </c>
      <c r="AI37">
        <v>0</v>
      </c>
      <c r="AJ37">
        <f t="shared" si="69"/>
        <v>1</v>
      </c>
      <c r="AK37">
        <f t="shared" si="70"/>
        <v>0</v>
      </c>
      <c r="AL37">
        <f t="shared" si="71"/>
        <v>52218.517197552937</v>
      </c>
      <c r="AM37" t="s">
        <v>362</v>
      </c>
      <c r="AN37">
        <v>10238.9</v>
      </c>
      <c r="AO37">
        <v>302.21199999999999</v>
      </c>
      <c r="AP37">
        <v>4052.3</v>
      </c>
      <c r="AQ37">
        <f t="shared" si="72"/>
        <v>0.92542210596451402</v>
      </c>
      <c r="AR37">
        <v>-0.32343011824092399</v>
      </c>
      <c r="AS37" t="s">
        <v>473</v>
      </c>
      <c r="AT37">
        <v>10393.9</v>
      </c>
      <c r="AU37">
        <v>664.14211999999998</v>
      </c>
      <c r="AV37">
        <v>872.755</v>
      </c>
      <c r="AW37">
        <f t="shared" si="73"/>
        <v>0.23902799754799464</v>
      </c>
      <c r="AX37">
        <v>0.5</v>
      </c>
      <c r="AY37">
        <f t="shared" si="74"/>
        <v>1681.1880001974071</v>
      </c>
      <c r="AZ37">
        <f t="shared" si="75"/>
        <v>3.4800841682175188</v>
      </c>
      <c r="BA37">
        <f t="shared" si="76"/>
        <v>200.9255005944519</v>
      </c>
      <c r="BB37">
        <f t="shared" si="77"/>
        <v>2.2623967611069252E-3</v>
      </c>
      <c r="BC37">
        <f t="shared" si="78"/>
        <v>3.6431129011005381</v>
      </c>
      <c r="BD37">
        <f t="shared" si="79"/>
        <v>237.64490426135475</v>
      </c>
      <c r="BE37" t="s">
        <v>474</v>
      </c>
      <c r="BF37">
        <v>515.23</v>
      </c>
      <c r="BG37">
        <f t="shared" si="80"/>
        <v>515.23</v>
      </c>
      <c r="BH37">
        <f t="shared" si="81"/>
        <v>0.40965104754484361</v>
      </c>
      <c r="BI37">
        <f t="shared" si="82"/>
        <v>0.58349172785119929</v>
      </c>
      <c r="BJ37">
        <f t="shared" si="83"/>
        <v>0.89892057550458426</v>
      </c>
      <c r="BK37">
        <f t="shared" si="84"/>
        <v>0.3656391893336699</v>
      </c>
      <c r="BL37">
        <f t="shared" si="85"/>
        <v>0.84785877024752487</v>
      </c>
      <c r="BM37">
        <f t="shared" si="86"/>
        <v>0.45266281701990752</v>
      </c>
      <c r="BN37">
        <f t="shared" si="87"/>
        <v>0.54733718298009248</v>
      </c>
      <c r="BO37">
        <f t="shared" si="88"/>
        <v>1999.99</v>
      </c>
      <c r="BP37">
        <f t="shared" si="89"/>
        <v>1681.1880001974071</v>
      </c>
      <c r="BQ37">
        <f t="shared" si="90"/>
        <v>0.840598203089719</v>
      </c>
      <c r="BR37">
        <f t="shared" si="91"/>
        <v>0.16075453196315759</v>
      </c>
      <c r="BS37">
        <v>6</v>
      </c>
      <c r="BT37">
        <v>0.5</v>
      </c>
      <c r="BU37" t="s">
        <v>363</v>
      </c>
      <c r="BV37">
        <v>2</v>
      </c>
      <c r="BW37">
        <v>1628187031.5</v>
      </c>
      <c r="BX37">
        <v>95.847999999999999</v>
      </c>
      <c r="BY37">
        <v>100.696554265082</v>
      </c>
      <c r="BZ37">
        <v>30.1216131206284</v>
      </c>
      <c r="CA37">
        <v>23.304099999999998</v>
      </c>
      <c r="CB37">
        <v>96.611099999999993</v>
      </c>
      <c r="CC37">
        <v>30.113099999999999</v>
      </c>
      <c r="CD37">
        <v>500.154</v>
      </c>
      <c r="CE37">
        <v>99.683599999999998</v>
      </c>
      <c r="CF37">
        <v>9.9971400000000002E-2</v>
      </c>
      <c r="CG37">
        <v>30.148099999999999</v>
      </c>
      <c r="CH37">
        <v>30.361799999999999</v>
      </c>
      <c r="CI37">
        <v>999.9</v>
      </c>
      <c r="CJ37">
        <v>0</v>
      </c>
      <c r="CK37">
        <v>0</v>
      </c>
      <c r="CL37">
        <v>10011.200000000001</v>
      </c>
      <c r="CM37">
        <v>0</v>
      </c>
      <c r="CN37">
        <v>472.81099999999998</v>
      </c>
      <c r="CO37">
        <v>-4.1764999999999999</v>
      </c>
      <c r="CP37">
        <v>98.854900000000001</v>
      </c>
      <c r="CQ37">
        <v>102.411</v>
      </c>
      <c r="CR37">
        <v>7.11388</v>
      </c>
      <c r="CS37">
        <v>100.024</v>
      </c>
      <c r="CT37">
        <v>23.304099999999998</v>
      </c>
      <c r="CU37">
        <v>3.0321799999999999</v>
      </c>
      <c r="CV37">
        <v>2.3230400000000002</v>
      </c>
      <c r="CW37">
        <v>24.2057</v>
      </c>
      <c r="CX37">
        <v>19.8371</v>
      </c>
      <c r="CY37">
        <v>1999.99</v>
      </c>
      <c r="CZ37">
        <v>0.98001000000000005</v>
      </c>
      <c r="DA37">
        <v>1.9990000000000001E-2</v>
      </c>
      <c r="DB37">
        <v>0</v>
      </c>
      <c r="DC37">
        <v>663.13599999999997</v>
      </c>
      <c r="DD37">
        <v>4.9996700000000001</v>
      </c>
      <c r="DE37">
        <v>13192.1</v>
      </c>
      <c r="DF37">
        <v>16734</v>
      </c>
      <c r="DG37">
        <v>48.061999999999998</v>
      </c>
      <c r="DH37">
        <v>49.875</v>
      </c>
      <c r="DI37">
        <v>48.811999999999998</v>
      </c>
      <c r="DJ37">
        <v>49.186999999999998</v>
      </c>
      <c r="DK37">
        <v>49.561999999999998</v>
      </c>
      <c r="DL37">
        <v>1955.11</v>
      </c>
      <c r="DM37">
        <v>39.880000000000003</v>
      </c>
      <c r="DN37">
        <v>0</v>
      </c>
      <c r="DO37">
        <v>106.799999952316</v>
      </c>
      <c r="DP37">
        <v>0</v>
      </c>
      <c r="DQ37">
        <v>664.14211999999998</v>
      </c>
      <c r="DR37">
        <v>-4.9769999955233404</v>
      </c>
      <c r="DS37">
        <v>-161.91538462574499</v>
      </c>
      <c r="DT37">
        <v>13209.791999999999</v>
      </c>
      <c r="DU37">
        <v>15</v>
      </c>
      <c r="DV37">
        <v>1628186992.5</v>
      </c>
      <c r="DW37" t="s">
        <v>475</v>
      </c>
      <c r="DX37">
        <v>1628186980.5</v>
      </c>
      <c r="DY37">
        <v>1628186992.5</v>
      </c>
      <c r="DZ37">
        <v>75</v>
      </c>
      <c r="EA37">
        <v>-0.01</v>
      </c>
      <c r="EB37">
        <v>-5.0000000000000001E-3</v>
      </c>
      <c r="EC37">
        <v>-0.75900000000000001</v>
      </c>
      <c r="ED37">
        <v>0.29599999999999999</v>
      </c>
      <c r="EE37">
        <v>100</v>
      </c>
      <c r="EF37">
        <v>23</v>
      </c>
      <c r="EG37">
        <v>0.48</v>
      </c>
      <c r="EH37">
        <v>0.01</v>
      </c>
      <c r="EI37">
        <v>2.9796267862686099</v>
      </c>
      <c r="EJ37">
        <v>-0.49631678298771398</v>
      </c>
      <c r="EK37">
        <v>9.3095658797984301E-2</v>
      </c>
      <c r="EL37">
        <v>1</v>
      </c>
      <c r="EM37">
        <v>0.47822428931720201</v>
      </c>
      <c r="EN37">
        <v>9.6377967873233494E-2</v>
      </c>
      <c r="EO37">
        <v>1.8866017974977601E-2</v>
      </c>
      <c r="EP37">
        <v>1</v>
      </c>
      <c r="EQ37">
        <v>2</v>
      </c>
      <c r="ER37">
        <v>2</v>
      </c>
      <c r="ES37" t="s">
        <v>364</v>
      </c>
      <c r="ET37">
        <v>2.92021</v>
      </c>
      <c r="EU37">
        <v>2.7865600000000001</v>
      </c>
      <c r="EV37">
        <v>2.55103E-2</v>
      </c>
      <c r="EW37">
        <v>2.6543600000000001E-2</v>
      </c>
      <c r="EX37">
        <v>0.135856</v>
      </c>
      <c r="EY37">
        <v>0.113955</v>
      </c>
      <c r="EZ37">
        <v>23637.5</v>
      </c>
      <c r="FA37">
        <v>20471.5</v>
      </c>
      <c r="FB37">
        <v>23963.8</v>
      </c>
      <c r="FC37">
        <v>20640.900000000001</v>
      </c>
      <c r="FD37">
        <v>30429.3</v>
      </c>
      <c r="FE37">
        <v>26187.599999999999</v>
      </c>
      <c r="FF37">
        <v>39030.6</v>
      </c>
      <c r="FG37">
        <v>32854.9</v>
      </c>
      <c r="FH37">
        <v>2.0065499999999998</v>
      </c>
      <c r="FI37">
        <v>1.81915</v>
      </c>
      <c r="FJ37">
        <v>4.5746599999999998E-2</v>
      </c>
      <c r="FK37">
        <v>0</v>
      </c>
      <c r="FL37">
        <v>29.6174</v>
      </c>
      <c r="FM37">
        <v>999.9</v>
      </c>
      <c r="FN37">
        <v>33.262</v>
      </c>
      <c r="FO37">
        <v>43.436999999999998</v>
      </c>
      <c r="FP37">
        <v>29.6557</v>
      </c>
      <c r="FQ37">
        <v>61.037799999999997</v>
      </c>
      <c r="FR37">
        <v>34.591299999999997</v>
      </c>
      <c r="FS37">
        <v>1</v>
      </c>
      <c r="FT37">
        <v>0.47573700000000002</v>
      </c>
      <c r="FU37">
        <v>2.3946399999999999</v>
      </c>
      <c r="FV37">
        <v>20.3965</v>
      </c>
      <c r="FW37">
        <v>5.2449899999999996</v>
      </c>
      <c r="FX37">
        <v>11.997999999999999</v>
      </c>
      <c r="FY37">
        <v>4.9633500000000002</v>
      </c>
      <c r="FZ37">
        <v>3.3003200000000001</v>
      </c>
      <c r="GA37">
        <v>9999</v>
      </c>
      <c r="GB37">
        <v>9999</v>
      </c>
      <c r="GC37">
        <v>9999</v>
      </c>
      <c r="GD37">
        <v>999.9</v>
      </c>
      <c r="GE37">
        <v>1.87103</v>
      </c>
      <c r="GF37">
        <v>1.8763700000000001</v>
      </c>
      <c r="GG37">
        <v>1.8765000000000001</v>
      </c>
      <c r="GH37">
        <v>1.8751500000000001</v>
      </c>
      <c r="GI37">
        <v>1.87751</v>
      </c>
      <c r="GJ37">
        <v>1.8733599999999999</v>
      </c>
      <c r="GK37">
        <v>1.8710500000000001</v>
      </c>
      <c r="GL37">
        <v>1.8783700000000001</v>
      </c>
      <c r="GM37">
        <v>5</v>
      </c>
      <c r="GN37">
        <v>0</v>
      </c>
      <c r="GO37">
        <v>0</v>
      </c>
      <c r="GP37">
        <v>0</v>
      </c>
      <c r="GQ37" t="s">
        <v>365</v>
      </c>
      <c r="GR37" t="s">
        <v>366</v>
      </c>
      <c r="GS37" t="s">
        <v>367</v>
      </c>
      <c r="GT37" t="s">
        <v>367</v>
      </c>
      <c r="GU37" t="s">
        <v>367</v>
      </c>
      <c r="GV37" t="s">
        <v>367</v>
      </c>
      <c r="GW37">
        <v>0</v>
      </c>
      <c r="GX37">
        <v>100</v>
      </c>
      <c r="GY37">
        <v>100</v>
      </c>
      <c r="GZ37">
        <v>-0.76300000000000001</v>
      </c>
      <c r="HA37">
        <v>0.3049</v>
      </c>
      <c r="HB37">
        <v>-0.87115056437424099</v>
      </c>
      <c r="HC37">
        <v>1.17587188380478E-3</v>
      </c>
      <c r="HD37">
        <v>-6.2601144054332803E-7</v>
      </c>
      <c r="HE37">
        <v>2.41796582943236E-10</v>
      </c>
      <c r="HF37">
        <v>0.30486312303513502</v>
      </c>
      <c r="HG37">
        <v>0</v>
      </c>
      <c r="HH37">
        <v>0</v>
      </c>
      <c r="HI37">
        <v>0</v>
      </c>
      <c r="HJ37">
        <v>2</v>
      </c>
      <c r="HK37">
        <v>2154</v>
      </c>
      <c r="HL37">
        <v>1</v>
      </c>
      <c r="HM37">
        <v>23</v>
      </c>
      <c r="HN37">
        <v>0.8</v>
      </c>
      <c r="HO37">
        <v>0.7</v>
      </c>
      <c r="HP37">
        <v>18</v>
      </c>
      <c r="HQ37">
        <v>504.19400000000002</v>
      </c>
      <c r="HR37">
        <v>447.05200000000002</v>
      </c>
      <c r="HS37">
        <v>26.997</v>
      </c>
      <c r="HT37">
        <v>33.286700000000003</v>
      </c>
      <c r="HU37">
        <v>29.9999</v>
      </c>
      <c r="HV37">
        <v>33.124000000000002</v>
      </c>
      <c r="HW37">
        <v>33.082099999999997</v>
      </c>
      <c r="HX37">
        <v>7.2978300000000003</v>
      </c>
      <c r="HY37">
        <v>19.178599999999999</v>
      </c>
      <c r="HZ37">
        <v>7.6470900000000004</v>
      </c>
      <c r="IA37">
        <v>27</v>
      </c>
      <c r="IB37">
        <v>100</v>
      </c>
      <c r="IC37">
        <v>23.1494</v>
      </c>
      <c r="ID37">
        <v>98.534700000000001</v>
      </c>
      <c r="IE37">
        <v>94.001099999999994</v>
      </c>
    </row>
    <row r="38" spans="1:239" x14ac:dyDescent="0.3">
      <c r="A38">
        <v>22</v>
      </c>
      <c r="B38">
        <v>1628187144</v>
      </c>
      <c r="C38">
        <v>12386.4000000954</v>
      </c>
      <c r="D38" t="s">
        <v>476</v>
      </c>
      <c r="E38" t="s">
        <v>477</v>
      </c>
      <c r="F38">
        <v>0</v>
      </c>
      <c r="G38" t="s">
        <v>452</v>
      </c>
      <c r="H38" t="s">
        <v>360</v>
      </c>
      <c r="I38" t="s">
        <v>361</v>
      </c>
      <c r="J38">
        <v>1628187144</v>
      </c>
      <c r="K38">
        <f t="shared" si="46"/>
        <v>5.7850551359585403E-3</v>
      </c>
      <c r="L38">
        <f t="shared" si="47"/>
        <v>5.7850551359585403</v>
      </c>
      <c r="M38">
        <f t="shared" si="48"/>
        <v>0.89926364733993314</v>
      </c>
      <c r="N38">
        <f t="shared" si="49"/>
        <v>73.767899999999997</v>
      </c>
      <c r="O38">
        <f t="shared" si="50"/>
        <v>68.992027395715937</v>
      </c>
      <c r="P38">
        <f t="shared" si="51"/>
        <v>6.8845538693707429</v>
      </c>
      <c r="Q38">
        <f t="shared" si="52"/>
        <v>7.3611270830966999</v>
      </c>
      <c r="R38">
        <f t="shared" si="53"/>
        <v>0.47322993700419624</v>
      </c>
      <c r="S38">
        <f t="shared" si="54"/>
        <v>2.9264774309019463</v>
      </c>
      <c r="T38">
        <f t="shared" si="55"/>
        <v>0.43446102834766531</v>
      </c>
      <c r="U38">
        <f t="shared" si="56"/>
        <v>0.27475621350487567</v>
      </c>
      <c r="V38">
        <f t="shared" si="57"/>
        <v>321.51615638137008</v>
      </c>
      <c r="W38">
        <f t="shared" si="58"/>
        <v>30.297738671329459</v>
      </c>
      <c r="X38">
        <f t="shared" si="59"/>
        <v>30.0349</v>
      </c>
      <c r="Y38">
        <f t="shared" si="60"/>
        <v>4.2689978507890176</v>
      </c>
      <c r="Z38">
        <f t="shared" si="61"/>
        <v>70.524916186681708</v>
      </c>
      <c r="AA38">
        <f t="shared" si="62"/>
        <v>2.9885967064664172</v>
      </c>
      <c r="AB38">
        <f t="shared" si="63"/>
        <v>4.2376465908240233</v>
      </c>
      <c r="AC38">
        <f t="shared" si="64"/>
        <v>1.2804011443226004</v>
      </c>
      <c r="AD38">
        <f t="shared" si="65"/>
        <v>-255.12093149577163</v>
      </c>
      <c r="AE38">
        <f t="shared" si="66"/>
        <v>-20.242179835988917</v>
      </c>
      <c r="AF38">
        <f t="shared" si="67"/>
        <v>-1.5375364952112931</v>
      </c>
      <c r="AG38">
        <f t="shared" si="68"/>
        <v>44.615508554398261</v>
      </c>
      <c r="AH38">
        <v>0</v>
      </c>
      <c r="AI38">
        <v>0</v>
      </c>
      <c r="AJ38">
        <f t="shared" si="69"/>
        <v>1</v>
      </c>
      <c r="AK38">
        <f t="shared" si="70"/>
        <v>0</v>
      </c>
      <c r="AL38">
        <f t="shared" si="71"/>
        <v>52275.155969118452</v>
      </c>
      <c r="AM38" t="s">
        <v>362</v>
      </c>
      <c r="AN38">
        <v>10238.9</v>
      </c>
      <c r="AO38">
        <v>302.21199999999999</v>
      </c>
      <c r="AP38">
        <v>4052.3</v>
      </c>
      <c r="AQ38">
        <f t="shared" si="72"/>
        <v>0.92542210596451402</v>
      </c>
      <c r="AR38">
        <v>-0.32343011824092399</v>
      </c>
      <c r="AS38" t="s">
        <v>478</v>
      </c>
      <c r="AT38">
        <v>10393.700000000001</v>
      </c>
      <c r="AU38">
        <v>657.84730769230703</v>
      </c>
      <c r="AV38">
        <v>823.22799999999995</v>
      </c>
      <c r="AW38">
        <f t="shared" si="73"/>
        <v>0.20089293890355153</v>
      </c>
      <c r="AX38">
        <v>0.5</v>
      </c>
      <c r="AY38">
        <f t="shared" si="74"/>
        <v>1681.2228001976011</v>
      </c>
      <c r="AZ38">
        <f t="shared" si="75"/>
        <v>0.89926364733993314</v>
      </c>
      <c r="BA38">
        <f t="shared" si="76"/>
        <v>168.87289464167725</v>
      </c>
      <c r="BB38">
        <f t="shared" si="77"/>
        <v>7.2726456329116451E-4</v>
      </c>
      <c r="BC38">
        <f t="shared" si="78"/>
        <v>3.9224516172919293</v>
      </c>
      <c r="BD38">
        <f t="shared" si="79"/>
        <v>233.81463122061209</v>
      </c>
      <c r="BE38" t="s">
        <v>479</v>
      </c>
      <c r="BF38">
        <v>515.25</v>
      </c>
      <c r="BG38">
        <f t="shared" si="80"/>
        <v>515.25</v>
      </c>
      <c r="BH38">
        <f t="shared" si="81"/>
        <v>0.3741102100511644</v>
      </c>
      <c r="BI38">
        <f t="shared" si="82"/>
        <v>0.5369886560328756</v>
      </c>
      <c r="BJ38">
        <f t="shared" si="83"/>
        <v>0.91292800497589799</v>
      </c>
      <c r="BK38">
        <f t="shared" si="84"/>
        <v>0.3174196038273161</v>
      </c>
      <c r="BL38">
        <f t="shared" si="85"/>
        <v>0.86106566032583765</v>
      </c>
      <c r="BM38">
        <f t="shared" si="86"/>
        <v>0.42058909687041157</v>
      </c>
      <c r="BN38">
        <f t="shared" si="87"/>
        <v>0.57941090312958843</v>
      </c>
      <c r="BO38">
        <f t="shared" si="88"/>
        <v>2000.03</v>
      </c>
      <c r="BP38">
        <f t="shared" si="89"/>
        <v>1681.2228001976011</v>
      </c>
      <c r="BQ38">
        <f t="shared" si="90"/>
        <v>0.84059879111693381</v>
      </c>
      <c r="BR38">
        <f t="shared" si="91"/>
        <v>0.16075566685568221</v>
      </c>
      <c r="BS38">
        <v>6</v>
      </c>
      <c r="BT38">
        <v>0.5</v>
      </c>
      <c r="BU38" t="s">
        <v>363</v>
      </c>
      <c r="BV38">
        <v>2</v>
      </c>
      <c r="BW38">
        <v>1628187144</v>
      </c>
      <c r="BX38">
        <v>73.767899999999997</v>
      </c>
      <c r="BY38">
        <v>75.358386395582599</v>
      </c>
      <c r="BZ38">
        <v>29.949558062812201</v>
      </c>
      <c r="CA38">
        <v>23.218499999999999</v>
      </c>
      <c r="CB38">
        <v>74.396000000000001</v>
      </c>
      <c r="CC38">
        <v>29.676400000000001</v>
      </c>
      <c r="CD38">
        <v>500.23</v>
      </c>
      <c r="CE38">
        <v>99.687399999999997</v>
      </c>
      <c r="CF38">
        <v>0.100273</v>
      </c>
      <c r="CG38">
        <v>29.906600000000001</v>
      </c>
      <c r="CH38">
        <v>30.0349</v>
      </c>
      <c r="CI38">
        <v>999.9</v>
      </c>
      <c r="CJ38">
        <v>0</v>
      </c>
      <c r="CK38">
        <v>0</v>
      </c>
      <c r="CL38">
        <v>10013.799999999999</v>
      </c>
      <c r="CM38">
        <v>0</v>
      </c>
      <c r="CN38">
        <v>395.93200000000002</v>
      </c>
      <c r="CO38">
        <v>-1.23956</v>
      </c>
      <c r="CP38">
        <v>76.048199999999994</v>
      </c>
      <c r="CQ38">
        <v>76.790400000000005</v>
      </c>
      <c r="CR38">
        <v>6.76675</v>
      </c>
      <c r="CS38">
        <v>75.007400000000004</v>
      </c>
      <c r="CT38">
        <v>23.218499999999999</v>
      </c>
      <c r="CU38">
        <v>2.98915</v>
      </c>
      <c r="CV38">
        <v>2.3145899999999999</v>
      </c>
      <c r="CW38">
        <v>23.967600000000001</v>
      </c>
      <c r="CX38">
        <v>19.778300000000002</v>
      </c>
      <c r="CY38">
        <v>2000.03</v>
      </c>
      <c r="CZ38">
        <v>0.97999099999999995</v>
      </c>
      <c r="DA38">
        <v>2.0008600000000001E-2</v>
      </c>
      <c r="DB38">
        <v>0</v>
      </c>
      <c r="DC38">
        <v>657.58100000000002</v>
      </c>
      <c r="DD38">
        <v>4.9996700000000001</v>
      </c>
      <c r="DE38">
        <v>13062</v>
      </c>
      <c r="DF38">
        <v>16734.2</v>
      </c>
      <c r="DG38">
        <v>47.875</v>
      </c>
      <c r="DH38">
        <v>49.186999999999998</v>
      </c>
      <c r="DI38">
        <v>48.561999999999998</v>
      </c>
      <c r="DJ38">
        <v>48.686999999999998</v>
      </c>
      <c r="DK38">
        <v>49.311999999999998</v>
      </c>
      <c r="DL38">
        <v>1955.11</v>
      </c>
      <c r="DM38">
        <v>39.92</v>
      </c>
      <c r="DN38">
        <v>0</v>
      </c>
      <c r="DO38">
        <v>112.19999980926499</v>
      </c>
      <c r="DP38">
        <v>0</v>
      </c>
      <c r="DQ38">
        <v>657.84730769230703</v>
      </c>
      <c r="DR38">
        <v>-1.9803076909844599</v>
      </c>
      <c r="DS38">
        <v>-37.788034187443401</v>
      </c>
      <c r="DT38">
        <v>13066.603846153799</v>
      </c>
      <c r="DU38">
        <v>15</v>
      </c>
      <c r="DV38">
        <v>1628187104</v>
      </c>
      <c r="DW38" t="s">
        <v>480</v>
      </c>
      <c r="DX38">
        <v>1628187095.5</v>
      </c>
      <c r="DY38">
        <v>1628187104</v>
      </c>
      <c r="DZ38">
        <v>76</v>
      </c>
      <c r="EA38">
        <v>0.159</v>
      </c>
      <c r="EB38">
        <v>4.0000000000000001E-3</v>
      </c>
      <c r="EC38">
        <v>-0.627</v>
      </c>
      <c r="ED38">
        <v>0.29399999999999998</v>
      </c>
      <c r="EE38">
        <v>75</v>
      </c>
      <c r="EF38">
        <v>23</v>
      </c>
      <c r="EG38">
        <v>0.17</v>
      </c>
      <c r="EH38">
        <v>0.01</v>
      </c>
      <c r="EI38">
        <v>0.64389165966964101</v>
      </c>
      <c r="EJ38">
        <v>-0.40141171920774799</v>
      </c>
      <c r="EK38">
        <v>6.8045993618985598E-2</v>
      </c>
      <c r="EL38">
        <v>1</v>
      </c>
      <c r="EM38">
        <v>0.47306343111652099</v>
      </c>
      <c r="EN38">
        <v>8.0217784551587901E-2</v>
      </c>
      <c r="EO38">
        <v>1.5893013473101E-2</v>
      </c>
      <c r="EP38">
        <v>1</v>
      </c>
      <c r="EQ38">
        <v>2</v>
      </c>
      <c r="ER38">
        <v>2</v>
      </c>
      <c r="ES38" t="s">
        <v>364</v>
      </c>
      <c r="ET38">
        <v>2.92055</v>
      </c>
      <c r="EU38">
        <v>2.7868900000000001</v>
      </c>
      <c r="EV38">
        <v>1.9810299999999999E-2</v>
      </c>
      <c r="EW38">
        <v>2.0101500000000001E-2</v>
      </c>
      <c r="EX38">
        <v>0.13453100000000001</v>
      </c>
      <c r="EY38">
        <v>0.113691</v>
      </c>
      <c r="EZ38">
        <v>23785</v>
      </c>
      <c r="FA38">
        <v>20615.2</v>
      </c>
      <c r="FB38">
        <v>23972.9</v>
      </c>
      <c r="FC38">
        <v>20648.900000000001</v>
      </c>
      <c r="FD38">
        <v>30486.5</v>
      </c>
      <c r="FE38">
        <v>26204.799999999999</v>
      </c>
      <c r="FF38">
        <v>39044.6</v>
      </c>
      <c r="FG38">
        <v>32867</v>
      </c>
      <c r="FH38">
        <v>2.0082</v>
      </c>
      <c r="FI38">
        <v>1.82047</v>
      </c>
      <c r="FJ38">
        <v>6.2812099999999996E-2</v>
      </c>
      <c r="FK38">
        <v>0</v>
      </c>
      <c r="FL38">
        <v>29.011900000000001</v>
      </c>
      <c r="FM38">
        <v>999.9</v>
      </c>
      <c r="FN38">
        <v>33.012</v>
      </c>
      <c r="FO38">
        <v>43.476999999999997</v>
      </c>
      <c r="FP38">
        <v>29.493500000000001</v>
      </c>
      <c r="FQ38">
        <v>60.4178</v>
      </c>
      <c r="FR38">
        <v>34.162700000000001</v>
      </c>
      <c r="FS38">
        <v>1</v>
      </c>
      <c r="FT38">
        <v>0.46087400000000001</v>
      </c>
      <c r="FU38">
        <v>2.0642299999999998</v>
      </c>
      <c r="FV38">
        <v>20.402899999999999</v>
      </c>
      <c r="FW38">
        <v>5.2476900000000004</v>
      </c>
      <c r="FX38">
        <v>11.997999999999999</v>
      </c>
      <c r="FY38">
        <v>4.9637000000000002</v>
      </c>
      <c r="FZ38">
        <v>3.3010000000000002</v>
      </c>
      <c r="GA38">
        <v>9999</v>
      </c>
      <c r="GB38">
        <v>9999</v>
      </c>
      <c r="GC38">
        <v>9999</v>
      </c>
      <c r="GD38">
        <v>999.9</v>
      </c>
      <c r="GE38">
        <v>1.87103</v>
      </c>
      <c r="GF38">
        <v>1.8763700000000001</v>
      </c>
      <c r="GG38">
        <v>1.87652</v>
      </c>
      <c r="GH38">
        <v>1.8751500000000001</v>
      </c>
      <c r="GI38">
        <v>1.8775500000000001</v>
      </c>
      <c r="GJ38">
        <v>1.8734299999999999</v>
      </c>
      <c r="GK38">
        <v>1.87107</v>
      </c>
      <c r="GL38">
        <v>1.8783799999999999</v>
      </c>
      <c r="GM38">
        <v>5</v>
      </c>
      <c r="GN38">
        <v>0</v>
      </c>
      <c r="GO38">
        <v>0</v>
      </c>
      <c r="GP38">
        <v>0</v>
      </c>
      <c r="GQ38" t="s">
        <v>365</v>
      </c>
      <c r="GR38" t="s">
        <v>366</v>
      </c>
      <c r="GS38" t="s">
        <v>367</v>
      </c>
      <c r="GT38" t="s">
        <v>367</v>
      </c>
      <c r="GU38" t="s">
        <v>367</v>
      </c>
      <c r="GV38" t="s">
        <v>367</v>
      </c>
      <c r="GW38">
        <v>0</v>
      </c>
      <c r="GX38">
        <v>100</v>
      </c>
      <c r="GY38">
        <v>100</v>
      </c>
      <c r="GZ38">
        <v>-0.628</v>
      </c>
      <c r="HA38">
        <v>0.30880000000000002</v>
      </c>
      <c r="HB38">
        <v>-0.71224346017665996</v>
      </c>
      <c r="HC38">
        <v>1.17587188380478E-3</v>
      </c>
      <c r="HD38">
        <v>-6.2601144054332803E-7</v>
      </c>
      <c r="HE38">
        <v>2.41796582943236E-10</v>
      </c>
      <c r="HF38">
        <v>0.308800842381447</v>
      </c>
      <c r="HG38">
        <v>0</v>
      </c>
      <c r="HH38">
        <v>0</v>
      </c>
      <c r="HI38">
        <v>0</v>
      </c>
      <c r="HJ38">
        <v>2</v>
      </c>
      <c r="HK38">
        <v>2154</v>
      </c>
      <c r="HL38">
        <v>1</v>
      </c>
      <c r="HM38">
        <v>23</v>
      </c>
      <c r="HN38">
        <v>0.8</v>
      </c>
      <c r="HO38">
        <v>0.7</v>
      </c>
      <c r="HP38">
        <v>18</v>
      </c>
      <c r="HQ38">
        <v>504.60199999999998</v>
      </c>
      <c r="HR38">
        <v>447.32299999999998</v>
      </c>
      <c r="HS38">
        <v>26.997900000000001</v>
      </c>
      <c r="HT38">
        <v>33.143599999999999</v>
      </c>
      <c r="HU38">
        <v>29.999300000000002</v>
      </c>
      <c r="HV38">
        <v>33.042000000000002</v>
      </c>
      <c r="HW38">
        <v>33.002200000000002</v>
      </c>
      <c r="HX38">
        <v>6.1990100000000004</v>
      </c>
      <c r="HY38">
        <v>18.7239</v>
      </c>
      <c r="HZ38">
        <v>6.9086400000000001</v>
      </c>
      <c r="IA38">
        <v>27</v>
      </c>
      <c r="IB38">
        <v>75</v>
      </c>
      <c r="IC38">
        <v>23.186199999999999</v>
      </c>
      <c r="ID38">
        <v>98.570899999999995</v>
      </c>
      <c r="IE38">
        <v>94.0364</v>
      </c>
    </row>
    <row r="39" spans="1:239" x14ac:dyDescent="0.3">
      <c r="A39">
        <v>23</v>
      </c>
      <c r="B39">
        <v>1628187246.5</v>
      </c>
      <c r="C39">
        <v>12488.9000000954</v>
      </c>
      <c r="D39" t="s">
        <v>481</v>
      </c>
      <c r="E39" t="s">
        <v>482</v>
      </c>
      <c r="F39">
        <v>0</v>
      </c>
      <c r="G39" t="s">
        <v>452</v>
      </c>
      <c r="H39" t="s">
        <v>360</v>
      </c>
      <c r="I39" t="s">
        <v>361</v>
      </c>
      <c r="J39">
        <v>1628187246.5</v>
      </c>
      <c r="K39">
        <f t="shared" si="46"/>
        <v>5.548284068656633E-3</v>
      </c>
      <c r="L39">
        <f t="shared" si="47"/>
        <v>5.548284068656633</v>
      </c>
      <c r="M39">
        <f t="shared" si="48"/>
        <v>-1.252148739382885</v>
      </c>
      <c r="N39">
        <f t="shared" si="49"/>
        <v>51.517899999999997</v>
      </c>
      <c r="O39">
        <f t="shared" si="50"/>
        <v>55.119072982378846</v>
      </c>
      <c r="P39">
        <f t="shared" si="51"/>
        <v>5.5008604989879748</v>
      </c>
      <c r="Q39">
        <f t="shared" si="52"/>
        <v>5.1414649370356988</v>
      </c>
      <c r="R39">
        <f t="shared" si="53"/>
        <v>0.4562648260179788</v>
      </c>
      <c r="S39">
        <f t="shared" si="54"/>
        <v>2.9231790458948907</v>
      </c>
      <c r="T39">
        <f t="shared" si="55"/>
        <v>0.42007477603949017</v>
      </c>
      <c r="U39">
        <f t="shared" si="56"/>
        <v>0.26555864850102623</v>
      </c>
      <c r="V39">
        <f t="shared" si="57"/>
        <v>321.48351638102406</v>
      </c>
      <c r="W39">
        <f t="shared" si="58"/>
        <v>30.188987071426112</v>
      </c>
      <c r="X39">
        <f t="shared" si="59"/>
        <v>29.7956</v>
      </c>
      <c r="Y39">
        <f t="shared" si="60"/>
        <v>4.2106848374648314</v>
      </c>
      <c r="Z39">
        <f t="shared" si="61"/>
        <v>70.056697823385733</v>
      </c>
      <c r="AA39">
        <f t="shared" si="62"/>
        <v>2.9397680987927433</v>
      </c>
      <c r="AB39">
        <f t="shared" si="63"/>
        <v>4.1962698644517253</v>
      </c>
      <c r="AC39">
        <f t="shared" si="64"/>
        <v>1.2709167386720881</v>
      </c>
      <c r="AD39">
        <f t="shared" si="65"/>
        <v>-244.67932742775753</v>
      </c>
      <c r="AE39">
        <f t="shared" si="66"/>
        <v>-9.3926279518481532</v>
      </c>
      <c r="AF39">
        <f t="shared" si="67"/>
        <v>-0.71279289820841862</v>
      </c>
      <c r="AG39">
        <f t="shared" si="68"/>
        <v>66.698768103209957</v>
      </c>
      <c r="AH39">
        <v>0</v>
      </c>
      <c r="AI39">
        <v>0</v>
      </c>
      <c r="AJ39">
        <f t="shared" si="69"/>
        <v>1</v>
      </c>
      <c r="AK39">
        <f t="shared" si="70"/>
        <v>0</v>
      </c>
      <c r="AL39">
        <f t="shared" si="71"/>
        <v>52210.562924864738</v>
      </c>
      <c r="AM39" t="s">
        <v>362</v>
      </c>
      <c r="AN39">
        <v>10238.9</v>
      </c>
      <c r="AO39">
        <v>302.21199999999999</v>
      </c>
      <c r="AP39">
        <v>4052.3</v>
      </c>
      <c r="AQ39">
        <f t="shared" si="72"/>
        <v>0.92542210596451402</v>
      </c>
      <c r="AR39">
        <v>-0.32343011824092399</v>
      </c>
      <c r="AS39" t="s">
        <v>483</v>
      </c>
      <c r="AT39">
        <v>10394.299999999999</v>
      </c>
      <c r="AU39">
        <v>658.61599999999999</v>
      </c>
      <c r="AV39">
        <v>790.34400000000005</v>
      </c>
      <c r="AW39">
        <f t="shared" si="73"/>
        <v>0.16667172775399075</v>
      </c>
      <c r="AX39">
        <v>0.5</v>
      </c>
      <c r="AY39">
        <f t="shared" si="74"/>
        <v>1681.0620001974216</v>
      </c>
      <c r="AZ39">
        <f t="shared" si="75"/>
        <v>-1.252148739382885</v>
      </c>
      <c r="BA39">
        <f t="shared" si="76"/>
        <v>140.0927540172419</v>
      </c>
      <c r="BB39">
        <f t="shared" si="77"/>
        <v>-5.5245946968814563E-4</v>
      </c>
      <c r="BC39">
        <f t="shared" si="78"/>
        <v>4.1272610407619972</v>
      </c>
      <c r="BD39">
        <f t="shared" si="79"/>
        <v>231.08383311790146</v>
      </c>
      <c r="BE39" t="s">
        <v>484</v>
      </c>
      <c r="BF39">
        <v>518.41999999999996</v>
      </c>
      <c r="BG39">
        <f t="shared" si="80"/>
        <v>518.41999999999996</v>
      </c>
      <c r="BH39">
        <f t="shared" si="81"/>
        <v>0.34405777737289089</v>
      </c>
      <c r="BI39">
        <f t="shared" si="82"/>
        <v>0.48442947294096889</v>
      </c>
      <c r="BJ39">
        <f t="shared" si="83"/>
        <v>0.92305228247705073</v>
      </c>
      <c r="BK39">
        <f t="shared" si="84"/>
        <v>0.26986143092442216</v>
      </c>
      <c r="BL39">
        <f t="shared" si="85"/>
        <v>0.86983452121656879</v>
      </c>
      <c r="BM39">
        <f t="shared" si="86"/>
        <v>0.38131161004600111</v>
      </c>
      <c r="BN39">
        <f t="shared" si="87"/>
        <v>0.61868838995399889</v>
      </c>
      <c r="BO39">
        <f t="shared" si="88"/>
        <v>1999.84</v>
      </c>
      <c r="BP39">
        <f t="shared" si="89"/>
        <v>1681.0620001974216</v>
      </c>
      <c r="BQ39">
        <f t="shared" si="90"/>
        <v>0.84059824795854754</v>
      </c>
      <c r="BR39">
        <f t="shared" si="91"/>
        <v>0.16075461855999684</v>
      </c>
      <c r="BS39">
        <v>6</v>
      </c>
      <c r="BT39">
        <v>0.5</v>
      </c>
      <c r="BU39" t="s">
        <v>363</v>
      </c>
      <c r="BV39">
        <v>2</v>
      </c>
      <c r="BW39">
        <v>1628187246.5</v>
      </c>
      <c r="BX39">
        <v>51.517899999999997</v>
      </c>
      <c r="BY39">
        <v>50.358684002284598</v>
      </c>
      <c r="BZ39">
        <v>29.456717256952299</v>
      </c>
      <c r="CA39">
        <v>22.9969</v>
      </c>
      <c r="CB39">
        <v>52.1691</v>
      </c>
      <c r="CC39">
        <v>29.3154</v>
      </c>
      <c r="CD39">
        <v>500.15499999999997</v>
      </c>
      <c r="CE39">
        <v>99.699600000000004</v>
      </c>
      <c r="CF39">
        <v>9.9983000000000002E-2</v>
      </c>
      <c r="CG39">
        <v>29.736000000000001</v>
      </c>
      <c r="CH39">
        <v>29.7956</v>
      </c>
      <c r="CI39">
        <v>999.9</v>
      </c>
      <c r="CJ39">
        <v>0</v>
      </c>
      <c r="CK39">
        <v>0</v>
      </c>
      <c r="CL39">
        <v>9993.75</v>
      </c>
      <c r="CM39">
        <v>0</v>
      </c>
      <c r="CN39">
        <v>387.16399999999999</v>
      </c>
      <c r="CO39">
        <v>1.5261499999999999</v>
      </c>
      <c r="CP39">
        <v>53.091000000000001</v>
      </c>
      <c r="CQ39">
        <v>51.168399999999998</v>
      </c>
      <c r="CR39">
        <v>6.6339899999999998</v>
      </c>
      <c r="CS39">
        <v>49.991700000000002</v>
      </c>
      <c r="CT39">
        <v>22.9969</v>
      </c>
      <c r="CU39">
        <v>2.9541900000000001</v>
      </c>
      <c r="CV39">
        <v>2.29278</v>
      </c>
      <c r="CW39">
        <v>23.771899999999999</v>
      </c>
      <c r="CX39">
        <v>19.625800000000002</v>
      </c>
      <c r="CY39">
        <v>1999.84</v>
      </c>
      <c r="CZ39">
        <v>0.98000699999999996</v>
      </c>
      <c r="DA39">
        <v>1.9992599999999999E-2</v>
      </c>
      <c r="DB39">
        <v>0</v>
      </c>
      <c r="DC39">
        <v>658.94399999999996</v>
      </c>
      <c r="DD39">
        <v>4.9996700000000001</v>
      </c>
      <c r="DE39">
        <v>13070.1</v>
      </c>
      <c r="DF39">
        <v>16732.7</v>
      </c>
      <c r="DG39">
        <v>47.561999999999998</v>
      </c>
      <c r="DH39">
        <v>48.625</v>
      </c>
      <c r="DI39">
        <v>48.25</v>
      </c>
      <c r="DJ39">
        <v>48.186999999999998</v>
      </c>
      <c r="DK39">
        <v>49.061999999999998</v>
      </c>
      <c r="DL39">
        <v>1954.96</v>
      </c>
      <c r="DM39">
        <v>39.880000000000003</v>
      </c>
      <c r="DN39">
        <v>0</v>
      </c>
      <c r="DO39">
        <v>101.799999952316</v>
      </c>
      <c r="DP39">
        <v>0</v>
      </c>
      <c r="DQ39">
        <v>658.61599999999999</v>
      </c>
      <c r="DR39">
        <v>1.16841023514233</v>
      </c>
      <c r="DS39">
        <v>14.1401709607591</v>
      </c>
      <c r="DT39">
        <v>13069.4538461538</v>
      </c>
      <c r="DU39">
        <v>15</v>
      </c>
      <c r="DV39">
        <v>1628187207.5</v>
      </c>
      <c r="DW39" t="s">
        <v>485</v>
      </c>
      <c r="DX39">
        <v>1628187202.5</v>
      </c>
      <c r="DY39">
        <v>1628187207.5</v>
      </c>
      <c r="DZ39">
        <v>77</v>
      </c>
      <c r="EA39">
        <v>1E-3</v>
      </c>
      <c r="EB39">
        <v>7.0000000000000001E-3</v>
      </c>
      <c r="EC39">
        <v>-0.65300000000000002</v>
      </c>
      <c r="ED39">
        <v>0.29599999999999999</v>
      </c>
      <c r="EE39">
        <v>50</v>
      </c>
      <c r="EF39">
        <v>23</v>
      </c>
      <c r="EG39">
        <v>0.33</v>
      </c>
      <c r="EH39">
        <v>0.01</v>
      </c>
      <c r="EI39">
        <v>-1.50098302126135</v>
      </c>
      <c r="EJ39">
        <v>-0.30699826737000202</v>
      </c>
      <c r="EK39">
        <v>6.7539755192591894E-2</v>
      </c>
      <c r="EL39">
        <v>1</v>
      </c>
      <c r="EM39">
        <v>0.46804976475053101</v>
      </c>
      <c r="EN39">
        <v>9.1851069952364306E-2</v>
      </c>
      <c r="EO39">
        <v>1.7044256007670001E-2</v>
      </c>
      <c r="EP39">
        <v>1</v>
      </c>
      <c r="EQ39">
        <v>2</v>
      </c>
      <c r="ER39">
        <v>2</v>
      </c>
      <c r="ES39" t="s">
        <v>364</v>
      </c>
      <c r="ET39">
        <v>2.9206099999999999</v>
      </c>
      <c r="EU39">
        <v>2.7864200000000001</v>
      </c>
      <c r="EV39">
        <v>1.3990000000000001E-2</v>
      </c>
      <c r="EW39">
        <v>1.35052E-2</v>
      </c>
      <c r="EX39">
        <v>0.13347700000000001</v>
      </c>
      <c r="EY39">
        <v>0.112999</v>
      </c>
      <c r="EZ39">
        <v>23940.5</v>
      </c>
      <c r="FA39">
        <v>20765.7</v>
      </c>
      <c r="FB39">
        <v>23986.5</v>
      </c>
      <c r="FC39">
        <v>20660</v>
      </c>
      <c r="FD39">
        <v>30539.3</v>
      </c>
      <c r="FE39">
        <v>26238.2</v>
      </c>
      <c r="FF39">
        <v>39066.199999999997</v>
      </c>
      <c r="FG39">
        <v>32883.599999999999</v>
      </c>
      <c r="FH39">
        <v>2.0104000000000002</v>
      </c>
      <c r="FI39">
        <v>1.8244499999999999</v>
      </c>
      <c r="FJ39">
        <v>7.6256699999999997E-2</v>
      </c>
      <c r="FK39">
        <v>0</v>
      </c>
      <c r="FL39">
        <v>28.553000000000001</v>
      </c>
      <c r="FM39">
        <v>999.9</v>
      </c>
      <c r="FN39">
        <v>32.835000000000001</v>
      </c>
      <c r="FO39">
        <v>43.386000000000003</v>
      </c>
      <c r="FP39">
        <v>29.194199999999999</v>
      </c>
      <c r="FQ39">
        <v>61.047800000000002</v>
      </c>
      <c r="FR39">
        <v>33.930300000000003</v>
      </c>
      <c r="FS39">
        <v>1</v>
      </c>
      <c r="FT39">
        <v>0.43922800000000001</v>
      </c>
      <c r="FU39">
        <v>1.8121100000000001</v>
      </c>
      <c r="FV39">
        <v>20.406500000000001</v>
      </c>
      <c r="FW39">
        <v>5.2457399999999996</v>
      </c>
      <c r="FX39">
        <v>11.997999999999999</v>
      </c>
      <c r="FY39">
        <v>4.9636500000000003</v>
      </c>
      <c r="FZ39">
        <v>3.3008500000000001</v>
      </c>
      <c r="GA39">
        <v>9999</v>
      </c>
      <c r="GB39">
        <v>9999</v>
      </c>
      <c r="GC39">
        <v>9999</v>
      </c>
      <c r="GD39">
        <v>999.9</v>
      </c>
      <c r="GE39">
        <v>1.87103</v>
      </c>
      <c r="GF39">
        <v>1.8763700000000001</v>
      </c>
      <c r="GG39">
        <v>1.87652</v>
      </c>
      <c r="GH39">
        <v>1.8751500000000001</v>
      </c>
      <c r="GI39">
        <v>1.8775599999999999</v>
      </c>
      <c r="GJ39">
        <v>1.87344</v>
      </c>
      <c r="GK39">
        <v>1.8710500000000001</v>
      </c>
      <c r="GL39">
        <v>1.87843</v>
      </c>
      <c r="GM39">
        <v>5</v>
      </c>
      <c r="GN39">
        <v>0</v>
      </c>
      <c r="GO39">
        <v>0</v>
      </c>
      <c r="GP39">
        <v>0</v>
      </c>
      <c r="GQ39" t="s">
        <v>365</v>
      </c>
      <c r="GR39" t="s">
        <v>366</v>
      </c>
      <c r="GS39" t="s">
        <v>367</v>
      </c>
      <c r="GT39" t="s">
        <v>367</v>
      </c>
      <c r="GU39" t="s">
        <v>367</v>
      </c>
      <c r="GV39" t="s">
        <v>367</v>
      </c>
      <c r="GW39">
        <v>0</v>
      </c>
      <c r="GX39">
        <v>100</v>
      </c>
      <c r="GY39">
        <v>100</v>
      </c>
      <c r="GZ39">
        <v>-0.65100000000000002</v>
      </c>
      <c r="HA39">
        <v>0.3155</v>
      </c>
      <c r="HB39">
        <v>-0.710930339397153</v>
      </c>
      <c r="HC39">
        <v>1.17587188380478E-3</v>
      </c>
      <c r="HD39">
        <v>-6.2601144054332803E-7</v>
      </c>
      <c r="HE39">
        <v>2.41796582943236E-10</v>
      </c>
      <c r="HF39">
        <v>0.31544182299444801</v>
      </c>
      <c r="HG39">
        <v>0</v>
      </c>
      <c r="HH39">
        <v>0</v>
      </c>
      <c r="HI39">
        <v>0</v>
      </c>
      <c r="HJ39">
        <v>2</v>
      </c>
      <c r="HK39">
        <v>2154</v>
      </c>
      <c r="HL39">
        <v>1</v>
      </c>
      <c r="HM39">
        <v>23</v>
      </c>
      <c r="HN39">
        <v>0.7</v>
      </c>
      <c r="HO39">
        <v>0.7</v>
      </c>
      <c r="HP39">
        <v>18</v>
      </c>
      <c r="HQ39">
        <v>504.53399999999999</v>
      </c>
      <c r="HR39">
        <v>448.54899999999998</v>
      </c>
      <c r="HS39">
        <v>26.998200000000001</v>
      </c>
      <c r="HT39">
        <v>32.890599999999999</v>
      </c>
      <c r="HU39">
        <v>29.998899999999999</v>
      </c>
      <c r="HV39">
        <v>32.8538</v>
      </c>
      <c r="HW39">
        <v>32.820999999999998</v>
      </c>
      <c r="HX39">
        <v>5.1100099999999999</v>
      </c>
      <c r="HY39">
        <v>18.521000000000001</v>
      </c>
      <c r="HZ39">
        <v>6.2349199999999998</v>
      </c>
      <c r="IA39">
        <v>27</v>
      </c>
      <c r="IB39">
        <v>50</v>
      </c>
      <c r="IC39">
        <v>22.967300000000002</v>
      </c>
      <c r="ID39">
        <v>98.625799999999998</v>
      </c>
      <c r="IE39">
        <v>94.085099999999997</v>
      </c>
    </row>
    <row r="40" spans="1:239" x14ac:dyDescent="0.3">
      <c r="A40">
        <v>24</v>
      </c>
      <c r="B40">
        <v>1628187353.5</v>
      </c>
      <c r="C40">
        <v>12595.9000000954</v>
      </c>
      <c r="D40" t="s">
        <v>486</v>
      </c>
      <c r="E40" t="s">
        <v>487</v>
      </c>
      <c r="F40">
        <v>0</v>
      </c>
      <c r="G40" t="s">
        <v>452</v>
      </c>
      <c r="H40" t="s">
        <v>360</v>
      </c>
      <c r="I40" t="s">
        <v>361</v>
      </c>
      <c r="J40">
        <v>1628187353.5</v>
      </c>
      <c r="K40">
        <f t="shared" si="46"/>
        <v>5.5755039237446206E-3</v>
      </c>
      <c r="L40">
        <f t="shared" si="47"/>
        <v>5.5755039237446207</v>
      </c>
      <c r="M40">
        <f t="shared" si="48"/>
        <v>-3.704898208070055</v>
      </c>
      <c r="N40">
        <f t="shared" si="49"/>
        <v>24.384499999999999</v>
      </c>
      <c r="O40">
        <f t="shared" si="50"/>
        <v>37.126396535795848</v>
      </c>
      <c r="P40">
        <f t="shared" si="51"/>
        <v>3.7047889057681256</v>
      </c>
      <c r="Q40">
        <f t="shared" si="52"/>
        <v>2.4332936536299998</v>
      </c>
      <c r="R40">
        <f t="shared" si="53"/>
        <v>0.47800512973180559</v>
      </c>
      <c r="S40">
        <f t="shared" si="54"/>
        <v>2.9229804446876826</v>
      </c>
      <c r="T40">
        <f t="shared" si="55"/>
        <v>0.43844174978662315</v>
      </c>
      <c r="U40">
        <f t="shared" si="56"/>
        <v>0.27730731258485863</v>
      </c>
      <c r="V40">
        <f t="shared" si="57"/>
        <v>321.53037938106439</v>
      </c>
      <c r="W40">
        <f t="shared" si="58"/>
        <v>29.997069497367381</v>
      </c>
      <c r="X40">
        <f t="shared" si="59"/>
        <v>29.570799999999998</v>
      </c>
      <c r="Y40">
        <f t="shared" si="60"/>
        <v>4.1565388810200492</v>
      </c>
      <c r="Z40">
        <f t="shared" si="61"/>
        <v>70.636209311764091</v>
      </c>
      <c r="AA40">
        <f t="shared" si="62"/>
        <v>2.9326396395653433</v>
      </c>
      <c r="AB40">
        <f t="shared" si="63"/>
        <v>4.1517511601191313</v>
      </c>
      <c r="AC40">
        <f t="shared" si="64"/>
        <v>1.2238992414547059</v>
      </c>
      <c r="AD40">
        <f t="shared" si="65"/>
        <v>-245.87972303713778</v>
      </c>
      <c r="AE40">
        <f t="shared" si="66"/>
        <v>-3.1516744346799799</v>
      </c>
      <c r="AF40">
        <f t="shared" si="67"/>
        <v>-0.23870670981152872</v>
      </c>
      <c r="AG40">
        <f t="shared" si="68"/>
        <v>72.2602751994351</v>
      </c>
      <c r="AH40">
        <v>0</v>
      </c>
      <c r="AI40">
        <v>0</v>
      </c>
      <c r="AJ40">
        <f t="shared" si="69"/>
        <v>1</v>
      </c>
      <c r="AK40">
        <f t="shared" si="70"/>
        <v>0</v>
      </c>
      <c r="AL40">
        <f t="shared" si="71"/>
        <v>52236.601311756996</v>
      </c>
      <c r="AM40" t="s">
        <v>362</v>
      </c>
      <c r="AN40">
        <v>10238.9</v>
      </c>
      <c r="AO40">
        <v>302.21199999999999</v>
      </c>
      <c r="AP40">
        <v>4052.3</v>
      </c>
      <c r="AQ40">
        <f t="shared" si="72"/>
        <v>0.92542210596451402</v>
      </c>
      <c r="AR40">
        <v>-0.32343011824092399</v>
      </c>
      <c r="AS40" t="s">
        <v>488</v>
      </c>
      <c r="AT40">
        <v>10395.5</v>
      </c>
      <c r="AU40">
        <v>666.86892307692301</v>
      </c>
      <c r="AV40">
        <v>762.62599999999998</v>
      </c>
      <c r="AW40">
        <f t="shared" si="73"/>
        <v>0.12556230304641725</v>
      </c>
      <c r="AX40">
        <v>0.5</v>
      </c>
      <c r="AY40">
        <f t="shared" si="74"/>
        <v>1681.3059001974427</v>
      </c>
      <c r="AZ40">
        <f t="shared" si="75"/>
        <v>-3.704898208070055</v>
      </c>
      <c r="BA40">
        <f t="shared" si="76"/>
        <v>105.55432047716033</v>
      </c>
      <c r="BB40">
        <f t="shared" si="77"/>
        <v>-2.011215263939793E-3</v>
      </c>
      <c r="BC40">
        <f t="shared" si="78"/>
        <v>4.313613750383543</v>
      </c>
      <c r="BD40">
        <f t="shared" si="79"/>
        <v>228.65396655495553</v>
      </c>
      <c r="BE40" t="s">
        <v>489</v>
      </c>
      <c r="BF40">
        <v>539.97</v>
      </c>
      <c r="BG40">
        <f t="shared" si="80"/>
        <v>539.97</v>
      </c>
      <c r="BH40">
        <f t="shared" si="81"/>
        <v>0.29195962372119488</v>
      </c>
      <c r="BI40">
        <f t="shared" si="82"/>
        <v>0.43006735467751595</v>
      </c>
      <c r="BJ40">
        <f t="shared" si="83"/>
        <v>0.93660732334376329</v>
      </c>
      <c r="BK40">
        <f t="shared" si="84"/>
        <v>0.20798037618985732</v>
      </c>
      <c r="BL40">
        <f t="shared" si="85"/>
        <v>0.87722581443422121</v>
      </c>
      <c r="BM40">
        <f t="shared" si="86"/>
        <v>0.34822955676768197</v>
      </c>
      <c r="BN40">
        <f t="shared" si="87"/>
        <v>0.65177044323231803</v>
      </c>
      <c r="BO40">
        <f t="shared" si="88"/>
        <v>2000.13</v>
      </c>
      <c r="BP40">
        <f t="shared" si="89"/>
        <v>1681.3059001974427</v>
      </c>
      <c r="BQ40">
        <f t="shared" si="90"/>
        <v>0.84059831120849271</v>
      </c>
      <c r="BR40">
        <f t="shared" si="91"/>
        <v>0.16075474063239109</v>
      </c>
      <c r="BS40">
        <v>6</v>
      </c>
      <c r="BT40">
        <v>0.5</v>
      </c>
      <c r="BU40" t="s">
        <v>363</v>
      </c>
      <c r="BV40">
        <v>2</v>
      </c>
      <c r="BW40">
        <v>1628187353.5</v>
      </c>
      <c r="BX40">
        <v>24.384499999999999</v>
      </c>
      <c r="BY40">
        <v>20.103969393561901</v>
      </c>
      <c r="BZ40">
        <v>29.388541405309098</v>
      </c>
      <c r="CA40">
        <v>22.8979</v>
      </c>
      <c r="CB40">
        <v>25.114599999999999</v>
      </c>
      <c r="CC40">
        <v>29.0228</v>
      </c>
      <c r="CD40">
        <v>500.25700000000001</v>
      </c>
      <c r="CE40">
        <v>99.688299999999998</v>
      </c>
      <c r="CF40">
        <v>0.10024</v>
      </c>
      <c r="CG40">
        <v>29.550799999999999</v>
      </c>
      <c r="CH40">
        <v>29.570799999999998</v>
      </c>
      <c r="CI40">
        <v>999.9</v>
      </c>
      <c r="CJ40">
        <v>0</v>
      </c>
      <c r="CK40">
        <v>0</v>
      </c>
      <c r="CL40">
        <v>9993.75</v>
      </c>
      <c r="CM40">
        <v>0</v>
      </c>
      <c r="CN40">
        <v>405.77600000000001</v>
      </c>
      <c r="CO40">
        <v>4.4004899999999996</v>
      </c>
      <c r="CP40">
        <v>25.1218</v>
      </c>
      <c r="CQ40">
        <v>20.452300000000001</v>
      </c>
      <c r="CR40">
        <v>6.4488700000000003</v>
      </c>
      <c r="CS40">
        <v>19.984000000000002</v>
      </c>
      <c r="CT40">
        <v>22.8979</v>
      </c>
      <c r="CU40">
        <v>2.9255300000000002</v>
      </c>
      <c r="CV40">
        <v>2.2826499999999998</v>
      </c>
      <c r="CW40">
        <v>23.61</v>
      </c>
      <c r="CX40">
        <v>19.554500000000001</v>
      </c>
      <c r="CY40">
        <v>2000.13</v>
      </c>
      <c r="CZ40">
        <v>0.98000699999999996</v>
      </c>
      <c r="DA40">
        <v>1.9992599999999999E-2</v>
      </c>
      <c r="DB40">
        <v>0</v>
      </c>
      <c r="DC40">
        <v>667.74400000000003</v>
      </c>
      <c r="DD40">
        <v>4.9996700000000001</v>
      </c>
      <c r="DE40">
        <v>13225.5</v>
      </c>
      <c r="DF40">
        <v>16735.2</v>
      </c>
      <c r="DG40">
        <v>47.125</v>
      </c>
      <c r="DH40">
        <v>48</v>
      </c>
      <c r="DI40">
        <v>47.811999999999998</v>
      </c>
      <c r="DJ40">
        <v>47.561999999999998</v>
      </c>
      <c r="DK40">
        <v>48.625</v>
      </c>
      <c r="DL40">
        <v>1955.24</v>
      </c>
      <c r="DM40">
        <v>39.89</v>
      </c>
      <c r="DN40">
        <v>0</v>
      </c>
      <c r="DO40">
        <v>106.59999990463299</v>
      </c>
      <c r="DP40">
        <v>0</v>
      </c>
      <c r="DQ40">
        <v>666.86892307692301</v>
      </c>
      <c r="DR40">
        <v>3.31015383937814</v>
      </c>
      <c r="DS40">
        <v>65.558974299878997</v>
      </c>
      <c r="DT40">
        <v>13216.7076923077</v>
      </c>
      <c r="DU40">
        <v>15</v>
      </c>
      <c r="DV40">
        <v>1628187314.5</v>
      </c>
      <c r="DW40" t="s">
        <v>490</v>
      </c>
      <c r="DX40">
        <v>1628187308.5</v>
      </c>
      <c r="DY40">
        <v>1628187314.5</v>
      </c>
      <c r="DZ40">
        <v>78</v>
      </c>
      <c r="EA40">
        <v>-4.8000000000000001E-2</v>
      </c>
      <c r="EB40">
        <v>8.9999999999999993E-3</v>
      </c>
      <c r="EC40">
        <v>-0.73499999999999999</v>
      </c>
      <c r="ED40">
        <v>0.29699999999999999</v>
      </c>
      <c r="EE40">
        <v>20</v>
      </c>
      <c r="EF40">
        <v>23</v>
      </c>
      <c r="EG40">
        <v>0.24</v>
      </c>
      <c r="EH40">
        <v>0.01</v>
      </c>
      <c r="EI40">
        <v>-3.8010078770303002</v>
      </c>
      <c r="EJ40">
        <v>-0.105574142107575</v>
      </c>
      <c r="EK40">
        <v>5.9919254399809302E-2</v>
      </c>
      <c r="EL40">
        <v>1</v>
      </c>
      <c r="EM40">
        <v>0.46240235880944702</v>
      </c>
      <c r="EN40">
        <v>0.100676273891628</v>
      </c>
      <c r="EO40">
        <v>1.8086807283483101E-2</v>
      </c>
      <c r="EP40">
        <v>1</v>
      </c>
      <c r="EQ40">
        <v>2</v>
      </c>
      <c r="ER40">
        <v>2</v>
      </c>
      <c r="ES40" t="s">
        <v>364</v>
      </c>
      <c r="ET40">
        <v>2.9211999999999998</v>
      </c>
      <c r="EU40">
        <v>2.78667</v>
      </c>
      <c r="EV40">
        <v>6.7727100000000004E-3</v>
      </c>
      <c r="EW40">
        <v>5.4308999999999998E-3</v>
      </c>
      <c r="EX40">
        <v>0.13262499999999999</v>
      </c>
      <c r="EY40">
        <v>0.112717</v>
      </c>
      <c r="EZ40">
        <v>24135.3</v>
      </c>
      <c r="FA40">
        <v>20950.400000000001</v>
      </c>
      <c r="FB40">
        <v>24005</v>
      </c>
      <c r="FC40">
        <v>20673.8</v>
      </c>
      <c r="FD40">
        <v>30590.2</v>
      </c>
      <c r="FE40">
        <v>26262.2</v>
      </c>
      <c r="FF40">
        <v>39094.699999999997</v>
      </c>
      <c r="FG40">
        <v>32903.800000000003</v>
      </c>
      <c r="FH40">
        <v>2.0137999999999998</v>
      </c>
      <c r="FI40">
        <v>1.8295999999999999</v>
      </c>
      <c r="FJ40">
        <v>8.5674200000000006E-2</v>
      </c>
      <c r="FK40">
        <v>0</v>
      </c>
      <c r="FL40">
        <v>28.173999999999999</v>
      </c>
      <c r="FM40">
        <v>999.9</v>
      </c>
      <c r="FN40">
        <v>32.682000000000002</v>
      </c>
      <c r="FO40">
        <v>43.225000000000001</v>
      </c>
      <c r="FP40">
        <v>28.817399999999999</v>
      </c>
      <c r="FQ40">
        <v>61.207900000000002</v>
      </c>
      <c r="FR40">
        <v>34.138599999999997</v>
      </c>
      <c r="FS40">
        <v>1</v>
      </c>
      <c r="FT40">
        <v>0.41136200000000001</v>
      </c>
      <c r="FU40">
        <v>1.5326599999999999</v>
      </c>
      <c r="FV40">
        <v>20.410599999999999</v>
      </c>
      <c r="FW40">
        <v>5.24634</v>
      </c>
      <c r="FX40">
        <v>11.997999999999999</v>
      </c>
      <c r="FY40">
        <v>4.9636500000000003</v>
      </c>
      <c r="FZ40">
        <v>3.30078</v>
      </c>
      <c r="GA40">
        <v>9999</v>
      </c>
      <c r="GB40">
        <v>9999</v>
      </c>
      <c r="GC40">
        <v>9999</v>
      </c>
      <c r="GD40">
        <v>999.9</v>
      </c>
      <c r="GE40">
        <v>1.8710500000000001</v>
      </c>
      <c r="GF40">
        <v>1.8763700000000001</v>
      </c>
      <c r="GG40">
        <v>1.8765000000000001</v>
      </c>
      <c r="GH40">
        <v>1.8751599999999999</v>
      </c>
      <c r="GI40">
        <v>1.87758</v>
      </c>
      <c r="GJ40">
        <v>1.87341</v>
      </c>
      <c r="GK40">
        <v>1.8710500000000001</v>
      </c>
      <c r="GL40">
        <v>1.8784799999999999</v>
      </c>
      <c r="GM40">
        <v>5</v>
      </c>
      <c r="GN40">
        <v>0</v>
      </c>
      <c r="GO40">
        <v>0</v>
      </c>
      <c r="GP40">
        <v>0</v>
      </c>
      <c r="GQ40" t="s">
        <v>365</v>
      </c>
      <c r="GR40" t="s">
        <v>366</v>
      </c>
      <c r="GS40" t="s">
        <v>367</v>
      </c>
      <c r="GT40" t="s">
        <v>367</v>
      </c>
      <c r="GU40" t="s">
        <v>367</v>
      </c>
      <c r="GV40" t="s">
        <v>367</v>
      </c>
      <c r="GW40">
        <v>0</v>
      </c>
      <c r="GX40">
        <v>100</v>
      </c>
      <c r="GY40">
        <v>100</v>
      </c>
      <c r="GZ40">
        <v>-0.73</v>
      </c>
      <c r="HA40">
        <v>0.32400000000000001</v>
      </c>
      <c r="HB40">
        <v>-0.75919916840302104</v>
      </c>
      <c r="HC40">
        <v>1.17587188380478E-3</v>
      </c>
      <c r="HD40">
        <v>-6.2601144054332803E-7</v>
      </c>
      <c r="HE40">
        <v>2.41796582943236E-10</v>
      </c>
      <c r="HF40">
        <v>0.32397214006508102</v>
      </c>
      <c r="HG40">
        <v>0</v>
      </c>
      <c r="HH40">
        <v>0</v>
      </c>
      <c r="HI40">
        <v>0</v>
      </c>
      <c r="HJ40">
        <v>2</v>
      </c>
      <c r="HK40">
        <v>2154</v>
      </c>
      <c r="HL40">
        <v>1</v>
      </c>
      <c r="HM40">
        <v>23</v>
      </c>
      <c r="HN40">
        <v>0.8</v>
      </c>
      <c r="HO40">
        <v>0.7</v>
      </c>
      <c r="HP40">
        <v>18</v>
      </c>
      <c r="HQ40">
        <v>504.57</v>
      </c>
      <c r="HR40">
        <v>449.92</v>
      </c>
      <c r="HS40">
        <v>26.997800000000002</v>
      </c>
      <c r="HT40">
        <v>32.556899999999999</v>
      </c>
      <c r="HU40">
        <v>29.998799999999999</v>
      </c>
      <c r="HV40">
        <v>32.582599999999999</v>
      </c>
      <c r="HW40">
        <v>32.557600000000001</v>
      </c>
      <c r="HX40">
        <v>3.8264800000000001</v>
      </c>
      <c r="HY40">
        <v>17.645299999999999</v>
      </c>
      <c r="HZ40">
        <v>5.5994099999999998</v>
      </c>
      <c r="IA40">
        <v>27</v>
      </c>
      <c r="IB40">
        <v>20</v>
      </c>
      <c r="IC40">
        <v>22.858000000000001</v>
      </c>
      <c r="ID40">
        <v>98.699299999999994</v>
      </c>
      <c r="IE40">
        <v>94.144599999999997</v>
      </c>
    </row>
    <row r="41" spans="1:239" x14ac:dyDescent="0.3">
      <c r="A41">
        <v>25</v>
      </c>
      <c r="B41">
        <v>1628187499.5</v>
      </c>
      <c r="C41">
        <v>12741.9000000954</v>
      </c>
      <c r="D41" t="s">
        <v>491</v>
      </c>
      <c r="E41" t="s">
        <v>492</v>
      </c>
      <c r="F41">
        <v>0</v>
      </c>
      <c r="G41" t="s">
        <v>452</v>
      </c>
      <c r="H41" t="s">
        <v>360</v>
      </c>
      <c r="I41" t="s">
        <v>361</v>
      </c>
      <c r="J41">
        <v>1628187499.5</v>
      </c>
      <c r="K41">
        <f t="shared" si="46"/>
        <v>5.5035949077893095E-3</v>
      </c>
      <c r="L41">
        <f t="shared" si="47"/>
        <v>5.5035949077893092</v>
      </c>
      <c r="M41">
        <f t="shared" si="48"/>
        <v>24.848709062633986</v>
      </c>
      <c r="N41">
        <f t="shared" si="49"/>
        <v>366.19600000000003</v>
      </c>
      <c r="O41">
        <f t="shared" si="50"/>
        <v>270.45412994423538</v>
      </c>
      <c r="P41">
        <f t="shared" si="51"/>
        <v>26.987191522508052</v>
      </c>
      <c r="Q41">
        <f t="shared" si="52"/>
        <v>36.540767888491999</v>
      </c>
      <c r="R41">
        <f t="shared" si="53"/>
        <v>0.478961947525403</v>
      </c>
      <c r="S41">
        <f t="shared" si="54"/>
        <v>2.925097222282576</v>
      </c>
      <c r="T41">
        <f t="shared" si="55"/>
        <v>0.43927325607324957</v>
      </c>
      <c r="U41">
        <f t="shared" si="56"/>
        <v>0.27783707644046168</v>
      </c>
      <c r="V41">
        <f t="shared" si="57"/>
        <v>321.52080338107584</v>
      </c>
      <c r="W41">
        <f t="shared" si="58"/>
        <v>29.927635782429867</v>
      </c>
      <c r="X41">
        <f t="shared" si="59"/>
        <v>29.4558</v>
      </c>
      <c r="Y41">
        <f t="shared" si="60"/>
        <v>4.1290750756265657</v>
      </c>
      <c r="Z41">
        <f t="shared" si="61"/>
        <v>70.762820509545364</v>
      </c>
      <c r="AA41">
        <f t="shared" si="62"/>
        <v>2.9230634387706775</v>
      </c>
      <c r="AB41">
        <f t="shared" si="63"/>
        <v>4.1307898946401922</v>
      </c>
      <c r="AC41">
        <f t="shared" si="64"/>
        <v>1.2060116368558882</v>
      </c>
      <c r="AD41">
        <f t="shared" si="65"/>
        <v>-242.70853543350856</v>
      </c>
      <c r="AE41">
        <f t="shared" si="66"/>
        <v>1.1354244584235824</v>
      </c>
      <c r="AF41">
        <f t="shared" si="67"/>
        <v>8.5848044416025782E-2</v>
      </c>
      <c r="AG41">
        <f t="shared" si="68"/>
        <v>80.033540450406889</v>
      </c>
      <c r="AH41">
        <v>0</v>
      </c>
      <c r="AI41">
        <v>0</v>
      </c>
      <c r="AJ41">
        <f t="shared" si="69"/>
        <v>1</v>
      </c>
      <c r="AK41">
        <f t="shared" si="70"/>
        <v>0</v>
      </c>
      <c r="AL41">
        <f t="shared" si="71"/>
        <v>52312.255065044381</v>
      </c>
      <c r="AM41" t="s">
        <v>362</v>
      </c>
      <c r="AN41">
        <v>10238.9</v>
      </c>
      <c r="AO41">
        <v>302.21199999999999</v>
      </c>
      <c r="AP41">
        <v>4052.3</v>
      </c>
      <c r="AQ41">
        <f t="shared" si="72"/>
        <v>0.92542210596451402</v>
      </c>
      <c r="AR41">
        <v>-0.32343011824092399</v>
      </c>
      <c r="AS41" t="s">
        <v>493</v>
      </c>
      <c r="AT41">
        <v>10397.799999999999</v>
      </c>
      <c r="AU41">
        <v>687.28746153846203</v>
      </c>
      <c r="AV41">
        <v>1018.21</v>
      </c>
      <c r="AW41">
        <f t="shared" si="73"/>
        <v>0.32500421176529204</v>
      </c>
      <c r="AX41">
        <v>0.5</v>
      </c>
      <c r="AY41">
        <f t="shared" si="74"/>
        <v>1681.2555001974486</v>
      </c>
      <c r="AZ41">
        <f t="shared" si="75"/>
        <v>24.848709062633986</v>
      </c>
      <c r="BA41">
        <f t="shared" si="76"/>
        <v>273.20755930886679</v>
      </c>
      <c r="BB41">
        <f t="shared" si="77"/>
        <v>1.4972227111178918E-2</v>
      </c>
      <c r="BC41">
        <f t="shared" si="78"/>
        <v>2.9798273440645842</v>
      </c>
      <c r="BD41">
        <f t="shared" si="79"/>
        <v>247.2629422973273</v>
      </c>
      <c r="BE41" t="s">
        <v>494</v>
      </c>
      <c r="BF41">
        <v>515.91999999999996</v>
      </c>
      <c r="BG41">
        <f t="shared" si="80"/>
        <v>515.91999999999996</v>
      </c>
      <c r="BH41">
        <f t="shared" si="81"/>
        <v>0.49330688168452486</v>
      </c>
      <c r="BI41">
        <f t="shared" si="82"/>
        <v>0.65882764630300816</v>
      </c>
      <c r="BJ41">
        <f t="shared" si="83"/>
        <v>0.8579649245838965</v>
      </c>
      <c r="BK41">
        <f t="shared" si="84"/>
        <v>0.46218360730272706</v>
      </c>
      <c r="BL41">
        <f t="shared" si="85"/>
        <v>0.80907168045123212</v>
      </c>
      <c r="BM41">
        <f t="shared" si="86"/>
        <v>0.49455632221165774</v>
      </c>
      <c r="BN41">
        <f t="shared" si="87"/>
        <v>0.5054436777883422</v>
      </c>
      <c r="BO41">
        <f t="shared" si="88"/>
        <v>2000.07</v>
      </c>
      <c r="BP41">
        <f t="shared" si="89"/>
        <v>1681.2555001974486</v>
      </c>
      <c r="BQ41">
        <f t="shared" si="90"/>
        <v>0.84059832915720378</v>
      </c>
      <c r="BR41">
        <f t="shared" si="91"/>
        <v>0.16075477527340334</v>
      </c>
      <c r="BS41">
        <v>6</v>
      </c>
      <c r="BT41">
        <v>0.5</v>
      </c>
      <c r="BU41" t="s">
        <v>363</v>
      </c>
      <c r="BV41">
        <v>2</v>
      </c>
      <c r="BW41">
        <v>1628187499.5</v>
      </c>
      <c r="BX41">
        <v>366.19600000000003</v>
      </c>
      <c r="BY41">
        <v>398.42209623584898</v>
      </c>
      <c r="BZ41">
        <v>29.293695805478102</v>
      </c>
      <c r="CA41">
        <v>22.885000000000002</v>
      </c>
      <c r="CB41">
        <v>366.76400000000001</v>
      </c>
      <c r="CC41">
        <v>28.864599999999999</v>
      </c>
      <c r="CD41">
        <v>500.16800000000001</v>
      </c>
      <c r="CE41">
        <v>99.684600000000003</v>
      </c>
      <c r="CF41">
        <v>0.10012699999999999</v>
      </c>
      <c r="CG41">
        <v>29.463000000000001</v>
      </c>
      <c r="CH41">
        <v>29.4558</v>
      </c>
      <c r="CI41">
        <v>999.9</v>
      </c>
      <c r="CJ41">
        <v>0</v>
      </c>
      <c r="CK41">
        <v>0</v>
      </c>
      <c r="CL41">
        <v>10006.200000000001</v>
      </c>
      <c r="CM41">
        <v>0</v>
      </c>
      <c r="CN41">
        <v>511.29300000000001</v>
      </c>
      <c r="CO41">
        <v>-33.810499999999998</v>
      </c>
      <c r="CP41">
        <v>377.21100000000001</v>
      </c>
      <c r="CQ41">
        <v>409.375</v>
      </c>
      <c r="CR41">
        <v>6.3163900000000002</v>
      </c>
      <c r="CS41">
        <v>400.00700000000001</v>
      </c>
      <c r="CT41">
        <v>22.885000000000002</v>
      </c>
      <c r="CU41">
        <v>2.91093</v>
      </c>
      <c r="CV41">
        <v>2.2812800000000002</v>
      </c>
      <c r="CW41">
        <v>23.527000000000001</v>
      </c>
      <c r="CX41">
        <v>19.544799999999999</v>
      </c>
      <c r="CY41">
        <v>2000.07</v>
      </c>
      <c r="CZ41">
        <v>0.98000399999999999</v>
      </c>
      <c r="DA41">
        <v>1.9995499999999999E-2</v>
      </c>
      <c r="DB41">
        <v>0</v>
      </c>
      <c r="DC41">
        <v>690.34900000000005</v>
      </c>
      <c r="DD41">
        <v>4.9996700000000001</v>
      </c>
      <c r="DE41">
        <v>13687.2</v>
      </c>
      <c r="DF41">
        <v>16734.599999999999</v>
      </c>
      <c r="DG41">
        <v>46.686999999999998</v>
      </c>
      <c r="DH41">
        <v>47.5</v>
      </c>
      <c r="DI41">
        <v>47.311999999999998</v>
      </c>
      <c r="DJ41">
        <v>47.061999999999998</v>
      </c>
      <c r="DK41">
        <v>48.25</v>
      </c>
      <c r="DL41">
        <v>1955.18</v>
      </c>
      <c r="DM41">
        <v>39.89</v>
      </c>
      <c r="DN41">
        <v>0</v>
      </c>
      <c r="DO41">
        <v>145.799999952316</v>
      </c>
      <c r="DP41">
        <v>0</v>
      </c>
      <c r="DQ41">
        <v>687.28746153846203</v>
      </c>
      <c r="DR41">
        <v>23.810529942440301</v>
      </c>
      <c r="DS41">
        <v>458.14017126981503</v>
      </c>
      <c r="DT41">
        <v>13629.3692307692</v>
      </c>
      <c r="DU41">
        <v>15</v>
      </c>
      <c r="DV41">
        <v>1628187458</v>
      </c>
      <c r="DW41" t="s">
        <v>495</v>
      </c>
      <c r="DX41">
        <v>1628187457</v>
      </c>
      <c r="DY41">
        <v>1628187458</v>
      </c>
      <c r="DZ41">
        <v>79</v>
      </c>
      <c r="EA41">
        <v>-0.16800000000000001</v>
      </c>
      <c r="EB41">
        <v>1.2999999999999999E-2</v>
      </c>
      <c r="EC41">
        <v>-0.54100000000000004</v>
      </c>
      <c r="ED41">
        <v>0.29799999999999999</v>
      </c>
      <c r="EE41">
        <v>400</v>
      </c>
      <c r="EF41">
        <v>22</v>
      </c>
      <c r="EG41">
        <v>0.05</v>
      </c>
      <c r="EH41">
        <v>0.01</v>
      </c>
      <c r="EI41">
        <v>26.0969578814695</v>
      </c>
      <c r="EJ41">
        <v>-0.23073815977373899</v>
      </c>
      <c r="EK41">
        <v>0.113474556283543</v>
      </c>
      <c r="EL41">
        <v>1</v>
      </c>
      <c r="EM41">
        <v>0.45590474706746098</v>
      </c>
      <c r="EN41">
        <v>0.112835700123227</v>
      </c>
      <c r="EO41">
        <v>1.97684313452921E-2</v>
      </c>
      <c r="EP41">
        <v>1</v>
      </c>
      <c r="EQ41">
        <v>2</v>
      </c>
      <c r="ER41">
        <v>2</v>
      </c>
      <c r="ES41" t="s">
        <v>364</v>
      </c>
      <c r="ET41">
        <v>2.9214199999999999</v>
      </c>
      <c r="EU41">
        <v>2.78667</v>
      </c>
      <c r="EV41">
        <v>8.3261799999999997E-2</v>
      </c>
      <c r="EW41">
        <v>8.9516600000000002E-2</v>
      </c>
      <c r="EX41">
        <v>0.132246</v>
      </c>
      <c r="EY41">
        <v>0.112772</v>
      </c>
      <c r="EZ41">
        <v>22303.7</v>
      </c>
      <c r="FA41">
        <v>19199.5</v>
      </c>
      <c r="FB41">
        <v>24030.400000000001</v>
      </c>
      <c r="FC41">
        <v>20692.3</v>
      </c>
      <c r="FD41">
        <v>30632.2</v>
      </c>
      <c r="FE41">
        <v>26281.5</v>
      </c>
      <c r="FF41">
        <v>39133.4</v>
      </c>
      <c r="FG41">
        <v>32930.300000000003</v>
      </c>
      <c r="FH41">
        <v>2.0192000000000001</v>
      </c>
      <c r="FI41">
        <v>1.83893</v>
      </c>
      <c r="FJ41">
        <v>8.7901900000000005E-2</v>
      </c>
      <c r="FK41">
        <v>0</v>
      </c>
      <c r="FL41">
        <v>28.022400000000001</v>
      </c>
      <c r="FM41">
        <v>999.9</v>
      </c>
      <c r="FN41">
        <v>32.56</v>
      </c>
      <c r="FO41">
        <v>42.942999999999998</v>
      </c>
      <c r="FP41">
        <v>28.290700000000001</v>
      </c>
      <c r="FQ41">
        <v>60.857900000000001</v>
      </c>
      <c r="FR41">
        <v>34.0304</v>
      </c>
      <c r="FS41">
        <v>1</v>
      </c>
      <c r="FT41">
        <v>0.37402200000000002</v>
      </c>
      <c r="FU41">
        <v>1.38924</v>
      </c>
      <c r="FV41">
        <v>20.412800000000001</v>
      </c>
      <c r="FW41">
        <v>5.2484400000000004</v>
      </c>
      <c r="FX41">
        <v>11.997999999999999</v>
      </c>
      <c r="FY41">
        <v>4.9637000000000002</v>
      </c>
      <c r="FZ41">
        <v>3.3010000000000002</v>
      </c>
      <c r="GA41">
        <v>9999</v>
      </c>
      <c r="GB41">
        <v>9999</v>
      </c>
      <c r="GC41">
        <v>9999</v>
      </c>
      <c r="GD41">
        <v>999.9</v>
      </c>
      <c r="GE41">
        <v>1.87103</v>
      </c>
      <c r="GF41">
        <v>1.8763700000000001</v>
      </c>
      <c r="GG41">
        <v>1.87652</v>
      </c>
      <c r="GH41">
        <v>1.8751599999999999</v>
      </c>
      <c r="GI41">
        <v>1.87758</v>
      </c>
      <c r="GJ41">
        <v>1.8734200000000001</v>
      </c>
      <c r="GK41">
        <v>1.8710899999999999</v>
      </c>
      <c r="GL41">
        <v>1.87849</v>
      </c>
      <c r="GM41">
        <v>5</v>
      </c>
      <c r="GN41">
        <v>0</v>
      </c>
      <c r="GO41">
        <v>0</v>
      </c>
      <c r="GP41">
        <v>0</v>
      </c>
      <c r="GQ41" t="s">
        <v>365</v>
      </c>
      <c r="GR41" t="s">
        <v>366</v>
      </c>
      <c r="GS41" t="s">
        <v>367</v>
      </c>
      <c r="GT41" t="s">
        <v>367</v>
      </c>
      <c r="GU41" t="s">
        <v>367</v>
      </c>
      <c r="GV41" t="s">
        <v>367</v>
      </c>
      <c r="GW41">
        <v>0</v>
      </c>
      <c r="GX41">
        <v>100</v>
      </c>
      <c r="GY41">
        <v>100</v>
      </c>
      <c r="GZ41">
        <v>-0.56799999999999995</v>
      </c>
      <c r="HA41">
        <v>0.33679999999999999</v>
      </c>
      <c r="HB41">
        <v>-0.92689280964776499</v>
      </c>
      <c r="HC41">
        <v>1.17587188380478E-3</v>
      </c>
      <c r="HD41">
        <v>-6.2601144054332803E-7</v>
      </c>
      <c r="HE41">
        <v>2.41796582943236E-10</v>
      </c>
      <c r="HF41">
        <v>0.33678451432897</v>
      </c>
      <c r="HG41">
        <v>0</v>
      </c>
      <c r="HH41">
        <v>0</v>
      </c>
      <c r="HI41">
        <v>0</v>
      </c>
      <c r="HJ41">
        <v>2</v>
      </c>
      <c r="HK41">
        <v>2154</v>
      </c>
      <c r="HL41">
        <v>1</v>
      </c>
      <c r="HM41">
        <v>23</v>
      </c>
      <c r="HN41">
        <v>0.7</v>
      </c>
      <c r="HO41">
        <v>0.7</v>
      </c>
      <c r="HP41">
        <v>18</v>
      </c>
      <c r="HQ41">
        <v>504.71499999999997</v>
      </c>
      <c r="HR41">
        <v>452.92</v>
      </c>
      <c r="HS41">
        <v>26.998999999999999</v>
      </c>
      <c r="HT41">
        <v>32.099499999999999</v>
      </c>
      <c r="HU41">
        <v>29.998999999999999</v>
      </c>
      <c r="HV41">
        <v>32.166899999999998</v>
      </c>
      <c r="HW41">
        <v>32.154499999999999</v>
      </c>
      <c r="HX41">
        <v>20.111799999999999</v>
      </c>
      <c r="HY41">
        <v>15.5357</v>
      </c>
      <c r="HZ41">
        <v>5.2329600000000003</v>
      </c>
      <c r="IA41">
        <v>27</v>
      </c>
      <c r="IB41">
        <v>400</v>
      </c>
      <c r="IC41">
        <v>22.839300000000001</v>
      </c>
      <c r="ID41">
        <v>98.799599999999998</v>
      </c>
      <c r="IE41">
        <v>94.223799999999997</v>
      </c>
    </row>
    <row r="42" spans="1:239" x14ac:dyDescent="0.3">
      <c r="A42">
        <v>26</v>
      </c>
      <c r="B42">
        <v>1628187606.5</v>
      </c>
      <c r="C42">
        <v>12848.9000000954</v>
      </c>
      <c r="D42" t="s">
        <v>496</v>
      </c>
      <c r="E42" t="s">
        <v>497</v>
      </c>
      <c r="F42">
        <v>0</v>
      </c>
      <c r="G42" t="s">
        <v>452</v>
      </c>
      <c r="H42" t="s">
        <v>360</v>
      </c>
      <c r="I42" t="s">
        <v>361</v>
      </c>
      <c r="J42">
        <v>1628187606.5</v>
      </c>
      <c r="K42">
        <f t="shared" si="46"/>
        <v>5.5664712078176675E-3</v>
      </c>
      <c r="L42">
        <f t="shared" si="47"/>
        <v>5.5664712078176679</v>
      </c>
      <c r="M42">
        <f t="shared" si="48"/>
        <v>24.913983375122967</v>
      </c>
      <c r="N42">
        <f t="shared" si="49"/>
        <v>364.84899999999999</v>
      </c>
      <c r="O42">
        <f t="shared" si="50"/>
        <v>265.95377461076777</v>
      </c>
      <c r="P42">
        <f t="shared" si="51"/>
        <v>26.536598006725708</v>
      </c>
      <c r="Q42">
        <f t="shared" si="52"/>
        <v>36.404263336083801</v>
      </c>
      <c r="R42">
        <f t="shared" si="53"/>
        <v>0.46386576407460123</v>
      </c>
      <c r="S42">
        <f t="shared" si="54"/>
        <v>2.9232552367786777</v>
      </c>
      <c r="T42">
        <f t="shared" si="55"/>
        <v>0.42651362811443072</v>
      </c>
      <c r="U42">
        <f t="shared" si="56"/>
        <v>0.26967587172684604</v>
      </c>
      <c r="V42">
        <f t="shared" si="57"/>
        <v>321.50005538110059</v>
      </c>
      <c r="W42">
        <f t="shared" si="58"/>
        <v>30.123362398006996</v>
      </c>
      <c r="X42">
        <f t="shared" si="59"/>
        <v>29.678999999999998</v>
      </c>
      <c r="Y42">
        <f t="shared" si="60"/>
        <v>4.1825239915292016</v>
      </c>
      <c r="Z42">
        <f t="shared" si="61"/>
        <v>69.990376502628564</v>
      </c>
      <c r="AA42">
        <f t="shared" si="62"/>
        <v>2.9266901786655919</v>
      </c>
      <c r="AB42">
        <f t="shared" si="63"/>
        <v>4.1815608443764791</v>
      </c>
      <c r="AC42">
        <f t="shared" si="64"/>
        <v>1.2558338128636097</v>
      </c>
      <c r="AD42">
        <f t="shared" si="65"/>
        <v>-245.48138026475914</v>
      </c>
      <c r="AE42">
        <f t="shared" si="66"/>
        <v>-0.63039414530049898</v>
      </c>
      <c r="AF42">
        <f t="shared" si="67"/>
        <v>-4.7796368948366252E-2</v>
      </c>
      <c r="AG42">
        <f t="shared" si="68"/>
        <v>75.340484602092602</v>
      </c>
      <c r="AH42">
        <v>0</v>
      </c>
      <c r="AI42">
        <v>0</v>
      </c>
      <c r="AJ42">
        <f t="shared" si="69"/>
        <v>1</v>
      </c>
      <c r="AK42">
        <f t="shared" si="70"/>
        <v>0</v>
      </c>
      <c r="AL42">
        <f t="shared" si="71"/>
        <v>52222.823710004297</v>
      </c>
      <c r="AM42" t="s">
        <v>362</v>
      </c>
      <c r="AN42">
        <v>10238.9</v>
      </c>
      <c r="AO42">
        <v>302.21199999999999</v>
      </c>
      <c r="AP42">
        <v>4052.3</v>
      </c>
      <c r="AQ42">
        <f t="shared" si="72"/>
        <v>0.92542210596451402</v>
      </c>
      <c r="AR42">
        <v>-0.32343011824092399</v>
      </c>
      <c r="AS42" t="s">
        <v>498</v>
      </c>
      <c r="AT42">
        <v>10398.299999999999</v>
      </c>
      <c r="AU42">
        <v>714.65273076923097</v>
      </c>
      <c r="AV42">
        <v>1091.2</v>
      </c>
      <c r="AW42">
        <f t="shared" si="73"/>
        <v>0.34507630977893056</v>
      </c>
      <c r="AX42">
        <v>0.5</v>
      </c>
      <c r="AY42">
        <f t="shared" si="74"/>
        <v>1681.1463001974614</v>
      </c>
      <c r="AZ42">
        <f t="shared" si="75"/>
        <v>24.913983375122967</v>
      </c>
      <c r="BA42">
        <f t="shared" si="76"/>
        <v>290.0618807353211</v>
      </c>
      <c r="BB42">
        <f t="shared" si="77"/>
        <v>1.5012026907116647E-2</v>
      </c>
      <c r="BC42">
        <f t="shared" si="78"/>
        <v>2.7136180351906161</v>
      </c>
      <c r="BD42">
        <f t="shared" si="79"/>
        <v>251.34568599145393</v>
      </c>
      <c r="BE42" t="s">
        <v>499</v>
      </c>
      <c r="BF42">
        <v>523.41</v>
      </c>
      <c r="BG42">
        <f t="shared" si="80"/>
        <v>523.41</v>
      </c>
      <c r="BH42">
        <f t="shared" si="81"/>
        <v>0.5203354105571848</v>
      </c>
      <c r="BI42">
        <f t="shared" si="82"/>
        <v>0.66318052313490727</v>
      </c>
      <c r="BJ42">
        <f t="shared" si="83"/>
        <v>0.83910238063527065</v>
      </c>
      <c r="BK42">
        <f t="shared" si="84"/>
        <v>0.47725348070030094</v>
      </c>
      <c r="BL42">
        <f t="shared" si="85"/>
        <v>0.78960813719571388</v>
      </c>
      <c r="BM42">
        <f t="shared" si="86"/>
        <v>0.48571187468970722</v>
      </c>
      <c r="BN42">
        <f t="shared" si="87"/>
        <v>0.51428812531029278</v>
      </c>
      <c r="BO42">
        <f t="shared" si="88"/>
        <v>1999.94</v>
      </c>
      <c r="BP42">
        <f t="shared" si="89"/>
        <v>1681.1463001974614</v>
      </c>
      <c r="BQ42">
        <f t="shared" si="90"/>
        <v>0.84059836804977217</v>
      </c>
      <c r="BR42">
        <f t="shared" si="91"/>
        <v>0.16075485033606038</v>
      </c>
      <c r="BS42">
        <v>6</v>
      </c>
      <c r="BT42">
        <v>0.5</v>
      </c>
      <c r="BU42" t="s">
        <v>363</v>
      </c>
      <c r="BV42">
        <v>2</v>
      </c>
      <c r="BW42">
        <v>1628187606.5</v>
      </c>
      <c r="BX42">
        <v>364.84899999999999</v>
      </c>
      <c r="BY42">
        <v>397.17137902765501</v>
      </c>
      <c r="BZ42">
        <v>29.331728955426001</v>
      </c>
      <c r="CA42">
        <v>22.850200000000001</v>
      </c>
      <c r="CB42">
        <v>365.46100000000001</v>
      </c>
      <c r="CC42">
        <v>29.021699999999999</v>
      </c>
      <c r="CD42">
        <v>500.178</v>
      </c>
      <c r="CE42">
        <v>99.679000000000002</v>
      </c>
      <c r="CF42">
        <v>9.9986199999999997E-2</v>
      </c>
      <c r="CG42">
        <v>29.675000000000001</v>
      </c>
      <c r="CH42">
        <v>29.678999999999998</v>
      </c>
      <c r="CI42">
        <v>999.9</v>
      </c>
      <c r="CJ42">
        <v>0</v>
      </c>
      <c r="CK42">
        <v>0</v>
      </c>
      <c r="CL42">
        <v>9996.25</v>
      </c>
      <c r="CM42">
        <v>0</v>
      </c>
      <c r="CN42">
        <v>2088.23</v>
      </c>
      <c r="CO42">
        <v>-35.130600000000001</v>
      </c>
      <c r="CP42">
        <v>375.887</v>
      </c>
      <c r="CQ42">
        <v>409.33300000000003</v>
      </c>
      <c r="CR42">
        <v>6.51539</v>
      </c>
      <c r="CS42">
        <v>399.98</v>
      </c>
      <c r="CT42">
        <v>22.850200000000001</v>
      </c>
      <c r="CU42">
        <v>2.92713</v>
      </c>
      <c r="CV42">
        <v>2.2776800000000001</v>
      </c>
      <c r="CW42">
        <v>23.6191</v>
      </c>
      <c r="CX42">
        <v>19.519400000000001</v>
      </c>
      <c r="CY42">
        <v>1999.94</v>
      </c>
      <c r="CZ42">
        <v>0.98000399999999999</v>
      </c>
      <c r="DA42">
        <v>1.9995499999999999E-2</v>
      </c>
      <c r="DB42">
        <v>0</v>
      </c>
      <c r="DC42">
        <v>716.86099999999999</v>
      </c>
      <c r="DD42">
        <v>4.9996700000000001</v>
      </c>
      <c r="DE42">
        <v>14416.9</v>
      </c>
      <c r="DF42">
        <v>16733.5</v>
      </c>
      <c r="DG42">
        <v>46.561999999999998</v>
      </c>
      <c r="DH42">
        <v>47.936999999999998</v>
      </c>
      <c r="DI42">
        <v>47.311999999999998</v>
      </c>
      <c r="DJ42">
        <v>47.186999999999998</v>
      </c>
      <c r="DK42">
        <v>48.186999999999998</v>
      </c>
      <c r="DL42">
        <v>1955.05</v>
      </c>
      <c r="DM42">
        <v>39.89</v>
      </c>
      <c r="DN42">
        <v>0</v>
      </c>
      <c r="DO42">
        <v>106.59999990463299</v>
      </c>
      <c r="DP42">
        <v>0</v>
      </c>
      <c r="DQ42">
        <v>714.65273076923097</v>
      </c>
      <c r="DR42">
        <v>17.672444424527601</v>
      </c>
      <c r="DS42">
        <v>342.12307646579802</v>
      </c>
      <c r="DT42">
        <v>14374.9653846154</v>
      </c>
      <c r="DU42">
        <v>15</v>
      </c>
      <c r="DV42">
        <v>1628187566.5</v>
      </c>
      <c r="DW42" t="s">
        <v>500</v>
      </c>
      <c r="DX42">
        <v>1628187555</v>
      </c>
      <c r="DY42">
        <v>1628187566.5</v>
      </c>
      <c r="DZ42">
        <v>80</v>
      </c>
      <c r="EA42">
        <v>-4.2999999999999997E-2</v>
      </c>
      <c r="EB42">
        <v>7.0000000000000001E-3</v>
      </c>
      <c r="EC42">
        <v>-0.58399999999999996</v>
      </c>
      <c r="ED42">
        <v>0.314</v>
      </c>
      <c r="EE42">
        <v>400</v>
      </c>
      <c r="EF42">
        <v>23</v>
      </c>
      <c r="EG42">
        <v>0.06</v>
      </c>
      <c r="EH42">
        <v>0.02</v>
      </c>
      <c r="EI42">
        <v>27.271721136367699</v>
      </c>
      <c r="EJ42">
        <v>-0.50741688426321996</v>
      </c>
      <c r="EK42">
        <v>0.100753375596319</v>
      </c>
      <c r="EL42">
        <v>1</v>
      </c>
      <c r="EM42">
        <v>0.45704418050832801</v>
      </c>
      <c r="EN42">
        <v>9.6027221246271999E-2</v>
      </c>
      <c r="EO42">
        <v>1.6799550812198999E-2</v>
      </c>
      <c r="EP42">
        <v>1</v>
      </c>
      <c r="EQ42">
        <v>2</v>
      </c>
      <c r="ER42">
        <v>2</v>
      </c>
      <c r="ES42" t="s">
        <v>364</v>
      </c>
      <c r="ET42">
        <v>2.9216700000000002</v>
      </c>
      <c r="EU42">
        <v>2.7864499999999999</v>
      </c>
      <c r="EV42">
        <v>8.30766E-2</v>
      </c>
      <c r="EW42">
        <v>8.9556300000000005E-2</v>
      </c>
      <c r="EX42">
        <v>0.132803</v>
      </c>
      <c r="EY42">
        <v>0.112703</v>
      </c>
      <c r="EZ42">
        <v>22321</v>
      </c>
      <c r="FA42">
        <v>19206.7</v>
      </c>
      <c r="FB42">
        <v>24043.4</v>
      </c>
      <c r="FC42">
        <v>20700.3</v>
      </c>
      <c r="FD42">
        <v>30626.9</v>
      </c>
      <c r="FE42">
        <v>26292</v>
      </c>
      <c r="FF42">
        <v>39153.4</v>
      </c>
      <c r="FG42">
        <v>32941.199999999997</v>
      </c>
      <c r="FH42">
        <v>2.0221800000000001</v>
      </c>
      <c r="FI42">
        <v>1.84352</v>
      </c>
      <c r="FJ42">
        <v>7.8566399999999995E-2</v>
      </c>
      <c r="FK42">
        <v>0</v>
      </c>
      <c r="FL42">
        <v>28.398399999999999</v>
      </c>
      <c r="FM42">
        <v>999.9</v>
      </c>
      <c r="FN42">
        <v>32.609000000000002</v>
      </c>
      <c r="FO42">
        <v>42.762</v>
      </c>
      <c r="FP42">
        <v>28.0685</v>
      </c>
      <c r="FQ42">
        <v>60.177900000000001</v>
      </c>
      <c r="FR42">
        <v>34.126600000000003</v>
      </c>
      <c r="FS42">
        <v>1</v>
      </c>
      <c r="FT42">
        <v>0.35666399999999998</v>
      </c>
      <c r="FU42">
        <v>1.5510299999999999</v>
      </c>
      <c r="FV42">
        <v>20.411200000000001</v>
      </c>
      <c r="FW42">
        <v>5.2454400000000003</v>
      </c>
      <c r="FX42">
        <v>11.997999999999999</v>
      </c>
      <c r="FY42">
        <v>4.9635499999999997</v>
      </c>
      <c r="FZ42">
        <v>3.3002500000000001</v>
      </c>
      <c r="GA42">
        <v>9999</v>
      </c>
      <c r="GB42">
        <v>9999</v>
      </c>
      <c r="GC42">
        <v>9999</v>
      </c>
      <c r="GD42">
        <v>999.9</v>
      </c>
      <c r="GE42">
        <v>1.87103</v>
      </c>
      <c r="GF42">
        <v>1.87636</v>
      </c>
      <c r="GG42">
        <v>1.87653</v>
      </c>
      <c r="GH42">
        <v>1.8751500000000001</v>
      </c>
      <c r="GI42">
        <v>1.8775900000000001</v>
      </c>
      <c r="GJ42">
        <v>1.8734</v>
      </c>
      <c r="GK42">
        <v>1.8710899999999999</v>
      </c>
      <c r="GL42">
        <v>1.8784700000000001</v>
      </c>
      <c r="GM42">
        <v>5</v>
      </c>
      <c r="GN42">
        <v>0</v>
      </c>
      <c r="GO42">
        <v>0</v>
      </c>
      <c r="GP42">
        <v>0</v>
      </c>
      <c r="GQ42" t="s">
        <v>365</v>
      </c>
      <c r="GR42" t="s">
        <v>366</v>
      </c>
      <c r="GS42" t="s">
        <v>367</v>
      </c>
      <c r="GT42" t="s">
        <v>367</v>
      </c>
      <c r="GU42" t="s">
        <v>367</v>
      </c>
      <c r="GV42" t="s">
        <v>367</v>
      </c>
      <c r="GW42">
        <v>0</v>
      </c>
      <c r="GX42">
        <v>100</v>
      </c>
      <c r="GY42">
        <v>100</v>
      </c>
      <c r="GZ42">
        <v>-0.61199999999999999</v>
      </c>
      <c r="HA42">
        <v>0.34389999999999998</v>
      </c>
      <c r="HB42">
        <v>-0.96994031875256503</v>
      </c>
      <c r="HC42">
        <v>1.17587188380478E-3</v>
      </c>
      <c r="HD42">
        <v>-6.2601144054332803E-7</v>
      </c>
      <c r="HE42">
        <v>2.41796582943236E-10</v>
      </c>
      <c r="HF42">
        <v>0.34381357309167898</v>
      </c>
      <c r="HG42">
        <v>0</v>
      </c>
      <c r="HH42">
        <v>0</v>
      </c>
      <c r="HI42">
        <v>0</v>
      </c>
      <c r="HJ42">
        <v>2</v>
      </c>
      <c r="HK42">
        <v>2154</v>
      </c>
      <c r="HL42">
        <v>1</v>
      </c>
      <c r="HM42">
        <v>23</v>
      </c>
      <c r="HN42">
        <v>0.9</v>
      </c>
      <c r="HO42">
        <v>0.7</v>
      </c>
      <c r="HP42">
        <v>18</v>
      </c>
      <c r="HQ42">
        <v>504.75400000000002</v>
      </c>
      <c r="HR42">
        <v>454.22899999999998</v>
      </c>
      <c r="HS42">
        <v>27.002300000000002</v>
      </c>
      <c r="HT42">
        <v>31.872299999999999</v>
      </c>
      <c r="HU42">
        <v>29.9999</v>
      </c>
      <c r="HV42">
        <v>31.9344</v>
      </c>
      <c r="HW42">
        <v>31.9343</v>
      </c>
      <c r="HX42">
        <v>20.123200000000001</v>
      </c>
      <c r="HY42">
        <v>15.2042</v>
      </c>
      <c r="HZ42">
        <v>5.1247600000000002</v>
      </c>
      <c r="IA42">
        <v>27</v>
      </c>
      <c r="IB42">
        <v>400</v>
      </c>
      <c r="IC42">
        <v>22.9129</v>
      </c>
      <c r="ID42">
        <v>98.851299999999995</v>
      </c>
      <c r="IE42">
        <v>94.257000000000005</v>
      </c>
    </row>
    <row r="43" spans="1:239" x14ac:dyDescent="0.3">
      <c r="A43">
        <v>27</v>
      </c>
      <c r="B43">
        <v>1628187711.5</v>
      </c>
      <c r="C43">
        <v>12953.9000000954</v>
      </c>
      <c r="D43" t="s">
        <v>501</v>
      </c>
      <c r="E43" t="s">
        <v>502</v>
      </c>
      <c r="F43">
        <v>0</v>
      </c>
      <c r="G43" t="s">
        <v>452</v>
      </c>
      <c r="H43" t="s">
        <v>360</v>
      </c>
      <c r="I43" t="s">
        <v>361</v>
      </c>
      <c r="J43">
        <v>1628187711.5</v>
      </c>
      <c r="K43">
        <f t="shared" si="46"/>
        <v>5.8400294342178536E-3</v>
      </c>
      <c r="L43">
        <f t="shared" si="47"/>
        <v>5.8400294342178531</v>
      </c>
      <c r="M43">
        <f t="shared" si="48"/>
        <v>41.630428154451259</v>
      </c>
      <c r="N43">
        <f t="shared" si="49"/>
        <v>549.04600000000005</v>
      </c>
      <c r="O43">
        <f t="shared" si="50"/>
        <v>390.49054163096542</v>
      </c>
      <c r="P43">
        <f t="shared" si="51"/>
        <v>38.962598463805932</v>
      </c>
      <c r="Q43">
        <f t="shared" si="52"/>
        <v>54.783039678271194</v>
      </c>
      <c r="R43">
        <f t="shared" si="53"/>
        <v>0.48270655904248372</v>
      </c>
      <c r="S43">
        <f t="shared" si="54"/>
        <v>2.9266412961312502</v>
      </c>
      <c r="T43">
        <f t="shared" si="55"/>
        <v>0.44244214643631968</v>
      </c>
      <c r="U43">
        <f t="shared" si="56"/>
        <v>0.27986351993001723</v>
      </c>
      <c r="V43">
        <f t="shared" si="57"/>
        <v>321.4914963810146</v>
      </c>
      <c r="W43">
        <f t="shared" si="58"/>
        <v>30.326880212207456</v>
      </c>
      <c r="X43">
        <f t="shared" si="59"/>
        <v>29.979800000000001</v>
      </c>
      <c r="Y43">
        <f t="shared" si="60"/>
        <v>4.2555089927669734</v>
      </c>
      <c r="Z43">
        <f t="shared" si="61"/>
        <v>70.293709378437583</v>
      </c>
      <c r="AA43">
        <f t="shared" si="62"/>
        <v>2.9862722319341484</v>
      </c>
      <c r="AB43">
        <f t="shared" si="63"/>
        <v>4.2482780583637538</v>
      </c>
      <c r="AC43">
        <f t="shared" si="64"/>
        <v>1.269236760832825</v>
      </c>
      <c r="AD43">
        <f t="shared" si="65"/>
        <v>-257.54529804900733</v>
      </c>
      <c r="AE43">
        <f t="shared" si="66"/>
        <v>-4.6703201324883539</v>
      </c>
      <c r="AF43">
        <f t="shared" si="67"/>
        <v>-0.35470371900503134</v>
      </c>
      <c r="AG43">
        <f t="shared" si="68"/>
        <v>58.921174480513869</v>
      </c>
      <c r="AH43">
        <v>0</v>
      </c>
      <c r="AI43">
        <v>0</v>
      </c>
      <c r="AJ43">
        <f t="shared" si="69"/>
        <v>1</v>
      </c>
      <c r="AK43">
        <f t="shared" si="70"/>
        <v>0</v>
      </c>
      <c r="AL43">
        <f t="shared" si="71"/>
        <v>52272.130586957886</v>
      </c>
      <c r="AM43" t="s">
        <v>362</v>
      </c>
      <c r="AN43">
        <v>10238.9</v>
      </c>
      <c r="AO43">
        <v>302.21199999999999</v>
      </c>
      <c r="AP43">
        <v>4052.3</v>
      </c>
      <c r="AQ43">
        <f t="shared" si="72"/>
        <v>0.92542210596451402</v>
      </c>
      <c r="AR43">
        <v>-0.32343011824092399</v>
      </c>
      <c r="AS43" t="s">
        <v>503</v>
      </c>
      <c r="AT43">
        <v>10397.200000000001</v>
      </c>
      <c r="AU43">
        <v>784.15635999999995</v>
      </c>
      <c r="AV43">
        <v>1255.28</v>
      </c>
      <c r="AW43">
        <f t="shared" si="73"/>
        <v>0.37531358740679377</v>
      </c>
      <c r="AX43">
        <v>0.5</v>
      </c>
      <c r="AY43">
        <f t="shared" si="74"/>
        <v>1681.1040001974168</v>
      </c>
      <c r="AZ43">
        <f t="shared" si="75"/>
        <v>41.630428154451259</v>
      </c>
      <c r="BA43">
        <f t="shared" si="76"/>
        <v>315.4705865590019</v>
      </c>
      <c r="BB43">
        <f t="shared" si="77"/>
        <v>2.4956134937377712E-2</v>
      </c>
      <c r="BC43">
        <f t="shared" si="78"/>
        <v>2.2282040660251101</v>
      </c>
      <c r="BD43">
        <f t="shared" si="79"/>
        <v>259.14812138200426</v>
      </c>
      <c r="BE43" t="s">
        <v>504</v>
      </c>
      <c r="BF43">
        <v>559.54</v>
      </c>
      <c r="BG43">
        <f t="shared" si="80"/>
        <v>559.54</v>
      </c>
      <c r="BH43">
        <f t="shared" si="81"/>
        <v>0.55425084443311456</v>
      </c>
      <c r="BI43">
        <f t="shared" si="82"/>
        <v>0.6771547417138587</v>
      </c>
      <c r="BJ43">
        <f t="shared" si="83"/>
        <v>0.80080509396580357</v>
      </c>
      <c r="BK43">
        <f t="shared" si="84"/>
        <v>0.49432321723108952</v>
      </c>
      <c r="BL43">
        <f t="shared" si="85"/>
        <v>0.74585449728113051</v>
      </c>
      <c r="BM43">
        <f t="shared" si="86"/>
        <v>0.48318828170771005</v>
      </c>
      <c r="BN43">
        <f t="shared" si="87"/>
        <v>0.51681171829229</v>
      </c>
      <c r="BO43">
        <f t="shared" si="88"/>
        <v>1999.89</v>
      </c>
      <c r="BP43">
        <f t="shared" si="89"/>
        <v>1681.1040001974168</v>
      </c>
      <c r="BQ43">
        <f t="shared" si="90"/>
        <v>0.84059823300152348</v>
      </c>
      <c r="BR43">
        <f t="shared" si="91"/>
        <v>0.1607545896929404</v>
      </c>
      <c r="BS43">
        <v>6</v>
      </c>
      <c r="BT43">
        <v>0.5</v>
      </c>
      <c r="BU43" t="s">
        <v>363</v>
      </c>
      <c r="BV43">
        <v>2</v>
      </c>
      <c r="BW43">
        <v>1628187711.5</v>
      </c>
      <c r="BX43">
        <v>549.04600000000005</v>
      </c>
      <c r="BY43">
        <v>602.84228569594598</v>
      </c>
      <c r="BZ43">
        <v>29.928985932206999</v>
      </c>
      <c r="CA43">
        <v>23.131699999999999</v>
      </c>
      <c r="CB43">
        <v>549.58699999999999</v>
      </c>
      <c r="CC43">
        <v>29.507200000000001</v>
      </c>
      <c r="CD43">
        <v>500.07400000000001</v>
      </c>
      <c r="CE43">
        <v>99.678799999999995</v>
      </c>
      <c r="CF43">
        <v>9.9797200000000003E-2</v>
      </c>
      <c r="CG43">
        <v>29.950199999999999</v>
      </c>
      <c r="CH43">
        <v>29.979800000000001</v>
      </c>
      <c r="CI43">
        <v>999.9</v>
      </c>
      <c r="CJ43">
        <v>0</v>
      </c>
      <c r="CK43">
        <v>0</v>
      </c>
      <c r="CL43">
        <v>10015.6</v>
      </c>
      <c r="CM43">
        <v>0</v>
      </c>
      <c r="CN43">
        <v>2174.2199999999998</v>
      </c>
      <c r="CO43">
        <v>-50.954999999999998</v>
      </c>
      <c r="CP43">
        <v>565.93899999999996</v>
      </c>
      <c r="CQ43">
        <v>614.20899999999995</v>
      </c>
      <c r="CR43">
        <v>6.7175700000000003</v>
      </c>
      <c r="CS43">
        <v>600.00099999999998</v>
      </c>
      <c r="CT43">
        <v>23.131699999999999</v>
      </c>
      <c r="CU43">
        <v>2.9753400000000001</v>
      </c>
      <c r="CV43">
        <v>2.3057400000000001</v>
      </c>
      <c r="CW43">
        <v>23.890599999999999</v>
      </c>
      <c r="CX43">
        <v>19.7166</v>
      </c>
      <c r="CY43">
        <v>1999.89</v>
      </c>
      <c r="CZ43">
        <v>0.98000699999999996</v>
      </c>
      <c r="DA43">
        <v>1.9992599999999999E-2</v>
      </c>
      <c r="DB43">
        <v>0</v>
      </c>
      <c r="DC43">
        <v>786.52599999999995</v>
      </c>
      <c r="DD43">
        <v>4.9996700000000001</v>
      </c>
      <c r="DE43">
        <v>15797.9</v>
      </c>
      <c r="DF43">
        <v>16733.2</v>
      </c>
      <c r="DG43">
        <v>47.25</v>
      </c>
      <c r="DH43">
        <v>49</v>
      </c>
      <c r="DI43">
        <v>48</v>
      </c>
      <c r="DJ43">
        <v>48.186999999999998</v>
      </c>
      <c r="DK43">
        <v>48.875</v>
      </c>
      <c r="DL43">
        <v>1955.01</v>
      </c>
      <c r="DM43">
        <v>39.880000000000003</v>
      </c>
      <c r="DN43">
        <v>0</v>
      </c>
      <c r="DO43">
        <v>104.39999985694899</v>
      </c>
      <c r="DP43">
        <v>0</v>
      </c>
      <c r="DQ43">
        <v>784.15635999999995</v>
      </c>
      <c r="DR43">
        <v>18.415230818831098</v>
      </c>
      <c r="DS43">
        <v>363.03846205393398</v>
      </c>
      <c r="DT43">
        <v>15756.404</v>
      </c>
      <c r="DU43">
        <v>15</v>
      </c>
      <c r="DV43">
        <v>1628187672.5</v>
      </c>
      <c r="DW43" t="s">
        <v>505</v>
      </c>
      <c r="DX43">
        <v>1628187672.5</v>
      </c>
      <c r="DY43">
        <v>1628187669</v>
      </c>
      <c r="DZ43">
        <v>81</v>
      </c>
      <c r="EA43">
        <v>-6.9000000000000006E-2</v>
      </c>
      <c r="EB43">
        <v>-2E-3</v>
      </c>
      <c r="EC43">
        <v>-0.50600000000000001</v>
      </c>
      <c r="ED43">
        <v>0.32100000000000001</v>
      </c>
      <c r="EE43">
        <v>600</v>
      </c>
      <c r="EF43">
        <v>23</v>
      </c>
      <c r="EG43">
        <v>0.03</v>
      </c>
      <c r="EH43">
        <v>0.01</v>
      </c>
      <c r="EI43">
        <v>39.326996842409798</v>
      </c>
      <c r="EJ43">
        <v>-0.35996748525337702</v>
      </c>
      <c r="EK43">
        <v>0.10941512591050501</v>
      </c>
      <c r="EL43">
        <v>1</v>
      </c>
      <c r="EM43">
        <v>0.457071623727827</v>
      </c>
      <c r="EN43">
        <v>0.111280333824952</v>
      </c>
      <c r="EO43">
        <v>1.82826628238341E-2</v>
      </c>
      <c r="EP43">
        <v>1</v>
      </c>
      <c r="EQ43">
        <v>2</v>
      </c>
      <c r="ER43">
        <v>2</v>
      </c>
      <c r="ES43" t="s">
        <v>364</v>
      </c>
      <c r="ET43">
        <v>2.92136</v>
      </c>
      <c r="EU43">
        <v>2.7864200000000001</v>
      </c>
      <c r="EV43">
        <v>0.112734</v>
      </c>
      <c r="EW43">
        <v>0.120578</v>
      </c>
      <c r="EX43">
        <v>0.13433200000000001</v>
      </c>
      <c r="EY43">
        <v>0.113667</v>
      </c>
      <c r="EZ43">
        <v>21595.599999999999</v>
      </c>
      <c r="FA43">
        <v>18547.3</v>
      </c>
      <c r="FB43">
        <v>24039.7</v>
      </c>
      <c r="FC43">
        <v>20695</v>
      </c>
      <c r="FD43">
        <v>30568.3</v>
      </c>
      <c r="FE43">
        <v>26256.6</v>
      </c>
      <c r="FF43">
        <v>39147.599999999999</v>
      </c>
      <c r="FG43">
        <v>32932.5</v>
      </c>
      <c r="FH43">
        <v>2.0223800000000001</v>
      </c>
      <c r="FI43">
        <v>1.8440700000000001</v>
      </c>
      <c r="FJ43">
        <v>5.7123599999999997E-2</v>
      </c>
      <c r="FK43">
        <v>0</v>
      </c>
      <c r="FL43">
        <v>29.049399999999999</v>
      </c>
      <c r="FM43">
        <v>999.9</v>
      </c>
      <c r="FN43">
        <v>32.67</v>
      </c>
      <c r="FO43">
        <v>42.640999999999998</v>
      </c>
      <c r="FP43">
        <v>27.944199999999999</v>
      </c>
      <c r="FQ43">
        <v>60.867899999999999</v>
      </c>
      <c r="FR43">
        <v>34.7316</v>
      </c>
      <c r="FS43">
        <v>1</v>
      </c>
      <c r="FT43">
        <v>0.362543</v>
      </c>
      <c r="FU43">
        <v>1.8643700000000001</v>
      </c>
      <c r="FV43">
        <v>20.4071</v>
      </c>
      <c r="FW43">
        <v>5.2478400000000001</v>
      </c>
      <c r="FX43">
        <v>11.997999999999999</v>
      </c>
      <c r="FY43">
        <v>4.9641500000000001</v>
      </c>
      <c r="FZ43">
        <v>3.3008500000000001</v>
      </c>
      <c r="GA43">
        <v>9999</v>
      </c>
      <c r="GB43">
        <v>9999</v>
      </c>
      <c r="GC43">
        <v>9999</v>
      </c>
      <c r="GD43">
        <v>999.9</v>
      </c>
      <c r="GE43">
        <v>1.87103</v>
      </c>
      <c r="GF43">
        <v>1.8763700000000001</v>
      </c>
      <c r="GG43">
        <v>1.87653</v>
      </c>
      <c r="GH43">
        <v>1.8751599999999999</v>
      </c>
      <c r="GI43">
        <v>1.8775900000000001</v>
      </c>
      <c r="GJ43">
        <v>1.87338</v>
      </c>
      <c r="GK43">
        <v>1.8711</v>
      </c>
      <c r="GL43">
        <v>1.87849</v>
      </c>
      <c r="GM43">
        <v>5</v>
      </c>
      <c r="GN43">
        <v>0</v>
      </c>
      <c r="GO43">
        <v>0</v>
      </c>
      <c r="GP43">
        <v>0</v>
      </c>
      <c r="GQ43" t="s">
        <v>365</v>
      </c>
      <c r="GR43" t="s">
        <v>366</v>
      </c>
      <c r="GS43" t="s">
        <v>367</v>
      </c>
      <c r="GT43" t="s">
        <v>367</v>
      </c>
      <c r="GU43" t="s">
        <v>367</v>
      </c>
      <c r="GV43" t="s">
        <v>367</v>
      </c>
      <c r="GW43">
        <v>0</v>
      </c>
      <c r="GX43">
        <v>100</v>
      </c>
      <c r="GY43">
        <v>100</v>
      </c>
      <c r="GZ43">
        <v>-0.54100000000000004</v>
      </c>
      <c r="HA43">
        <v>0.34210000000000002</v>
      </c>
      <c r="HB43">
        <v>-1.03856913796158</v>
      </c>
      <c r="HC43">
        <v>1.17587188380478E-3</v>
      </c>
      <c r="HD43">
        <v>-6.2601144054332803E-7</v>
      </c>
      <c r="HE43">
        <v>2.41796582943236E-10</v>
      </c>
      <c r="HF43">
        <v>0.342077353583227</v>
      </c>
      <c r="HG43">
        <v>0</v>
      </c>
      <c r="HH43">
        <v>0</v>
      </c>
      <c r="HI43">
        <v>0</v>
      </c>
      <c r="HJ43">
        <v>2</v>
      </c>
      <c r="HK43">
        <v>2154</v>
      </c>
      <c r="HL43">
        <v>1</v>
      </c>
      <c r="HM43">
        <v>23</v>
      </c>
      <c r="HN43">
        <v>0.7</v>
      </c>
      <c r="HO43">
        <v>0.7</v>
      </c>
      <c r="HP43">
        <v>18</v>
      </c>
      <c r="HQ43">
        <v>504.71600000000001</v>
      </c>
      <c r="HR43">
        <v>454.41199999999998</v>
      </c>
      <c r="HS43">
        <v>27.002600000000001</v>
      </c>
      <c r="HT43">
        <v>31.916799999999999</v>
      </c>
      <c r="HU43">
        <v>30.000599999999999</v>
      </c>
      <c r="HV43">
        <v>31.913900000000002</v>
      </c>
      <c r="HW43">
        <v>31.9117</v>
      </c>
      <c r="HX43">
        <v>27.908000000000001</v>
      </c>
      <c r="HY43">
        <v>14.008699999999999</v>
      </c>
      <c r="HZ43">
        <v>5.3189500000000001</v>
      </c>
      <c r="IA43">
        <v>27</v>
      </c>
      <c r="IB43">
        <v>600</v>
      </c>
      <c r="IC43">
        <v>23.0014</v>
      </c>
      <c r="ID43">
        <v>98.836299999999994</v>
      </c>
      <c r="IE43">
        <v>94.232399999999998</v>
      </c>
    </row>
    <row r="44" spans="1:239" x14ac:dyDescent="0.3">
      <c r="A44">
        <v>28</v>
      </c>
      <c r="B44">
        <v>1628187819.5</v>
      </c>
      <c r="C44">
        <v>13061.9000000954</v>
      </c>
      <c r="D44" t="s">
        <v>506</v>
      </c>
      <c r="E44" t="s">
        <v>507</v>
      </c>
      <c r="F44">
        <v>0</v>
      </c>
      <c r="G44" t="s">
        <v>452</v>
      </c>
      <c r="H44" t="s">
        <v>360</v>
      </c>
      <c r="I44" t="s">
        <v>361</v>
      </c>
      <c r="J44">
        <v>1628187819.5</v>
      </c>
      <c r="K44">
        <f t="shared" si="46"/>
        <v>6.0546063891639265E-3</v>
      </c>
      <c r="L44">
        <f t="shared" si="47"/>
        <v>6.0546063891639266</v>
      </c>
      <c r="M44">
        <f t="shared" si="48"/>
        <v>51.261704356259429</v>
      </c>
      <c r="N44">
        <f t="shared" si="49"/>
        <v>738.30499999999995</v>
      </c>
      <c r="O44">
        <f t="shared" si="50"/>
        <v>544.82501926654243</v>
      </c>
      <c r="P44">
        <f t="shared" si="51"/>
        <v>54.360842118474501</v>
      </c>
      <c r="Q44">
        <f t="shared" si="52"/>
        <v>73.665635976686488</v>
      </c>
      <c r="R44">
        <f t="shared" si="53"/>
        <v>0.49230850866520554</v>
      </c>
      <c r="S44">
        <f t="shared" si="54"/>
        <v>2.9266043579040191</v>
      </c>
      <c r="T44">
        <f t="shared" si="55"/>
        <v>0.45050006124637021</v>
      </c>
      <c r="U44">
        <f t="shared" si="56"/>
        <v>0.28502239742632396</v>
      </c>
      <c r="V44">
        <f t="shared" si="57"/>
        <v>321.51078938128018</v>
      </c>
      <c r="W44">
        <f t="shared" si="58"/>
        <v>30.499304771338888</v>
      </c>
      <c r="X44">
        <f t="shared" si="59"/>
        <v>30.247399999999999</v>
      </c>
      <c r="Y44">
        <f t="shared" si="60"/>
        <v>4.3213688944879367</v>
      </c>
      <c r="Z44">
        <f t="shared" si="61"/>
        <v>70.390302389930937</v>
      </c>
      <c r="AA44">
        <f t="shared" si="62"/>
        <v>3.0297942836239637</v>
      </c>
      <c r="AB44">
        <f t="shared" si="63"/>
        <v>4.3042779768727977</v>
      </c>
      <c r="AC44">
        <f t="shared" si="64"/>
        <v>1.291574610863973</v>
      </c>
      <c r="AD44">
        <f t="shared" si="65"/>
        <v>-267.00814176212918</v>
      </c>
      <c r="AE44">
        <f t="shared" si="66"/>
        <v>-10.902535405303331</v>
      </c>
      <c r="AF44">
        <f t="shared" si="67"/>
        <v>-0.83007533957768287</v>
      </c>
      <c r="AG44">
        <f t="shared" si="68"/>
        <v>42.770036874269998</v>
      </c>
      <c r="AH44">
        <v>0</v>
      </c>
      <c r="AI44">
        <v>0</v>
      </c>
      <c r="AJ44">
        <f t="shared" si="69"/>
        <v>1</v>
      </c>
      <c r="AK44">
        <f t="shared" si="70"/>
        <v>0</v>
      </c>
      <c r="AL44">
        <f t="shared" si="71"/>
        <v>52231.702569881731</v>
      </c>
      <c r="AM44" t="s">
        <v>362</v>
      </c>
      <c r="AN44">
        <v>10238.9</v>
      </c>
      <c r="AO44">
        <v>302.21199999999999</v>
      </c>
      <c r="AP44">
        <v>4052.3</v>
      </c>
      <c r="AQ44">
        <f t="shared" si="72"/>
        <v>0.92542210596451402</v>
      </c>
      <c r="AR44">
        <v>-0.32343011824092399</v>
      </c>
      <c r="AS44" t="s">
        <v>508</v>
      </c>
      <c r="AT44">
        <v>10394.799999999999</v>
      </c>
      <c r="AU44">
        <v>806.91561538461497</v>
      </c>
      <c r="AV44">
        <v>1327.92</v>
      </c>
      <c r="AW44">
        <f t="shared" si="73"/>
        <v>0.39234621409074721</v>
      </c>
      <c r="AX44">
        <v>0.5</v>
      </c>
      <c r="AY44">
        <f t="shared" si="74"/>
        <v>1681.1973001975543</v>
      </c>
      <c r="AZ44">
        <f t="shared" si="75"/>
        <v>51.261704356259429</v>
      </c>
      <c r="BA44">
        <f t="shared" si="76"/>
        <v>329.80569793604792</v>
      </c>
      <c r="BB44">
        <f t="shared" si="77"/>
        <v>3.0683569661002118E-2</v>
      </c>
      <c r="BC44">
        <f t="shared" si="78"/>
        <v>2.0516145550936802</v>
      </c>
      <c r="BD44">
        <f t="shared" si="79"/>
        <v>262.108122386633</v>
      </c>
      <c r="BE44" t="s">
        <v>509</v>
      </c>
      <c r="BF44">
        <v>567.04999999999995</v>
      </c>
      <c r="BG44">
        <f t="shared" si="80"/>
        <v>567.04999999999995</v>
      </c>
      <c r="BH44">
        <f t="shared" si="81"/>
        <v>0.57297879390324724</v>
      </c>
      <c r="BI44">
        <f t="shared" si="82"/>
        <v>0.68474822849551831</v>
      </c>
      <c r="BJ44">
        <f t="shared" si="83"/>
        <v>0.78168854458073311</v>
      </c>
      <c r="BK44">
        <f t="shared" si="84"/>
        <v>0.50794610611927082</v>
      </c>
      <c r="BL44">
        <f t="shared" si="85"/>
        <v>0.72648428516877472</v>
      </c>
      <c r="BM44">
        <f t="shared" si="86"/>
        <v>0.48119837510308622</v>
      </c>
      <c r="BN44">
        <f t="shared" si="87"/>
        <v>0.51880162489691384</v>
      </c>
      <c r="BO44">
        <f t="shared" si="88"/>
        <v>2000</v>
      </c>
      <c r="BP44">
        <f t="shared" si="89"/>
        <v>1681.1973001975543</v>
      </c>
      <c r="BQ44">
        <f t="shared" si="90"/>
        <v>0.84059865009877721</v>
      </c>
      <c r="BR44">
        <f t="shared" si="91"/>
        <v>0.1607553946906401</v>
      </c>
      <c r="BS44">
        <v>6</v>
      </c>
      <c r="BT44">
        <v>0.5</v>
      </c>
      <c r="BU44" t="s">
        <v>363</v>
      </c>
      <c r="BV44">
        <v>2</v>
      </c>
      <c r="BW44">
        <v>1628187819.5</v>
      </c>
      <c r="BX44">
        <v>738.30499999999995</v>
      </c>
      <c r="BY44">
        <v>805.15327260556603</v>
      </c>
      <c r="BZ44">
        <v>30.3657497680319</v>
      </c>
      <c r="CA44">
        <v>23.324000000000002</v>
      </c>
      <c r="CB44">
        <v>738.75800000000004</v>
      </c>
      <c r="CC44">
        <v>29.904</v>
      </c>
      <c r="CD44">
        <v>500.22399999999999</v>
      </c>
      <c r="CE44">
        <v>99.676699999999997</v>
      </c>
      <c r="CF44">
        <v>9.9999299999999999E-2</v>
      </c>
      <c r="CG44">
        <v>30.1783</v>
      </c>
      <c r="CH44">
        <v>30.247399999999999</v>
      </c>
      <c r="CI44">
        <v>999.9</v>
      </c>
      <c r="CJ44">
        <v>0</v>
      </c>
      <c r="CK44">
        <v>0</v>
      </c>
      <c r="CL44">
        <v>10015.6</v>
      </c>
      <c r="CM44">
        <v>0</v>
      </c>
      <c r="CN44">
        <v>2184.46</v>
      </c>
      <c r="CO44">
        <v>-61.674999999999997</v>
      </c>
      <c r="CP44">
        <v>761.33</v>
      </c>
      <c r="CQ44">
        <v>819.08399999999995</v>
      </c>
      <c r="CR44">
        <v>6.9186399999999999</v>
      </c>
      <c r="CS44">
        <v>799.98</v>
      </c>
      <c r="CT44">
        <v>23.324000000000002</v>
      </c>
      <c r="CU44">
        <v>3.0144799999999998</v>
      </c>
      <c r="CV44">
        <v>2.3248500000000001</v>
      </c>
      <c r="CW44">
        <v>24.1081</v>
      </c>
      <c r="CX44">
        <v>19.849699999999999</v>
      </c>
      <c r="CY44">
        <v>2000</v>
      </c>
      <c r="CZ44">
        <v>0.97999400000000003</v>
      </c>
      <c r="DA44">
        <v>2.0005599999999998E-2</v>
      </c>
      <c r="DB44">
        <v>0</v>
      </c>
      <c r="DC44">
        <v>807.83399999999995</v>
      </c>
      <c r="DD44">
        <v>4.9996700000000001</v>
      </c>
      <c r="DE44">
        <v>16261.6</v>
      </c>
      <c r="DF44">
        <v>16734</v>
      </c>
      <c r="DG44">
        <v>47.936999999999998</v>
      </c>
      <c r="DH44">
        <v>49.936999999999998</v>
      </c>
      <c r="DI44">
        <v>48.75</v>
      </c>
      <c r="DJ44">
        <v>49.125</v>
      </c>
      <c r="DK44">
        <v>49.5</v>
      </c>
      <c r="DL44">
        <v>1955.09</v>
      </c>
      <c r="DM44">
        <v>39.909999999999997</v>
      </c>
      <c r="DN44">
        <v>0</v>
      </c>
      <c r="DO44">
        <v>107.39999985694899</v>
      </c>
      <c r="DP44">
        <v>0</v>
      </c>
      <c r="DQ44">
        <v>806.91561538461497</v>
      </c>
      <c r="DR44">
        <v>9.3024273506646704</v>
      </c>
      <c r="DS44">
        <v>198.23589749315201</v>
      </c>
      <c r="DT44">
        <v>16236.484615384599</v>
      </c>
      <c r="DU44">
        <v>15</v>
      </c>
      <c r="DV44">
        <v>1628187777.5</v>
      </c>
      <c r="DW44" t="s">
        <v>510</v>
      </c>
      <c r="DX44">
        <v>1628187772.5</v>
      </c>
      <c r="DY44">
        <v>1628187777.5</v>
      </c>
      <c r="DZ44">
        <v>82</v>
      </c>
      <c r="EA44">
        <v>-3.9E-2</v>
      </c>
      <c r="EB44">
        <v>-3.0000000000000001E-3</v>
      </c>
      <c r="EC44">
        <v>-0.41299999999999998</v>
      </c>
      <c r="ED44">
        <v>0.32300000000000001</v>
      </c>
      <c r="EE44">
        <v>800</v>
      </c>
      <c r="EF44">
        <v>23</v>
      </c>
      <c r="EG44">
        <v>0.03</v>
      </c>
      <c r="EH44">
        <v>0.01</v>
      </c>
      <c r="EI44">
        <v>47.1674926584056</v>
      </c>
      <c r="EJ44">
        <v>-0.92922908687147499</v>
      </c>
      <c r="EK44">
        <v>0.183126153085414</v>
      </c>
      <c r="EL44">
        <v>1</v>
      </c>
      <c r="EM44">
        <v>0.46557579700349799</v>
      </c>
      <c r="EN44">
        <v>8.6828032679705403E-2</v>
      </c>
      <c r="EO44">
        <v>1.3908359091557101E-2</v>
      </c>
      <c r="EP44">
        <v>1</v>
      </c>
      <c r="EQ44">
        <v>2</v>
      </c>
      <c r="ER44">
        <v>2</v>
      </c>
      <c r="ES44" t="s">
        <v>364</v>
      </c>
      <c r="ET44">
        <v>2.9215300000000002</v>
      </c>
      <c r="EU44">
        <v>2.7866200000000001</v>
      </c>
      <c r="EV44">
        <v>0.13839000000000001</v>
      </c>
      <c r="EW44">
        <v>0.14668999999999999</v>
      </c>
      <c r="EX44">
        <v>0.13552600000000001</v>
      </c>
      <c r="EY44">
        <v>0.114285</v>
      </c>
      <c r="EZ44">
        <v>20959.599999999999</v>
      </c>
      <c r="FA44">
        <v>17986.099999999999</v>
      </c>
      <c r="FB44">
        <v>24027.4</v>
      </c>
      <c r="FC44">
        <v>20683.8</v>
      </c>
      <c r="FD44">
        <v>30512.2</v>
      </c>
      <c r="FE44">
        <v>26225.1</v>
      </c>
      <c r="FF44">
        <v>39128.6</v>
      </c>
      <c r="FG44">
        <v>32915.5</v>
      </c>
      <c r="FH44">
        <v>2.0207799999999998</v>
      </c>
      <c r="FI44">
        <v>1.84165</v>
      </c>
      <c r="FJ44">
        <v>4.3503899999999998E-2</v>
      </c>
      <c r="FK44">
        <v>0</v>
      </c>
      <c r="FL44">
        <v>29.539300000000001</v>
      </c>
      <c r="FM44">
        <v>999.9</v>
      </c>
      <c r="FN44">
        <v>32.719000000000001</v>
      </c>
      <c r="FO44">
        <v>42.661000000000001</v>
      </c>
      <c r="FP44">
        <v>28.016200000000001</v>
      </c>
      <c r="FQ44">
        <v>60.777900000000002</v>
      </c>
      <c r="FR44">
        <v>33.806100000000001</v>
      </c>
      <c r="FS44">
        <v>1</v>
      </c>
      <c r="FT44">
        <v>0.38249699999999998</v>
      </c>
      <c r="FU44">
        <v>2.1783199999999998</v>
      </c>
      <c r="FV44">
        <v>20.4023</v>
      </c>
      <c r="FW44">
        <v>5.24709</v>
      </c>
      <c r="FX44">
        <v>11.997999999999999</v>
      </c>
      <c r="FY44">
        <v>4.9639499999999996</v>
      </c>
      <c r="FZ44">
        <v>3.3010000000000002</v>
      </c>
      <c r="GA44">
        <v>9999</v>
      </c>
      <c r="GB44">
        <v>9999</v>
      </c>
      <c r="GC44">
        <v>9999</v>
      </c>
      <c r="GD44">
        <v>999.9</v>
      </c>
      <c r="GE44">
        <v>1.87103</v>
      </c>
      <c r="GF44">
        <v>1.87636</v>
      </c>
      <c r="GG44">
        <v>1.8765099999999999</v>
      </c>
      <c r="GH44">
        <v>1.87517</v>
      </c>
      <c r="GI44">
        <v>1.87758</v>
      </c>
      <c r="GJ44">
        <v>1.87338</v>
      </c>
      <c r="GK44">
        <v>1.8710599999999999</v>
      </c>
      <c r="GL44">
        <v>1.8784700000000001</v>
      </c>
      <c r="GM44">
        <v>5</v>
      </c>
      <c r="GN44">
        <v>0</v>
      </c>
      <c r="GO44">
        <v>0</v>
      </c>
      <c r="GP44">
        <v>0</v>
      </c>
      <c r="GQ44" t="s">
        <v>365</v>
      </c>
      <c r="GR44" t="s">
        <v>366</v>
      </c>
      <c r="GS44" t="s">
        <v>367</v>
      </c>
      <c r="GT44" t="s">
        <v>367</v>
      </c>
      <c r="GU44" t="s">
        <v>367</v>
      </c>
      <c r="GV44" t="s">
        <v>367</v>
      </c>
      <c r="GW44">
        <v>0</v>
      </c>
      <c r="GX44">
        <v>100</v>
      </c>
      <c r="GY44">
        <v>100</v>
      </c>
      <c r="GZ44">
        <v>-0.45300000000000001</v>
      </c>
      <c r="HA44">
        <v>0.33860000000000001</v>
      </c>
      <c r="HB44">
        <v>-1.0774999999999999</v>
      </c>
      <c r="HC44">
        <v>1.1758700000000001E-3</v>
      </c>
      <c r="HD44">
        <v>-6.2601100000000001E-7</v>
      </c>
      <c r="HE44">
        <v>2.4179700000000001E-10</v>
      </c>
      <c r="HF44">
        <v>0.33861190904242</v>
      </c>
      <c r="HG44">
        <v>0</v>
      </c>
      <c r="HH44">
        <v>0</v>
      </c>
      <c r="HI44">
        <v>0</v>
      </c>
      <c r="HJ44">
        <v>2</v>
      </c>
      <c r="HK44">
        <v>2154</v>
      </c>
      <c r="HL44">
        <v>1</v>
      </c>
      <c r="HM44">
        <v>23</v>
      </c>
      <c r="HN44">
        <v>0.8</v>
      </c>
      <c r="HO44">
        <v>0.7</v>
      </c>
      <c r="HP44">
        <v>18</v>
      </c>
      <c r="HQ44">
        <v>504.755</v>
      </c>
      <c r="HR44">
        <v>453.76400000000001</v>
      </c>
      <c r="HS44">
        <v>27.002300000000002</v>
      </c>
      <c r="HT44">
        <v>32.1325</v>
      </c>
      <c r="HU44">
        <v>30.001200000000001</v>
      </c>
      <c r="HV44">
        <v>32.046500000000002</v>
      </c>
      <c r="HW44">
        <v>32.033499999999997</v>
      </c>
      <c r="HX44">
        <v>35.307899999999997</v>
      </c>
      <c r="HY44">
        <v>13.6305</v>
      </c>
      <c r="HZ44">
        <v>5.94055</v>
      </c>
      <c r="IA44">
        <v>27</v>
      </c>
      <c r="IB44">
        <v>800</v>
      </c>
      <c r="IC44">
        <v>23.181699999999999</v>
      </c>
      <c r="ID44">
        <v>98.787400000000005</v>
      </c>
      <c r="IE44">
        <v>94.183000000000007</v>
      </c>
    </row>
    <row r="45" spans="1:239" x14ac:dyDescent="0.3">
      <c r="A45">
        <v>29</v>
      </c>
      <c r="B45">
        <v>1628187934.5999999</v>
      </c>
      <c r="C45">
        <v>13177</v>
      </c>
      <c r="D45" t="s">
        <v>511</v>
      </c>
      <c r="E45" t="s">
        <v>512</v>
      </c>
      <c r="F45">
        <v>0</v>
      </c>
      <c r="G45" t="s">
        <v>452</v>
      </c>
      <c r="H45" t="s">
        <v>360</v>
      </c>
      <c r="I45" t="s">
        <v>361</v>
      </c>
      <c r="J45">
        <v>1628187934.5999999</v>
      </c>
      <c r="K45">
        <f t="shared" si="46"/>
        <v>5.9480498619835813E-3</v>
      </c>
      <c r="L45">
        <f t="shared" si="47"/>
        <v>5.9480498619835815</v>
      </c>
      <c r="M45">
        <f t="shared" si="48"/>
        <v>53.511510674700048</v>
      </c>
      <c r="N45">
        <f t="shared" si="49"/>
        <v>931.43799999999999</v>
      </c>
      <c r="O45">
        <f t="shared" si="50"/>
        <v>714.40066093882945</v>
      </c>
      <c r="P45">
        <f t="shared" si="51"/>
        <v>71.283523692015308</v>
      </c>
      <c r="Q45">
        <f t="shared" si="52"/>
        <v>92.9396994865442</v>
      </c>
      <c r="R45">
        <f t="shared" si="53"/>
        <v>0.46280239809076507</v>
      </c>
      <c r="S45">
        <f t="shared" si="54"/>
        <v>2.9242805809318675</v>
      </c>
      <c r="T45">
        <f t="shared" si="55"/>
        <v>0.42562588545625046</v>
      </c>
      <c r="U45">
        <f t="shared" si="56"/>
        <v>0.26910704000227753</v>
      </c>
      <c r="V45">
        <f t="shared" si="57"/>
        <v>321.50542238119044</v>
      </c>
      <c r="W45">
        <f t="shared" si="58"/>
        <v>30.733856655631612</v>
      </c>
      <c r="X45">
        <f t="shared" si="59"/>
        <v>30.4785</v>
      </c>
      <c r="Y45">
        <f t="shared" si="60"/>
        <v>4.378958601644988</v>
      </c>
      <c r="Z45">
        <f t="shared" si="61"/>
        <v>69.711785634866999</v>
      </c>
      <c r="AA45">
        <f t="shared" si="62"/>
        <v>3.0363515673017965</v>
      </c>
      <c r="AB45">
        <f t="shared" si="63"/>
        <v>4.3555785290100744</v>
      </c>
      <c r="AC45">
        <f t="shared" si="64"/>
        <v>1.3426070343431915</v>
      </c>
      <c r="AD45">
        <f t="shared" si="65"/>
        <v>-262.30899891347593</v>
      </c>
      <c r="AE45">
        <f t="shared" si="66"/>
        <v>-14.740631672504906</v>
      </c>
      <c r="AF45">
        <f t="shared" si="67"/>
        <v>-1.1256187995010949</v>
      </c>
      <c r="AG45">
        <f t="shared" si="68"/>
        <v>43.330172995708537</v>
      </c>
      <c r="AH45">
        <v>0</v>
      </c>
      <c r="AI45">
        <v>0</v>
      </c>
      <c r="AJ45">
        <f t="shared" si="69"/>
        <v>1</v>
      </c>
      <c r="AK45">
        <f t="shared" si="70"/>
        <v>0</v>
      </c>
      <c r="AL45">
        <f t="shared" si="71"/>
        <v>52129.899223118133</v>
      </c>
      <c r="AM45" t="s">
        <v>362</v>
      </c>
      <c r="AN45">
        <v>10238.9</v>
      </c>
      <c r="AO45">
        <v>302.21199999999999</v>
      </c>
      <c r="AP45">
        <v>4052.3</v>
      </c>
      <c r="AQ45">
        <f t="shared" si="72"/>
        <v>0.92542210596451402</v>
      </c>
      <c r="AR45">
        <v>-0.32343011824092399</v>
      </c>
      <c r="AS45" t="s">
        <v>513</v>
      </c>
      <c r="AT45">
        <v>10391.5</v>
      </c>
      <c r="AU45">
        <v>813.57792307692296</v>
      </c>
      <c r="AV45">
        <v>1349.51</v>
      </c>
      <c r="AW45">
        <f t="shared" si="73"/>
        <v>0.39713086744305492</v>
      </c>
      <c r="AX45">
        <v>0.5</v>
      </c>
      <c r="AY45">
        <f t="shared" si="74"/>
        <v>1681.171800197508</v>
      </c>
      <c r="AZ45">
        <f t="shared" si="75"/>
        <v>53.511510674700048</v>
      </c>
      <c r="BA45">
        <f t="shared" si="76"/>
        <v>333.82260766661926</v>
      </c>
      <c r="BB45">
        <f t="shared" si="77"/>
        <v>3.2022272076307916E-2</v>
      </c>
      <c r="BC45">
        <f t="shared" si="78"/>
        <v>2.0027936065683098</v>
      </c>
      <c r="BD45">
        <f t="shared" si="79"/>
        <v>262.93843028388926</v>
      </c>
      <c r="BE45" t="s">
        <v>514</v>
      </c>
      <c r="BF45">
        <v>570.66</v>
      </c>
      <c r="BG45">
        <f t="shared" si="80"/>
        <v>570.66</v>
      </c>
      <c r="BH45">
        <f t="shared" si="81"/>
        <v>0.57713540470244751</v>
      </c>
      <c r="BI45">
        <f t="shared" si="82"/>
        <v>0.68810692292877573</v>
      </c>
      <c r="BJ45">
        <f t="shared" si="83"/>
        <v>0.77629795154007875</v>
      </c>
      <c r="BK45">
        <f t="shared" si="84"/>
        <v>0.51172834945075518</v>
      </c>
      <c r="BL45">
        <f t="shared" si="85"/>
        <v>0.72072708693769316</v>
      </c>
      <c r="BM45">
        <f t="shared" si="86"/>
        <v>0.48265210436567868</v>
      </c>
      <c r="BN45">
        <f t="shared" si="87"/>
        <v>0.51734789563432138</v>
      </c>
      <c r="BO45">
        <f t="shared" si="88"/>
        <v>1999.97</v>
      </c>
      <c r="BP45">
        <f t="shared" si="89"/>
        <v>1681.171800197508</v>
      </c>
      <c r="BQ45">
        <f t="shared" si="90"/>
        <v>0.84059850907639011</v>
      </c>
      <c r="BR45">
        <f t="shared" si="91"/>
        <v>0.16075512251743299</v>
      </c>
      <c r="BS45">
        <v>6</v>
      </c>
      <c r="BT45">
        <v>0.5</v>
      </c>
      <c r="BU45" t="s">
        <v>363</v>
      </c>
      <c r="BV45">
        <v>2</v>
      </c>
      <c r="BW45">
        <v>1628187934.5999999</v>
      </c>
      <c r="BX45">
        <v>931.43799999999999</v>
      </c>
      <c r="BY45">
        <v>1002.27077564134</v>
      </c>
      <c r="BZ45">
        <v>30.430195565178401</v>
      </c>
      <c r="CA45">
        <v>23.512599999999999</v>
      </c>
      <c r="CB45">
        <v>931.827</v>
      </c>
      <c r="CC45">
        <v>30.237300000000001</v>
      </c>
      <c r="CD45">
        <v>500.20699999999999</v>
      </c>
      <c r="CE45">
        <v>99.680999999999997</v>
      </c>
      <c r="CF45">
        <v>9.9875900000000004E-2</v>
      </c>
      <c r="CG45">
        <v>30.385000000000002</v>
      </c>
      <c r="CH45">
        <v>30.4785</v>
      </c>
      <c r="CI45">
        <v>999.9</v>
      </c>
      <c r="CJ45">
        <v>0</v>
      </c>
      <c r="CK45">
        <v>0</v>
      </c>
      <c r="CL45">
        <v>10001.9</v>
      </c>
      <c r="CM45">
        <v>0</v>
      </c>
      <c r="CN45">
        <v>2147.7399999999998</v>
      </c>
      <c r="CO45">
        <v>-68.622900000000001</v>
      </c>
      <c r="CP45">
        <v>960.81</v>
      </c>
      <c r="CQ45">
        <v>1024.1400000000001</v>
      </c>
      <c r="CR45">
        <v>7.0569199999999999</v>
      </c>
      <c r="CS45">
        <v>1000.06</v>
      </c>
      <c r="CT45">
        <v>23.512599999999999</v>
      </c>
      <c r="CU45">
        <v>3.0472100000000002</v>
      </c>
      <c r="CV45">
        <v>2.3437600000000001</v>
      </c>
      <c r="CW45">
        <v>24.2881</v>
      </c>
      <c r="CX45">
        <v>19.980399999999999</v>
      </c>
      <c r="CY45">
        <v>1999.97</v>
      </c>
      <c r="CZ45">
        <v>0.98</v>
      </c>
      <c r="DA45">
        <v>1.9999699999999999E-2</v>
      </c>
      <c r="DB45">
        <v>0</v>
      </c>
      <c r="DC45">
        <v>813.93700000000001</v>
      </c>
      <c r="DD45">
        <v>4.9996700000000001</v>
      </c>
      <c r="DE45">
        <v>16411.5</v>
      </c>
      <c r="DF45">
        <v>16733.7</v>
      </c>
      <c r="DG45">
        <v>48.75</v>
      </c>
      <c r="DH45">
        <v>50.936999999999998</v>
      </c>
      <c r="DI45">
        <v>49.561999999999998</v>
      </c>
      <c r="DJ45">
        <v>50.125</v>
      </c>
      <c r="DK45">
        <v>50.311999999999998</v>
      </c>
      <c r="DL45">
        <v>1955.07</v>
      </c>
      <c r="DM45">
        <v>39.9</v>
      </c>
      <c r="DN45">
        <v>0</v>
      </c>
      <c r="DO45">
        <v>114.59999990463299</v>
      </c>
      <c r="DP45">
        <v>0</v>
      </c>
      <c r="DQ45">
        <v>813.57792307692296</v>
      </c>
      <c r="DR45">
        <v>4.0437606866851699</v>
      </c>
      <c r="DS45">
        <v>93.059828896681395</v>
      </c>
      <c r="DT45">
        <v>16400.007692307699</v>
      </c>
      <c r="DU45">
        <v>15</v>
      </c>
      <c r="DV45">
        <v>1628187890.5999999</v>
      </c>
      <c r="DW45" t="s">
        <v>515</v>
      </c>
      <c r="DX45">
        <v>1628187890.5999999</v>
      </c>
      <c r="DY45">
        <v>1628187889.0999999</v>
      </c>
      <c r="DZ45">
        <v>83</v>
      </c>
      <c r="EA45">
        <v>-5.8999999999999997E-2</v>
      </c>
      <c r="EB45">
        <v>-6.0000000000000001E-3</v>
      </c>
      <c r="EC45">
        <v>-0.34399999999999997</v>
      </c>
      <c r="ED45">
        <v>0.32900000000000001</v>
      </c>
      <c r="EE45">
        <v>1000</v>
      </c>
      <c r="EF45">
        <v>23</v>
      </c>
      <c r="EG45">
        <v>0.03</v>
      </c>
      <c r="EH45">
        <v>0.02</v>
      </c>
      <c r="EI45">
        <v>51.625166246977301</v>
      </c>
      <c r="EJ45">
        <v>-0.78428733572546006</v>
      </c>
      <c r="EK45">
        <v>0.16580111041738599</v>
      </c>
      <c r="EL45">
        <v>1</v>
      </c>
      <c r="EM45">
        <v>0.47297433435791902</v>
      </c>
      <c r="EN45">
        <v>5.6312059796430697E-2</v>
      </c>
      <c r="EO45">
        <v>9.9585371732454197E-3</v>
      </c>
      <c r="EP45">
        <v>1</v>
      </c>
      <c r="EQ45">
        <v>2</v>
      </c>
      <c r="ER45">
        <v>2</v>
      </c>
      <c r="ES45" t="s">
        <v>364</v>
      </c>
      <c r="ET45">
        <v>2.9211999999999998</v>
      </c>
      <c r="EU45">
        <v>2.7863799999999999</v>
      </c>
      <c r="EV45">
        <v>0.161249</v>
      </c>
      <c r="EW45">
        <v>0.169568</v>
      </c>
      <c r="EX45">
        <v>0.13650300000000001</v>
      </c>
      <c r="EY45">
        <v>0.11487700000000001</v>
      </c>
      <c r="EZ45">
        <v>20390.400000000001</v>
      </c>
      <c r="FA45">
        <v>17494.400000000001</v>
      </c>
      <c r="FB45">
        <v>24013.599999999999</v>
      </c>
      <c r="FC45">
        <v>20674</v>
      </c>
      <c r="FD45">
        <v>30462.799999999999</v>
      </c>
      <c r="FE45">
        <v>26196.6</v>
      </c>
      <c r="FF45">
        <v>39107.800000000003</v>
      </c>
      <c r="FG45">
        <v>32901.1</v>
      </c>
      <c r="FH45">
        <v>2.0178199999999999</v>
      </c>
      <c r="FI45">
        <v>1.8384</v>
      </c>
      <c r="FJ45">
        <v>3.1530900000000001E-2</v>
      </c>
      <c r="FK45">
        <v>0</v>
      </c>
      <c r="FL45">
        <v>29.965599999999998</v>
      </c>
      <c r="FM45">
        <v>999.9</v>
      </c>
      <c r="FN45">
        <v>32.78</v>
      </c>
      <c r="FO45">
        <v>42.741999999999997</v>
      </c>
      <c r="FP45">
        <v>28.187799999999999</v>
      </c>
      <c r="FQ45">
        <v>60.778799999999997</v>
      </c>
      <c r="FR45">
        <v>33.7821</v>
      </c>
      <c r="FS45">
        <v>1</v>
      </c>
      <c r="FT45">
        <v>0.40382400000000002</v>
      </c>
      <c r="FU45">
        <v>2.37879</v>
      </c>
      <c r="FV45">
        <v>20.398599999999998</v>
      </c>
      <c r="FW45">
        <v>5.2484400000000004</v>
      </c>
      <c r="FX45">
        <v>11.997999999999999</v>
      </c>
      <c r="FY45">
        <v>4.9637500000000001</v>
      </c>
      <c r="FZ45">
        <v>3.3010000000000002</v>
      </c>
      <c r="GA45">
        <v>9999</v>
      </c>
      <c r="GB45">
        <v>9999</v>
      </c>
      <c r="GC45">
        <v>9999</v>
      </c>
      <c r="GD45">
        <v>999.9</v>
      </c>
      <c r="GE45">
        <v>1.87103</v>
      </c>
      <c r="GF45">
        <v>1.87636</v>
      </c>
      <c r="GG45">
        <v>1.8764700000000001</v>
      </c>
      <c r="GH45">
        <v>1.8751500000000001</v>
      </c>
      <c r="GI45">
        <v>1.87758</v>
      </c>
      <c r="GJ45">
        <v>1.8734</v>
      </c>
      <c r="GK45">
        <v>1.8710500000000001</v>
      </c>
      <c r="GL45">
        <v>1.87843</v>
      </c>
      <c r="GM45">
        <v>5</v>
      </c>
      <c r="GN45">
        <v>0</v>
      </c>
      <c r="GO45">
        <v>0</v>
      </c>
      <c r="GP45">
        <v>0</v>
      </c>
      <c r="GQ45" t="s">
        <v>365</v>
      </c>
      <c r="GR45" t="s">
        <v>366</v>
      </c>
      <c r="GS45" t="s">
        <v>367</v>
      </c>
      <c r="GT45" t="s">
        <v>367</v>
      </c>
      <c r="GU45" t="s">
        <v>367</v>
      </c>
      <c r="GV45" t="s">
        <v>367</v>
      </c>
      <c r="GW45">
        <v>0</v>
      </c>
      <c r="GX45">
        <v>100</v>
      </c>
      <c r="GY45">
        <v>100</v>
      </c>
      <c r="GZ45">
        <v>-0.38900000000000001</v>
      </c>
      <c r="HA45">
        <v>0.33229999999999998</v>
      </c>
      <c r="HB45">
        <v>-1.13627480576311</v>
      </c>
      <c r="HC45">
        <v>1.17587188380478E-3</v>
      </c>
      <c r="HD45">
        <v>-6.2601144054332803E-7</v>
      </c>
      <c r="HE45">
        <v>2.41796582943236E-10</v>
      </c>
      <c r="HF45">
        <v>0.33223250828991702</v>
      </c>
      <c r="HG45">
        <v>0</v>
      </c>
      <c r="HH45">
        <v>0</v>
      </c>
      <c r="HI45">
        <v>0</v>
      </c>
      <c r="HJ45">
        <v>2</v>
      </c>
      <c r="HK45">
        <v>2154</v>
      </c>
      <c r="HL45">
        <v>1</v>
      </c>
      <c r="HM45">
        <v>23</v>
      </c>
      <c r="HN45">
        <v>0.7</v>
      </c>
      <c r="HO45">
        <v>0.8</v>
      </c>
      <c r="HP45">
        <v>18</v>
      </c>
      <c r="HQ45">
        <v>504.52300000000002</v>
      </c>
      <c r="HR45">
        <v>453.11700000000002</v>
      </c>
      <c r="HS45">
        <v>27.001799999999999</v>
      </c>
      <c r="HT45">
        <v>32.417299999999997</v>
      </c>
      <c r="HU45">
        <v>30.000900000000001</v>
      </c>
      <c r="HV45">
        <v>32.252800000000001</v>
      </c>
      <c r="HW45">
        <v>32.226999999999997</v>
      </c>
      <c r="HX45">
        <v>42.389000000000003</v>
      </c>
      <c r="HY45">
        <v>13.403</v>
      </c>
      <c r="HZ45">
        <v>6.5349300000000001</v>
      </c>
      <c r="IA45">
        <v>27</v>
      </c>
      <c r="IB45">
        <v>1000</v>
      </c>
      <c r="IC45">
        <v>23.396799999999999</v>
      </c>
      <c r="ID45">
        <v>98.7333</v>
      </c>
      <c r="IE45">
        <v>94.1404</v>
      </c>
    </row>
    <row r="46" spans="1:239" x14ac:dyDescent="0.3">
      <c r="A46">
        <v>30</v>
      </c>
      <c r="B46">
        <v>1628188063.5999999</v>
      </c>
      <c r="C46">
        <v>13306</v>
      </c>
      <c r="D46" t="s">
        <v>516</v>
      </c>
      <c r="E46" t="s">
        <v>517</v>
      </c>
      <c r="F46">
        <v>0</v>
      </c>
      <c r="G46" t="s">
        <v>452</v>
      </c>
      <c r="H46" t="s">
        <v>360</v>
      </c>
      <c r="I46" t="s">
        <v>361</v>
      </c>
      <c r="J46">
        <v>1628188063.5999999</v>
      </c>
      <c r="K46">
        <f t="shared" si="46"/>
        <v>6.034979809029355E-3</v>
      </c>
      <c r="L46">
        <f t="shared" si="47"/>
        <v>6.0349798090293554</v>
      </c>
      <c r="M46">
        <f t="shared" si="48"/>
        <v>60.608610169493964</v>
      </c>
      <c r="N46">
        <f t="shared" si="49"/>
        <v>1127.54</v>
      </c>
      <c r="O46">
        <f t="shared" si="50"/>
        <v>886.83318751794354</v>
      </c>
      <c r="P46">
        <f t="shared" si="51"/>
        <v>88.487559193981653</v>
      </c>
      <c r="Q46">
        <f t="shared" si="52"/>
        <v>112.5051068204</v>
      </c>
      <c r="R46">
        <f t="shared" si="53"/>
        <v>0.47758357231948889</v>
      </c>
      <c r="S46">
        <f t="shared" si="54"/>
        <v>2.917993047772101</v>
      </c>
      <c r="T46">
        <f t="shared" si="55"/>
        <v>0.43802533648950748</v>
      </c>
      <c r="U46">
        <f t="shared" si="56"/>
        <v>0.27704642107595373</v>
      </c>
      <c r="V46">
        <f t="shared" si="57"/>
        <v>321.49845938110246</v>
      </c>
      <c r="W46">
        <f t="shared" si="58"/>
        <v>30.796156983606306</v>
      </c>
      <c r="X46">
        <f t="shared" si="59"/>
        <v>30.5579</v>
      </c>
      <c r="Y46">
        <f t="shared" si="60"/>
        <v>4.3988986875855796</v>
      </c>
      <c r="Z46">
        <f t="shared" si="61"/>
        <v>70.274278689349345</v>
      </c>
      <c r="AA46">
        <f t="shared" si="62"/>
        <v>3.0756615110215009</v>
      </c>
      <c r="AB46">
        <f t="shared" si="63"/>
        <v>4.376653262593563</v>
      </c>
      <c r="AC46">
        <f t="shared" si="64"/>
        <v>1.3232371765640787</v>
      </c>
      <c r="AD46">
        <f t="shared" si="65"/>
        <v>-266.14260957819454</v>
      </c>
      <c r="AE46">
        <f t="shared" si="66"/>
        <v>-13.938094929565903</v>
      </c>
      <c r="AF46">
        <f t="shared" si="67"/>
        <v>-1.0674925435486131</v>
      </c>
      <c r="AG46">
        <f t="shared" si="68"/>
        <v>40.350262329793409</v>
      </c>
      <c r="AH46">
        <v>0</v>
      </c>
      <c r="AI46">
        <v>0</v>
      </c>
      <c r="AJ46">
        <f t="shared" si="69"/>
        <v>1</v>
      </c>
      <c r="AK46">
        <f t="shared" si="70"/>
        <v>0</v>
      </c>
      <c r="AL46">
        <f t="shared" si="71"/>
        <v>51936.180159482479</v>
      </c>
      <c r="AM46" t="s">
        <v>362</v>
      </c>
      <c r="AN46">
        <v>10238.9</v>
      </c>
      <c r="AO46">
        <v>302.21199999999999</v>
      </c>
      <c r="AP46">
        <v>4052.3</v>
      </c>
      <c r="AQ46">
        <f t="shared" si="72"/>
        <v>0.92542210596451402</v>
      </c>
      <c r="AR46">
        <v>-0.32343011824092399</v>
      </c>
      <c r="AS46" t="s">
        <v>518</v>
      </c>
      <c r="AT46">
        <v>10388</v>
      </c>
      <c r="AU46">
        <v>809.90895999999998</v>
      </c>
      <c r="AV46">
        <v>1356.36</v>
      </c>
      <c r="AW46">
        <f t="shared" si="73"/>
        <v>0.40288053319177797</v>
      </c>
      <c r="AX46">
        <v>0.5</v>
      </c>
      <c r="AY46">
        <f t="shared" si="74"/>
        <v>1681.1379001974624</v>
      </c>
      <c r="AZ46">
        <f t="shared" si="75"/>
        <v>60.608610169493964</v>
      </c>
      <c r="BA46">
        <f t="shared" si="76"/>
        <v>338.64886680022983</v>
      </c>
      <c r="BB46">
        <f t="shared" si="77"/>
        <v>3.6244522403889624E-2</v>
      </c>
      <c r="BC46">
        <f t="shared" si="78"/>
        <v>1.9876286531599285</v>
      </c>
      <c r="BD46">
        <f t="shared" si="79"/>
        <v>263.19741562146106</v>
      </c>
      <c r="BE46" t="s">
        <v>519</v>
      </c>
      <c r="BF46">
        <v>567.29</v>
      </c>
      <c r="BG46">
        <f t="shared" si="80"/>
        <v>567.29</v>
      </c>
      <c r="BH46">
        <f t="shared" si="81"/>
        <v>0.58175558111415848</v>
      </c>
      <c r="BI46">
        <f t="shared" si="82"/>
        <v>0.69252542866919276</v>
      </c>
      <c r="BJ46">
        <f t="shared" si="83"/>
        <v>0.77358171138676801</v>
      </c>
      <c r="BK46">
        <f t="shared" si="84"/>
        <v>0.51838170731244571</v>
      </c>
      <c r="BL46">
        <f t="shared" si="85"/>
        <v>0.71890046313579847</v>
      </c>
      <c r="BM46">
        <f t="shared" si="86"/>
        <v>0.48507026077319398</v>
      </c>
      <c r="BN46">
        <f t="shared" si="87"/>
        <v>0.51492973922680596</v>
      </c>
      <c r="BO46">
        <f t="shared" si="88"/>
        <v>1999.93</v>
      </c>
      <c r="BP46">
        <f t="shared" si="89"/>
        <v>1681.1379001974624</v>
      </c>
      <c r="BQ46">
        <f t="shared" si="90"/>
        <v>0.84059837104171764</v>
      </c>
      <c r="BR46">
        <f t="shared" si="91"/>
        <v>0.1607548561105151</v>
      </c>
      <c r="BS46">
        <v>6</v>
      </c>
      <c r="BT46">
        <v>0.5</v>
      </c>
      <c r="BU46" t="s">
        <v>363</v>
      </c>
      <c r="BV46">
        <v>2</v>
      </c>
      <c r="BW46">
        <v>1628188063.5999999</v>
      </c>
      <c r="BX46">
        <v>1127.54</v>
      </c>
      <c r="BY46">
        <v>1208.4003710008001</v>
      </c>
      <c r="BZ46">
        <v>30.824657459090201</v>
      </c>
      <c r="CA46">
        <v>23.809000000000001</v>
      </c>
      <c r="CB46">
        <v>1127.96</v>
      </c>
      <c r="CC46">
        <v>30.474599999999999</v>
      </c>
      <c r="CD46">
        <v>500.22</v>
      </c>
      <c r="CE46">
        <v>99.679100000000005</v>
      </c>
      <c r="CF46">
        <v>0.10016</v>
      </c>
      <c r="CG46">
        <v>30.4693</v>
      </c>
      <c r="CH46">
        <v>30.5579</v>
      </c>
      <c r="CI46">
        <v>999.9</v>
      </c>
      <c r="CJ46">
        <v>0</v>
      </c>
      <c r="CK46">
        <v>0</v>
      </c>
      <c r="CL46">
        <v>9966.25</v>
      </c>
      <c r="CM46">
        <v>0</v>
      </c>
      <c r="CN46">
        <v>2122.15</v>
      </c>
      <c r="CO46">
        <v>-72.576700000000002</v>
      </c>
      <c r="CP46">
        <v>1163.3800000000001</v>
      </c>
      <c r="CQ46">
        <v>1229.3800000000001</v>
      </c>
      <c r="CR46">
        <v>6.99742</v>
      </c>
      <c r="CS46">
        <v>1200.1099999999999</v>
      </c>
      <c r="CT46">
        <v>23.809000000000001</v>
      </c>
      <c r="CU46">
        <v>3.0707599999999999</v>
      </c>
      <c r="CV46">
        <v>2.3732600000000001</v>
      </c>
      <c r="CW46">
        <v>24.416699999999999</v>
      </c>
      <c r="CX46">
        <v>20.182500000000001</v>
      </c>
      <c r="CY46">
        <v>1999.93</v>
      </c>
      <c r="CZ46">
        <v>0.98000600000000004</v>
      </c>
      <c r="DA46">
        <v>1.9993799999999999E-2</v>
      </c>
      <c r="DB46">
        <v>0</v>
      </c>
      <c r="DC46">
        <v>809.70600000000002</v>
      </c>
      <c r="DD46">
        <v>4.9996700000000001</v>
      </c>
      <c r="DE46">
        <v>16372.4</v>
      </c>
      <c r="DF46">
        <v>16733.5</v>
      </c>
      <c r="DG46">
        <v>49.561999999999998</v>
      </c>
      <c r="DH46">
        <v>51.875</v>
      </c>
      <c r="DI46">
        <v>50.436999999999998</v>
      </c>
      <c r="DJ46">
        <v>51</v>
      </c>
      <c r="DK46">
        <v>51.125</v>
      </c>
      <c r="DL46">
        <v>1955.04</v>
      </c>
      <c r="DM46">
        <v>39.89</v>
      </c>
      <c r="DN46">
        <v>0</v>
      </c>
      <c r="DO46">
        <v>128.40000009536701</v>
      </c>
      <c r="DP46">
        <v>0</v>
      </c>
      <c r="DQ46">
        <v>809.90895999999998</v>
      </c>
      <c r="DR46">
        <v>-0.325692321506799</v>
      </c>
      <c r="DS46">
        <v>27.315384576550699</v>
      </c>
      <c r="DT46">
        <v>16369.3</v>
      </c>
      <c r="DU46">
        <v>15</v>
      </c>
      <c r="DV46">
        <v>1628188019.0999999</v>
      </c>
      <c r="DW46" t="s">
        <v>520</v>
      </c>
      <c r="DX46">
        <v>1628188019.0999999</v>
      </c>
      <c r="DY46">
        <v>1628188014.0999999</v>
      </c>
      <c r="DZ46">
        <v>84</v>
      </c>
      <c r="EA46">
        <v>-0.161</v>
      </c>
      <c r="EB46">
        <v>0</v>
      </c>
      <c r="EC46">
        <v>-0.36799999999999999</v>
      </c>
      <c r="ED46">
        <v>0.33200000000000002</v>
      </c>
      <c r="EE46">
        <v>1200</v>
      </c>
      <c r="EF46">
        <v>24</v>
      </c>
      <c r="EG46">
        <v>0.05</v>
      </c>
      <c r="EH46">
        <v>0.02</v>
      </c>
      <c r="EI46">
        <v>53.742205627118402</v>
      </c>
      <c r="EJ46">
        <v>-0.69566229421736503</v>
      </c>
      <c r="EK46">
        <v>0.163086425267923</v>
      </c>
      <c r="EL46">
        <v>1</v>
      </c>
      <c r="EM46">
        <v>0.47244953476328799</v>
      </c>
      <c r="EN46">
        <v>3.4685784474038597E-2</v>
      </c>
      <c r="EO46">
        <v>6.97727476623202E-3</v>
      </c>
      <c r="EP46">
        <v>1</v>
      </c>
      <c r="EQ46">
        <v>2</v>
      </c>
      <c r="ER46">
        <v>2</v>
      </c>
      <c r="ES46" t="s">
        <v>364</v>
      </c>
      <c r="ET46">
        <v>2.9209200000000002</v>
      </c>
      <c r="EU46">
        <v>2.7863500000000001</v>
      </c>
      <c r="EV46">
        <v>0.18198300000000001</v>
      </c>
      <c r="EW46">
        <v>0.19006200000000001</v>
      </c>
      <c r="EX46">
        <v>0.13714999999999999</v>
      </c>
      <c r="EY46">
        <v>0.115804</v>
      </c>
      <c r="EZ46">
        <v>19870.900000000001</v>
      </c>
      <c r="FA46">
        <v>17050.900000000001</v>
      </c>
      <c r="FB46">
        <v>23996.9</v>
      </c>
      <c r="FC46">
        <v>20661.5</v>
      </c>
      <c r="FD46">
        <v>30421.7</v>
      </c>
      <c r="FE46">
        <v>26154.9</v>
      </c>
      <c r="FF46">
        <v>39082.300000000003</v>
      </c>
      <c r="FG46">
        <v>32882.6</v>
      </c>
      <c r="FH46">
        <v>2.0146999999999999</v>
      </c>
      <c r="FI46">
        <v>1.8345499999999999</v>
      </c>
      <c r="FJ46">
        <v>2.98619E-2</v>
      </c>
      <c r="FK46">
        <v>0</v>
      </c>
      <c r="FL46">
        <v>30.072199999999999</v>
      </c>
      <c r="FM46">
        <v>999.9</v>
      </c>
      <c r="FN46">
        <v>32.78</v>
      </c>
      <c r="FO46">
        <v>42.923000000000002</v>
      </c>
      <c r="FP46">
        <v>28.4559</v>
      </c>
      <c r="FQ46">
        <v>61.018700000000003</v>
      </c>
      <c r="FR46">
        <v>33.882199999999997</v>
      </c>
      <c r="FS46">
        <v>1</v>
      </c>
      <c r="FT46">
        <v>0.42929099999999998</v>
      </c>
      <c r="FU46">
        <v>2.46618</v>
      </c>
      <c r="FV46">
        <v>20.397200000000002</v>
      </c>
      <c r="FW46">
        <v>5.24709</v>
      </c>
      <c r="FX46">
        <v>11.997999999999999</v>
      </c>
      <c r="FY46">
        <v>4.9638499999999999</v>
      </c>
      <c r="FZ46">
        <v>3.3010000000000002</v>
      </c>
      <c r="GA46">
        <v>9999</v>
      </c>
      <c r="GB46">
        <v>9999</v>
      </c>
      <c r="GC46">
        <v>9999</v>
      </c>
      <c r="GD46">
        <v>999.9</v>
      </c>
      <c r="GE46">
        <v>1.87104</v>
      </c>
      <c r="GF46">
        <v>1.8763700000000001</v>
      </c>
      <c r="GG46">
        <v>1.8765000000000001</v>
      </c>
      <c r="GH46">
        <v>1.8751500000000001</v>
      </c>
      <c r="GI46">
        <v>1.87757</v>
      </c>
      <c r="GJ46">
        <v>1.8734</v>
      </c>
      <c r="GK46">
        <v>1.8710800000000001</v>
      </c>
      <c r="GL46">
        <v>1.8784700000000001</v>
      </c>
      <c r="GM46">
        <v>5</v>
      </c>
      <c r="GN46">
        <v>0</v>
      </c>
      <c r="GO46">
        <v>0</v>
      </c>
      <c r="GP46">
        <v>0</v>
      </c>
      <c r="GQ46" t="s">
        <v>365</v>
      </c>
      <c r="GR46" t="s">
        <v>366</v>
      </c>
      <c r="GS46" t="s">
        <v>367</v>
      </c>
      <c r="GT46" t="s">
        <v>367</v>
      </c>
      <c r="GU46" t="s">
        <v>367</v>
      </c>
      <c r="GV46" t="s">
        <v>367</v>
      </c>
      <c r="GW46">
        <v>0</v>
      </c>
      <c r="GX46">
        <v>100</v>
      </c>
      <c r="GY46">
        <v>100</v>
      </c>
      <c r="GZ46">
        <v>-0.42</v>
      </c>
      <c r="HA46">
        <v>0.33189999999999997</v>
      </c>
      <c r="HB46">
        <v>-1.2953178779459</v>
      </c>
      <c r="HC46">
        <v>1.17587188380478E-3</v>
      </c>
      <c r="HD46">
        <v>-6.2601144054332803E-7</v>
      </c>
      <c r="HE46">
        <v>2.41796582943236E-10</v>
      </c>
      <c r="HF46">
        <v>0.33185499999999701</v>
      </c>
      <c r="HG46">
        <v>0</v>
      </c>
      <c r="HH46">
        <v>0</v>
      </c>
      <c r="HI46">
        <v>0</v>
      </c>
      <c r="HJ46">
        <v>2</v>
      </c>
      <c r="HK46">
        <v>2154</v>
      </c>
      <c r="HL46">
        <v>1</v>
      </c>
      <c r="HM46">
        <v>23</v>
      </c>
      <c r="HN46">
        <v>0.7</v>
      </c>
      <c r="HO46">
        <v>0.8</v>
      </c>
      <c r="HP46">
        <v>18</v>
      </c>
      <c r="HQ46">
        <v>504.66399999999999</v>
      </c>
      <c r="HR46">
        <v>452.57299999999998</v>
      </c>
      <c r="HS46">
        <v>26.9983</v>
      </c>
      <c r="HT46">
        <v>32.7256</v>
      </c>
      <c r="HU46">
        <v>30.000800000000002</v>
      </c>
      <c r="HV46">
        <v>32.522500000000001</v>
      </c>
      <c r="HW46">
        <v>32.487499999999997</v>
      </c>
      <c r="HX46">
        <v>49.232900000000001</v>
      </c>
      <c r="HY46">
        <v>12.7866</v>
      </c>
      <c r="HZ46">
        <v>6.8165899999999997</v>
      </c>
      <c r="IA46">
        <v>27</v>
      </c>
      <c r="IB46">
        <v>1200</v>
      </c>
      <c r="IC46">
        <v>23.708500000000001</v>
      </c>
      <c r="ID46">
        <v>98.667400000000001</v>
      </c>
      <c r="IE46">
        <v>94.085899999999995</v>
      </c>
    </row>
    <row r="47" spans="1:239" x14ac:dyDescent="0.3">
      <c r="A47">
        <v>31</v>
      </c>
      <c r="B47">
        <v>1628188182.0999999</v>
      </c>
      <c r="C47">
        <v>13424.5</v>
      </c>
      <c r="D47" t="s">
        <v>521</v>
      </c>
      <c r="E47" t="s">
        <v>522</v>
      </c>
      <c r="F47">
        <v>0</v>
      </c>
      <c r="G47" t="s">
        <v>452</v>
      </c>
      <c r="H47" t="s">
        <v>360</v>
      </c>
      <c r="I47" t="s">
        <v>361</v>
      </c>
      <c r="J47">
        <v>1628188182.0999999</v>
      </c>
      <c r="K47">
        <f t="shared" si="46"/>
        <v>6.0636121895396768E-3</v>
      </c>
      <c r="L47">
        <f t="shared" si="47"/>
        <v>6.0636121895396764</v>
      </c>
      <c r="M47">
        <f t="shared" si="48"/>
        <v>66.207074889761856</v>
      </c>
      <c r="N47">
        <f t="shared" si="49"/>
        <v>1425.03</v>
      </c>
      <c r="O47">
        <f t="shared" si="50"/>
        <v>1162.5019938359692</v>
      </c>
      <c r="P47">
        <f t="shared" si="51"/>
        <v>115.97948463803735</v>
      </c>
      <c r="Q47">
        <f t="shared" si="52"/>
        <v>142.17114970132499</v>
      </c>
      <c r="R47">
        <f t="shared" si="53"/>
        <v>0.48686153511960339</v>
      </c>
      <c r="S47">
        <f t="shared" si="54"/>
        <v>2.9230478017789361</v>
      </c>
      <c r="T47">
        <f t="shared" si="55"/>
        <v>0.44588664473299444</v>
      </c>
      <c r="U47">
        <f t="shared" si="56"/>
        <v>0.28207264909031077</v>
      </c>
      <c r="V47">
        <f t="shared" si="57"/>
        <v>321.51920738107771</v>
      </c>
      <c r="W47">
        <f t="shared" si="58"/>
        <v>30.750318952705353</v>
      </c>
      <c r="X47">
        <f t="shared" si="59"/>
        <v>30.538</v>
      </c>
      <c r="Y47">
        <f t="shared" si="60"/>
        <v>4.3938936952331691</v>
      </c>
      <c r="Z47">
        <f t="shared" si="61"/>
        <v>70.710631077253097</v>
      </c>
      <c r="AA47">
        <f t="shared" si="62"/>
        <v>3.0880339583661423</v>
      </c>
      <c r="AB47">
        <f t="shared" si="63"/>
        <v>4.3671424103009198</v>
      </c>
      <c r="AC47">
        <f t="shared" si="64"/>
        <v>1.3058597368670268</v>
      </c>
      <c r="AD47">
        <f t="shared" si="65"/>
        <v>-267.40529755869977</v>
      </c>
      <c r="AE47">
        <f t="shared" si="66"/>
        <v>-16.814570574650293</v>
      </c>
      <c r="AF47">
        <f t="shared" si="67"/>
        <v>-1.2852016462018798</v>
      </c>
      <c r="AG47">
        <f t="shared" si="68"/>
        <v>36.014137601525775</v>
      </c>
      <c r="AH47">
        <v>0</v>
      </c>
      <c r="AI47">
        <v>0</v>
      </c>
      <c r="AJ47">
        <f t="shared" si="69"/>
        <v>1</v>
      </c>
      <c r="AK47">
        <f t="shared" si="70"/>
        <v>0</v>
      </c>
      <c r="AL47">
        <f t="shared" si="71"/>
        <v>52086.492025867738</v>
      </c>
      <c r="AM47" t="s">
        <v>362</v>
      </c>
      <c r="AN47">
        <v>10238.9</v>
      </c>
      <c r="AO47">
        <v>302.21199999999999</v>
      </c>
      <c r="AP47">
        <v>4052.3</v>
      </c>
      <c r="AQ47">
        <f t="shared" si="72"/>
        <v>0.92542210596451402</v>
      </c>
      <c r="AR47">
        <v>-0.32343011824092399</v>
      </c>
      <c r="AS47" t="s">
        <v>523</v>
      </c>
      <c r="AT47">
        <v>10387.5</v>
      </c>
      <c r="AU47">
        <v>793.55892307692295</v>
      </c>
      <c r="AV47">
        <v>1318.74</v>
      </c>
      <c r="AW47">
        <f t="shared" si="73"/>
        <v>0.39824459478219898</v>
      </c>
      <c r="AX47">
        <v>0.5</v>
      </c>
      <c r="AY47">
        <f t="shared" si="74"/>
        <v>1681.2471001974493</v>
      </c>
      <c r="AZ47">
        <f t="shared" si="75"/>
        <v>66.207074889761856</v>
      </c>
      <c r="BA47">
        <f t="shared" si="76"/>
        <v>334.77378507344014</v>
      </c>
      <c r="BB47">
        <f t="shared" si="77"/>
        <v>3.9572115841977833E-2</v>
      </c>
      <c r="BC47">
        <f t="shared" si="78"/>
        <v>2.0728574245112763</v>
      </c>
      <c r="BD47">
        <f t="shared" si="79"/>
        <v>261.74847556197119</v>
      </c>
      <c r="BE47" t="s">
        <v>524</v>
      </c>
      <c r="BF47">
        <v>559.6</v>
      </c>
      <c r="BG47">
        <f t="shared" si="80"/>
        <v>559.6</v>
      </c>
      <c r="BH47">
        <f t="shared" si="81"/>
        <v>0.57565554999469182</v>
      </c>
      <c r="BI47">
        <f t="shared" si="82"/>
        <v>0.69181057107131372</v>
      </c>
      <c r="BJ47">
        <f t="shared" si="83"/>
        <v>0.78264952615455097</v>
      </c>
      <c r="BK47">
        <f t="shared" si="84"/>
        <v>0.51664201765527074</v>
      </c>
      <c r="BL47">
        <f t="shared" si="85"/>
        <v>0.72893222772372279</v>
      </c>
      <c r="BM47">
        <f t="shared" si="86"/>
        <v>0.48784933835843258</v>
      </c>
      <c r="BN47">
        <f t="shared" si="87"/>
        <v>0.51215066164156742</v>
      </c>
      <c r="BO47">
        <f t="shared" si="88"/>
        <v>2000.06</v>
      </c>
      <c r="BP47">
        <f t="shared" si="89"/>
        <v>1681.2471001974493</v>
      </c>
      <c r="BQ47">
        <f t="shared" si="90"/>
        <v>0.84059833214876023</v>
      </c>
      <c r="BR47">
        <f t="shared" si="91"/>
        <v>0.16075478104710744</v>
      </c>
      <c r="BS47">
        <v>6</v>
      </c>
      <c r="BT47">
        <v>0.5</v>
      </c>
      <c r="BU47" t="s">
        <v>363</v>
      </c>
      <c r="BV47">
        <v>2</v>
      </c>
      <c r="BW47">
        <v>1628188182.0999999</v>
      </c>
      <c r="BX47">
        <v>1425.03</v>
      </c>
      <c r="BY47">
        <v>1514.81570086376</v>
      </c>
      <c r="BZ47">
        <v>30.952419256193799</v>
      </c>
      <c r="CA47">
        <v>23.9038</v>
      </c>
      <c r="CB47">
        <v>1425.48</v>
      </c>
      <c r="CC47">
        <v>30.3977</v>
      </c>
      <c r="CD47">
        <v>500.17700000000002</v>
      </c>
      <c r="CE47">
        <v>99.667199999999994</v>
      </c>
      <c r="CF47">
        <v>9.9927500000000002E-2</v>
      </c>
      <c r="CG47">
        <v>30.4313</v>
      </c>
      <c r="CH47">
        <v>30.538</v>
      </c>
      <c r="CI47">
        <v>999.9</v>
      </c>
      <c r="CJ47">
        <v>0</v>
      </c>
      <c r="CK47">
        <v>0</v>
      </c>
      <c r="CL47">
        <v>9996.25</v>
      </c>
      <c r="CM47">
        <v>0</v>
      </c>
      <c r="CN47">
        <v>2115.23</v>
      </c>
      <c r="CO47">
        <v>-75.144499999999994</v>
      </c>
      <c r="CP47">
        <v>1470.2</v>
      </c>
      <c r="CQ47">
        <v>1536.91</v>
      </c>
      <c r="CR47">
        <v>6.8216799999999997</v>
      </c>
      <c r="CS47">
        <v>1500.17</v>
      </c>
      <c r="CT47">
        <v>23.9038</v>
      </c>
      <c r="CU47">
        <v>3.0623300000000002</v>
      </c>
      <c r="CV47">
        <v>2.3824299999999998</v>
      </c>
      <c r="CW47">
        <v>24.370699999999999</v>
      </c>
      <c r="CX47">
        <v>20.244800000000001</v>
      </c>
      <c r="CY47">
        <v>2000.06</v>
      </c>
      <c r="CZ47">
        <v>0.98000600000000004</v>
      </c>
      <c r="DA47">
        <v>1.9993799999999999E-2</v>
      </c>
      <c r="DB47">
        <v>0</v>
      </c>
      <c r="DC47">
        <v>792.99699999999996</v>
      </c>
      <c r="DD47">
        <v>4.9996700000000001</v>
      </c>
      <c r="DE47">
        <v>16061.4</v>
      </c>
      <c r="DF47">
        <v>16734.599999999999</v>
      </c>
      <c r="DG47">
        <v>49.561999999999998</v>
      </c>
      <c r="DH47">
        <v>51.686999999999998</v>
      </c>
      <c r="DI47">
        <v>50.375</v>
      </c>
      <c r="DJ47">
        <v>50.75</v>
      </c>
      <c r="DK47">
        <v>51.061999999999998</v>
      </c>
      <c r="DL47">
        <v>1955.17</v>
      </c>
      <c r="DM47">
        <v>39.89</v>
      </c>
      <c r="DN47">
        <v>0</v>
      </c>
      <c r="DO47">
        <v>118.200000047684</v>
      </c>
      <c r="DP47">
        <v>0</v>
      </c>
      <c r="DQ47">
        <v>793.55892307692295</v>
      </c>
      <c r="DR47">
        <v>-3.1556923110434498</v>
      </c>
      <c r="DS47">
        <v>-52.615384572945999</v>
      </c>
      <c r="DT47">
        <v>16066.438461538501</v>
      </c>
      <c r="DU47">
        <v>15</v>
      </c>
      <c r="DV47">
        <v>1628188137.0999999</v>
      </c>
      <c r="DW47" t="s">
        <v>525</v>
      </c>
      <c r="DX47">
        <v>1628188129.5999999</v>
      </c>
      <c r="DY47">
        <v>1628188137.0999999</v>
      </c>
      <c r="DZ47">
        <v>85</v>
      </c>
      <c r="EA47">
        <v>-0.254</v>
      </c>
      <c r="EB47">
        <v>-4.0000000000000001E-3</v>
      </c>
      <c r="EC47">
        <v>-0.378</v>
      </c>
      <c r="ED47">
        <v>0.32800000000000001</v>
      </c>
      <c r="EE47">
        <v>1501</v>
      </c>
      <c r="EF47">
        <v>24</v>
      </c>
      <c r="EG47">
        <v>0.08</v>
      </c>
      <c r="EH47">
        <v>0.02</v>
      </c>
      <c r="EI47">
        <v>54.297264308374601</v>
      </c>
      <c r="EJ47">
        <v>-0.824180828749979</v>
      </c>
      <c r="EK47">
        <v>0.14899735700811301</v>
      </c>
      <c r="EL47">
        <v>1</v>
      </c>
      <c r="EM47">
        <v>0.46127745865373099</v>
      </c>
      <c r="EN47">
        <v>3.0033050237671301E-2</v>
      </c>
      <c r="EO47">
        <v>5.6549419910144798E-3</v>
      </c>
      <c r="EP47">
        <v>1</v>
      </c>
      <c r="EQ47">
        <v>2</v>
      </c>
      <c r="ER47">
        <v>2</v>
      </c>
      <c r="ES47" t="s">
        <v>364</v>
      </c>
      <c r="ET47">
        <v>2.9206099999999999</v>
      </c>
      <c r="EU47">
        <v>2.7863799999999999</v>
      </c>
      <c r="EV47">
        <v>0.20998700000000001</v>
      </c>
      <c r="EW47">
        <v>0.217526</v>
      </c>
      <c r="EX47">
        <v>0.13683200000000001</v>
      </c>
      <c r="EY47">
        <v>0.116054</v>
      </c>
      <c r="EZ47">
        <v>19178.900000000001</v>
      </c>
      <c r="FA47">
        <v>16464.2</v>
      </c>
      <c r="FB47">
        <v>23984.9</v>
      </c>
      <c r="FC47">
        <v>20653.099999999999</v>
      </c>
      <c r="FD47">
        <v>30419.599999999999</v>
      </c>
      <c r="FE47">
        <v>26138.400000000001</v>
      </c>
      <c r="FF47">
        <v>39063.5</v>
      </c>
      <c r="FG47">
        <v>32870.699999999997</v>
      </c>
      <c r="FH47">
        <v>2.0121500000000001</v>
      </c>
      <c r="FI47">
        <v>1.83148</v>
      </c>
      <c r="FJ47">
        <v>3.7625400000000003E-2</v>
      </c>
      <c r="FK47">
        <v>0</v>
      </c>
      <c r="FL47">
        <v>29.925999999999998</v>
      </c>
      <c r="FM47">
        <v>999.9</v>
      </c>
      <c r="FN47">
        <v>32.798000000000002</v>
      </c>
      <c r="FO47">
        <v>43.134999999999998</v>
      </c>
      <c r="FP47">
        <v>28.792400000000001</v>
      </c>
      <c r="FQ47">
        <v>61.148800000000001</v>
      </c>
      <c r="FR47">
        <v>34.318899999999999</v>
      </c>
      <c r="FS47">
        <v>1</v>
      </c>
      <c r="FT47">
        <v>0.44686500000000001</v>
      </c>
      <c r="FU47">
        <v>2.4470800000000001</v>
      </c>
      <c r="FV47">
        <v>20.396100000000001</v>
      </c>
      <c r="FW47">
        <v>5.2473900000000002</v>
      </c>
      <c r="FX47">
        <v>11.997999999999999</v>
      </c>
      <c r="FY47">
        <v>4.9638</v>
      </c>
      <c r="FZ47">
        <v>3.3010000000000002</v>
      </c>
      <c r="GA47">
        <v>9999</v>
      </c>
      <c r="GB47">
        <v>9999</v>
      </c>
      <c r="GC47">
        <v>9999</v>
      </c>
      <c r="GD47">
        <v>999.9</v>
      </c>
      <c r="GE47">
        <v>1.87103</v>
      </c>
      <c r="GF47">
        <v>1.8763700000000001</v>
      </c>
      <c r="GG47">
        <v>1.8764700000000001</v>
      </c>
      <c r="GH47">
        <v>1.8751500000000001</v>
      </c>
      <c r="GI47">
        <v>1.8775500000000001</v>
      </c>
      <c r="GJ47">
        <v>1.87337</v>
      </c>
      <c r="GK47">
        <v>1.87104</v>
      </c>
      <c r="GL47">
        <v>1.87843</v>
      </c>
      <c r="GM47">
        <v>5</v>
      </c>
      <c r="GN47">
        <v>0</v>
      </c>
      <c r="GO47">
        <v>0</v>
      </c>
      <c r="GP47">
        <v>0</v>
      </c>
      <c r="GQ47" t="s">
        <v>365</v>
      </c>
      <c r="GR47" t="s">
        <v>366</v>
      </c>
      <c r="GS47" t="s">
        <v>367</v>
      </c>
      <c r="GT47" t="s">
        <v>367</v>
      </c>
      <c r="GU47" t="s">
        <v>367</v>
      </c>
      <c r="GV47" t="s">
        <v>367</v>
      </c>
      <c r="GW47">
        <v>0</v>
      </c>
      <c r="GX47">
        <v>100</v>
      </c>
      <c r="GY47">
        <v>100</v>
      </c>
      <c r="GZ47">
        <v>-0.45</v>
      </c>
      <c r="HA47">
        <v>0.32779999999999998</v>
      </c>
      <c r="HB47">
        <v>-1.5496945294537701</v>
      </c>
      <c r="HC47">
        <v>1.17587188380478E-3</v>
      </c>
      <c r="HD47">
        <v>-6.2601144054332803E-7</v>
      </c>
      <c r="HE47">
        <v>2.41796582943236E-10</v>
      </c>
      <c r="HF47">
        <v>0.32779523809523398</v>
      </c>
      <c r="HG47">
        <v>0</v>
      </c>
      <c r="HH47">
        <v>0</v>
      </c>
      <c r="HI47">
        <v>0</v>
      </c>
      <c r="HJ47">
        <v>2</v>
      </c>
      <c r="HK47">
        <v>2154</v>
      </c>
      <c r="HL47">
        <v>1</v>
      </c>
      <c r="HM47">
        <v>23</v>
      </c>
      <c r="HN47">
        <v>0.9</v>
      </c>
      <c r="HO47">
        <v>0.8</v>
      </c>
      <c r="HP47">
        <v>18</v>
      </c>
      <c r="HQ47">
        <v>504.69299999999998</v>
      </c>
      <c r="HR47">
        <v>452.10700000000003</v>
      </c>
      <c r="HS47">
        <v>26.999199999999998</v>
      </c>
      <c r="HT47">
        <v>32.933700000000002</v>
      </c>
      <c r="HU47">
        <v>30.000699999999998</v>
      </c>
      <c r="HV47">
        <v>32.732599999999998</v>
      </c>
      <c r="HW47">
        <v>32.692500000000003</v>
      </c>
      <c r="HX47">
        <v>59.017099999999999</v>
      </c>
      <c r="HY47">
        <v>13.764699999999999</v>
      </c>
      <c r="HZ47">
        <v>7.3384</v>
      </c>
      <c r="IA47">
        <v>27</v>
      </c>
      <c r="IB47">
        <v>1500</v>
      </c>
      <c r="IC47">
        <v>23.821400000000001</v>
      </c>
      <c r="ID47">
        <v>98.619100000000003</v>
      </c>
      <c r="IE47">
        <v>94.050200000000004</v>
      </c>
    </row>
    <row r="48" spans="1:239" x14ac:dyDescent="0.3">
      <c r="A48">
        <v>32</v>
      </c>
      <c r="B48">
        <v>1628188311.5999999</v>
      </c>
      <c r="C48">
        <v>13554</v>
      </c>
      <c r="D48" t="s">
        <v>526</v>
      </c>
      <c r="E48" t="s">
        <v>527</v>
      </c>
      <c r="F48">
        <v>0</v>
      </c>
      <c r="G48" t="s">
        <v>452</v>
      </c>
      <c r="H48" t="s">
        <v>360</v>
      </c>
      <c r="I48" t="s">
        <v>361</v>
      </c>
      <c r="J48">
        <v>1628188311.5999999</v>
      </c>
      <c r="K48">
        <f t="shared" si="46"/>
        <v>5.5212639946928101E-3</v>
      </c>
      <c r="L48">
        <f t="shared" si="47"/>
        <v>5.5212639946928102</v>
      </c>
      <c r="M48">
        <f t="shared" si="48"/>
        <v>51.842547289186747</v>
      </c>
      <c r="N48">
        <f t="shared" si="49"/>
        <v>1722.71</v>
      </c>
      <c r="O48">
        <f t="shared" si="50"/>
        <v>1469.9939278736001</v>
      </c>
      <c r="P48">
        <f t="shared" si="51"/>
        <v>146.65872507556134</v>
      </c>
      <c r="Q48">
        <f t="shared" si="52"/>
        <v>171.87176591973301</v>
      </c>
      <c r="R48">
        <f t="shared" si="53"/>
        <v>0.40951432739635968</v>
      </c>
      <c r="S48">
        <f t="shared" si="54"/>
        <v>2.9205471305567161</v>
      </c>
      <c r="T48">
        <f t="shared" si="55"/>
        <v>0.38008012228661847</v>
      </c>
      <c r="U48">
        <f t="shared" si="56"/>
        <v>0.24001808591022228</v>
      </c>
      <c r="V48">
        <f t="shared" si="57"/>
        <v>321.52501238097454</v>
      </c>
      <c r="W48">
        <f t="shared" si="58"/>
        <v>31.073961843161211</v>
      </c>
      <c r="X48">
        <f t="shared" si="59"/>
        <v>30.746400000000001</v>
      </c>
      <c r="Y48">
        <f t="shared" si="60"/>
        <v>4.4465546888870753</v>
      </c>
      <c r="Z48">
        <f t="shared" si="61"/>
        <v>69.154114123183362</v>
      </c>
      <c r="AA48">
        <f t="shared" si="62"/>
        <v>3.0517254513893026</v>
      </c>
      <c r="AB48">
        <f t="shared" si="63"/>
        <v>4.4129340532846708</v>
      </c>
      <c r="AC48">
        <f t="shared" si="64"/>
        <v>1.3948292374977727</v>
      </c>
      <c r="AD48">
        <f t="shared" si="65"/>
        <v>-243.48774216595294</v>
      </c>
      <c r="AE48">
        <f t="shared" si="66"/>
        <v>-20.909696900661721</v>
      </c>
      <c r="AF48">
        <f t="shared" si="67"/>
        <v>-1.6026670908089979</v>
      </c>
      <c r="AG48">
        <f t="shared" si="68"/>
        <v>55.524906223550879</v>
      </c>
      <c r="AH48">
        <v>0</v>
      </c>
      <c r="AI48">
        <v>0</v>
      </c>
      <c r="AJ48">
        <f t="shared" si="69"/>
        <v>1</v>
      </c>
      <c r="AK48">
        <f t="shared" si="70"/>
        <v>0</v>
      </c>
      <c r="AL48">
        <f t="shared" si="71"/>
        <v>51983.996576436366</v>
      </c>
      <c r="AM48" t="s">
        <v>362</v>
      </c>
      <c r="AN48">
        <v>10238.9</v>
      </c>
      <c r="AO48">
        <v>302.21199999999999</v>
      </c>
      <c r="AP48">
        <v>4052.3</v>
      </c>
      <c r="AQ48">
        <f t="shared" si="72"/>
        <v>0.92542210596451402</v>
      </c>
      <c r="AR48">
        <v>-0.32343011824092399</v>
      </c>
      <c r="AS48" t="s">
        <v>528</v>
      </c>
      <c r="AT48">
        <v>10386.4</v>
      </c>
      <c r="AU48">
        <v>777.05032000000006</v>
      </c>
      <c r="AV48">
        <v>1288.54</v>
      </c>
      <c r="AW48">
        <f t="shared" si="73"/>
        <v>0.39695289242087939</v>
      </c>
      <c r="AX48">
        <v>0.5</v>
      </c>
      <c r="AY48">
        <f t="shared" si="74"/>
        <v>1681.2804001973961</v>
      </c>
      <c r="AZ48">
        <f t="shared" si="75"/>
        <v>51.842547289186747</v>
      </c>
      <c r="BA48">
        <f t="shared" si="76"/>
        <v>333.694558914445</v>
      </c>
      <c r="BB48">
        <f t="shared" si="77"/>
        <v>3.1027529614514601E-2</v>
      </c>
      <c r="BC48">
        <f t="shared" si="78"/>
        <v>2.144877147779658</v>
      </c>
      <c r="BD48">
        <f t="shared" si="79"/>
        <v>260.53647574598205</v>
      </c>
      <c r="BE48" t="s">
        <v>529</v>
      </c>
      <c r="BF48">
        <v>554.66</v>
      </c>
      <c r="BG48">
        <f t="shared" si="80"/>
        <v>554.66</v>
      </c>
      <c r="BH48">
        <f t="shared" si="81"/>
        <v>0.56954382479395282</v>
      </c>
      <c r="BI48">
        <f t="shared" si="82"/>
        <v>0.69696637052379118</v>
      </c>
      <c r="BJ48">
        <f t="shared" si="83"/>
        <v>0.7901785203737377</v>
      </c>
      <c r="BK48">
        <f t="shared" si="84"/>
        <v>0.51857970168138789</v>
      </c>
      <c r="BL48">
        <f t="shared" si="85"/>
        <v>0.73698537207660197</v>
      </c>
      <c r="BM48">
        <f t="shared" si="86"/>
        <v>0.49749592416965477</v>
      </c>
      <c r="BN48">
        <f t="shared" si="87"/>
        <v>0.50250407583034518</v>
      </c>
      <c r="BO48">
        <f t="shared" si="88"/>
        <v>2000.1</v>
      </c>
      <c r="BP48">
        <f t="shared" si="89"/>
        <v>1681.2804001973961</v>
      </c>
      <c r="BQ48">
        <f t="shared" si="90"/>
        <v>0.84059817019018856</v>
      </c>
      <c r="BR48">
        <f t="shared" si="91"/>
        <v>0.16075446846706393</v>
      </c>
      <c r="BS48">
        <v>6</v>
      </c>
      <c r="BT48">
        <v>0.5</v>
      </c>
      <c r="BU48" t="s">
        <v>363</v>
      </c>
      <c r="BV48">
        <v>2</v>
      </c>
      <c r="BW48">
        <v>1628188311.5999999</v>
      </c>
      <c r="BX48">
        <v>1722.71</v>
      </c>
      <c r="BY48">
        <v>1796.31870686707</v>
      </c>
      <c r="BZ48">
        <v>30.588141829054599</v>
      </c>
      <c r="CA48">
        <v>24.166699999999999</v>
      </c>
      <c r="CB48">
        <v>1722.62</v>
      </c>
      <c r="CC48">
        <v>30.5457</v>
      </c>
      <c r="CD48">
        <v>500.11</v>
      </c>
      <c r="CE48">
        <v>99.668300000000002</v>
      </c>
      <c r="CF48">
        <v>9.9952299999999994E-2</v>
      </c>
      <c r="CG48">
        <v>30.613600000000002</v>
      </c>
      <c r="CH48">
        <v>30.746400000000001</v>
      </c>
      <c r="CI48">
        <v>999.9</v>
      </c>
      <c r="CJ48">
        <v>0</v>
      </c>
      <c r="CK48">
        <v>0</v>
      </c>
      <c r="CL48">
        <v>9981.8799999999992</v>
      </c>
      <c r="CM48">
        <v>0</v>
      </c>
      <c r="CN48">
        <v>2104.4499999999998</v>
      </c>
      <c r="CO48">
        <v>-77.479699999999994</v>
      </c>
      <c r="CP48">
        <v>1777.6</v>
      </c>
      <c r="CQ48">
        <v>1844.78</v>
      </c>
      <c r="CR48">
        <v>6.7093999999999996</v>
      </c>
      <c r="CS48">
        <v>1800.19</v>
      </c>
      <c r="CT48">
        <v>24.166699999999999</v>
      </c>
      <c r="CU48">
        <v>3.0773600000000001</v>
      </c>
      <c r="CV48">
        <v>2.4086500000000002</v>
      </c>
      <c r="CW48">
        <v>24.452500000000001</v>
      </c>
      <c r="CX48">
        <v>20.4221</v>
      </c>
      <c r="CY48">
        <v>2000.1</v>
      </c>
      <c r="CZ48">
        <v>0.98000900000000002</v>
      </c>
      <c r="DA48">
        <v>1.9990899999999999E-2</v>
      </c>
      <c r="DB48">
        <v>0</v>
      </c>
      <c r="DC48">
        <v>777.02700000000004</v>
      </c>
      <c r="DD48">
        <v>4.9996700000000001</v>
      </c>
      <c r="DE48">
        <v>15746.7</v>
      </c>
      <c r="DF48">
        <v>16734.900000000001</v>
      </c>
      <c r="DG48">
        <v>49.686999999999998</v>
      </c>
      <c r="DH48">
        <v>51.811999999999998</v>
      </c>
      <c r="DI48">
        <v>50.5</v>
      </c>
      <c r="DJ48">
        <v>50.936999999999998</v>
      </c>
      <c r="DK48">
        <v>51.125</v>
      </c>
      <c r="DL48">
        <v>1955.22</v>
      </c>
      <c r="DM48">
        <v>39.880000000000003</v>
      </c>
      <c r="DN48">
        <v>0</v>
      </c>
      <c r="DO48">
        <v>128.799999952316</v>
      </c>
      <c r="DP48">
        <v>0</v>
      </c>
      <c r="DQ48">
        <v>777.05032000000006</v>
      </c>
      <c r="DR48">
        <v>-1.40069231526347</v>
      </c>
      <c r="DS48">
        <v>-39.523077013337002</v>
      </c>
      <c r="DT48">
        <v>15750.652</v>
      </c>
      <c r="DU48">
        <v>15</v>
      </c>
      <c r="DV48">
        <v>1628188268.0999999</v>
      </c>
      <c r="DW48" t="s">
        <v>530</v>
      </c>
      <c r="DX48">
        <v>1628188268.0999999</v>
      </c>
      <c r="DY48">
        <v>1628188261.0999999</v>
      </c>
      <c r="DZ48">
        <v>86</v>
      </c>
      <c r="EA48">
        <v>0.23799999999999999</v>
      </c>
      <c r="EB48">
        <v>3.0000000000000001E-3</v>
      </c>
      <c r="EC48">
        <v>0.188</v>
      </c>
      <c r="ED48">
        <v>0.33</v>
      </c>
      <c r="EE48">
        <v>1801</v>
      </c>
      <c r="EF48">
        <v>24</v>
      </c>
      <c r="EG48">
        <v>0.03</v>
      </c>
      <c r="EH48">
        <v>0.01</v>
      </c>
      <c r="EI48">
        <v>54.521306106061502</v>
      </c>
      <c r="EJ48">
        <v>-0.43398390757328797</v>
      </c>
      <c r="EK48">
        <v>0.17752905472580499</v>
      </c>
      <c r="EL48">
        <v>1</v>
      </c>
      <c r="EM48">
        <v>0.43840243667655099</v>
      </c>
      <c r="EN48">
        <v>2.88893317445768E-2</v>
      </c>
      <c r="EO48">
        <v>6.4889579036996299E-3</v>
      </c>
      <c r="EP48">
        <v>1</v>
      </c>
      <c r="EQ48">
        <v>2</v>
      </c>
      <c r="ER48">
        <v>2</v>
      </c>
      <c r="ES48" t="s">
        <v>364</v>
      </c>
      <c r="ET48">
        <v>2.9201899999999998</v>
      </c>
      <c r="EU48">
        <v>2.7862800000000001</v>
      </c>
      <c r="EV48">
        <v>0.234738</v>
      </c>
      <c r="EW48">
        <v>0.24188200000000001</v>
      </c>
      <c r="EX48">
        <v>0.137214</v>
      </c>
      <c r="EY48">
        <v>0.116867</v>
      </c>
      <c r="EZ48">
        <v>18564</v>
      </c>
      <c r="FA48">
        <v>15940.5</v>
      </c>
      <c r="FB48">
        <v>23969.9</v>
      </c>
      <c r="FC48">
        <v>20641.400000000001</v>
      </c>
      <c r="FD48">
        <v>30389.7</v>
      </c>
      <c r="FE48">
        <v>26100.9</v>
      </c>
      <c r="FF48">
        <v>39040.5</v>
      </c>
      <c r="FG48">
        <v>32853.199999999997</v>
      </c>
      <c r="FH48">
        <v>2.0093999999999999</v>
      </c>
      <c r="FI48">
        <v>1.8277300000000001</v>
      </c>
      <c r="FJ48">
        <v>3.5122E-2</v>
      </c>
      <c r="FK48">
        <v>0</v>
      </c>
      <c r="FL48">
        <v>30.1753</v>
      </c>
      <c r="FM48">
        <v>999.9</v>
      </c>
      <c r="FN48">
        <v>32.902000000000001</v>
      </c>
      <c r="FO48">
        <v>43.335999999999999</v>
      </c>
      <c r="FP48">
        <v>29.1858</v>
      </c>
      <c r="FQ48">
        <v>60.968800000000002</v>
      </c>
      <c r="FR48">
        <v>34.531199999999998</v>
      </c>
      <c r="FS48">
        <v>1</v>
      </c>
      <c r="FT48">
        <v>0.46989300000000001</v>
      </c>
      <c r="FU48">
        <v>2.7384300000000001</v>
      </c>
      <c r="FV48">
        <v>20.389800000000001</v>
      </c>
      <c r="FW48">
        <v>5.2441000000000004</v>
      </c>
      <c r="FX48">
        <v>11.997999999999999</v>
      </c>
      <c r="FY48">
        <v>4.9634</v>
      </c>
      <c r="FZ48">
        <v>3.3003200000000001</v>
      </c>
      <c r="GA48">
        <v>9999</v>
      </c>
      <c r="GB48">
        <v>9999</v>
      </c>
      <c r="GC48">
        <v>9999</v>
      </c>
      <c r="GD48">
        <v>999.9</v>
      </c>
      <c r="GE48">
        <v>1.87103</v>
      </c>
      <c r="GF48">
        <v>1.8763300000000001</v>
      </c>
      <c r="GG48">
        <v>1.87643</v>
      </c>
      <c r="GH48">
        <v>1.8751500000000001</v>
      </c>
      <c r="GI48">
        <v>1.87747</v>
      </c>
      <c r="GJ48">
        <v>1.8733200000000001</v>
      </c>
      <c r="GK48">
        <v>1.87103</v>
      </c>
      <c r="GL48">
        <v>1.87836</v>
      </c>
      <c r="GM48">
        <v>5</v>
      </c>
      <c r="GN48">
        <v>0</v>
      </c>
      <c r="GO48">
        <v>0</v>
      </c>
      <c r="GP48">
        <v>0</v>
      </c>
      <c r="GQ48" t="s">
        <v>365</v>
      </c>
      <c r="GR48" t="s">
        <v>366</v>
      </c>
      <c r="GS48" t="s">
        <v>367</v>
      </c>
      <c r="GT48" t="s">
        <v>367</v>
      </c>
      <c r="GU48" t="s">
        <v>367</v>
      </c>
      <c r="GV48" t="s">
        <v>367</v>
      </c>
      <c r="GW48">
        <v>0</v>
      </c>
      <c r="GX48">
        <v>100</v>
      </c>
      <c r="GY48">
        <v>100</v>
      </c>
      <c r="GZ48">
        <v>0.09</v>
      </c>
      <c r="HA48">
        <v>0.33040000000000003</v>
      </c>
      <c r="HB48">
        <v>-1.3113451699762999</v>
      </c>
      <c r="HC48">
        <v>1.17587188380478E-3</v>
      </c>
      <c r="HD48">
        <v>-6.2601144054332803E-7</v>
      </c>
      <c r="HE48">
        <v>2.41796582943236E-10</v>
      </c>
      <c r="HF48">
        <v>0.330369999999998</v>
      </c>
      <c r="HG48">
        <v>0</v>
      </c>
      <c r="HH48">
        <v>0</v>
      </c>
      <c r="HI48">
        <v>0</v>
      </c>
      <c r="HJ48">
        <v>2</v>
      </c>
      <c r="HK48">
        <v>2154</v>
      </c>
      <c r="HL48">
        <v>1</v>
      </c>
      <c r="HM48">
        <v>23</v>
      </c>
      <c r="HN48">
        <v>0.7</v>
      </c>
      <c r="HO48">
        <v>0.8</v>
      </c>
      <c r="HP48">
        <v>18</v>
      </c>
      <c r="HQ48">
        <v>504.87200000000001</v>
      </c>
      <c r="HR48">
        <v>451.52499999999998</v>
      </c>
      <c r="HS48">
        <v>27.004799999999999</v>
      </c>
      <c r="HT48">
        <v>33.181899999999999</v>
      </c>
      <c r="HU48">
        <v>30.001300000000001</v>
      </c>
      <c r="HV48">
        <v>32.979500000000002</v>
      </c>
      <c r="HW48">
        <v>32.942100000000003</v>
      </c>
      <c r="HX48">
        <v>68.334999999999994</v>
      </c>
      <c r="HY48">
        <v>14.4161</v>
      </c>
      <c r="HZ48">
        <v>7.7217700000000002</v>
      </c>
      <c r="IA48">
        <v>27</v>
      </c>
      <c r="IB48">
        <v>1800</v>
      </c>
      <c r="IC48">
        <v>24.167200000000001</v>
      </c>
      <c r="ID48">
        <v>98.559799999999996</v>
      </c>
      <c r="IE48">
        <v>93.998900000000006</v>
      </c>
    </row>
    <row r="49" spans="1:239" x14ac:dyDescent="0.3">
      <c r="A49">
        <v>33</v>
      </c>
      <c r="B49">
        <v>1628188839.5999999</v>
      </c>
      <c r="C49">
        <v>14082</v>
      </c>
      <c r="D49" t="s">
        <v>531</v>
      </c>
      <c r="E49" t="s">
        <v>532</v>
      </c>
      <c r="F49">
        <v>0</v>
      </c>
      <c r="G49" t="s">
        <v>452</v>
      </c>
      <c r="H49" t="s">
        <v>533</v>
      </c>
      <c r="I49" t="s">
        <v>361</v>
      </c>
      <c r="J49">
        <v>1628188839.5999999</v>
      </c>
      <c r="K49">
        <f t="shared" si="46"/>
        <v>6.6326361237417234E-3</v>
      </c>
      <c r="L49">
        <f t="shared" si="47"/>
        <v>6.6326361237417233</v>
      </c>
      <c r="M49">
        <f t="shared" si="48"/>
        <v>33.064855339010428</v>
      </c>
      <c r="N49">
        <f t="shared" si="49"/>
        <v>358.351</v>
      </c>
      <c r="O49">
        <f t="shared" si="50"/>
        <v>251.52599694468839</v>
      </c>
      <c r="P49">
        <f t="shared" si="51"/>
        <v>25.09638313109971</v>
      </c>
      <c r="Q49">
        <f t="shared" si="52"/>
        <v>35.755007834798</v>
      </c>
      <c r="R49">
        <f t="shared" si="53"/>
        <v>0.57427201397153615</v>
      </c>
      <c r="S49">
        <f t="shared" si="54"/>
        <v>2.9249530335242415</v>
      </c>
      <c r="T49">
        <f t="shared" si="55"/>
        <v>0.5182025716852704</v>
      </c>
      <c r="U49">
        <f t="shared" si="56"/>
        <v>0.32845682598604947</v>
      </c>
      <c r="V49">
        <f t="shared" si="57"/>
        <v>321.49802138129547</v>
      </c>
      <c r="W49">
        <f t="shared" si="58"/>
        <v>29.938133065886095</v>
      </c>
      <c r="X49">
        <f t="shared" si="59"/>
        <v>29.818100000000001</v>
      </c>
      <c r="Y49">
        <f t="shared" si="60"/>
        <v>4.216137943178369</v>
      </c>
      <c r="Z49">
        <f t="shared" si="61"/>
        <v>71.010650746492416</v>
      </c>
      <c r="AA49">
        <f t="shared" si="62"/>
        <v>2.9851532516075769</v>
      </c>
      <c r="AB49">
        <f t="shared" si="63"/>
        <v>4.2038105836609718</v>
      </c>
      <c r="AC49">
        <f t="shared" si="64"/>
        <v>1.230984691570792</v>
      </c>
      <c r="AD49">
        <f t="shared" si="65"/>
        <v>-292.49925305700998</v>
      </c>
      <c r="AE49">
        <f t="shared" si="66"/>
        <v>-8.0264244583173099</v>
      </c>
      <c r="AF49">
        <f t="shared" si="67"/>
        <v>-0.60890623793790433</v>
      </c>
      <c r="AG49">
        <f t="shared" si="68"/>
        <v>20.363437628030283</v>
      </c>
      <c r="AH49">
        <v>0</v>
      </c>
      <c r="AI49">
        <v>0</v>
      </c>
      <c r="AJ49">
        <f t="shared" si="69"/>
        <v>1</v>
      </c>
      <c r="AK49">
        <f t="shared" si="70"/>
        <v>0</v>
      </c>
      <c r="AL49">
        <f t="shared" si="71"/>
        <v>52255.396396546348</v>
      </c>
      <c r="AM49" t="s">
        <v>362</v>
      </c>
      <c r="AN49">
        <v>10238.9</v>
      </c>
      <c r="AO49">
        <v>302.21199999999999</v>
      </c>
      <c r="AP49">
        <v>4052.3</v>
      </c>
      <c r="AQ49">
        <f t="shared" si="72"/>
        <v>0.92542210596451402</v>
      </c>
      <c r="AR49">
        <v>-0.32343011824092399</v>
      </c>
      <c r="AS49" t="s">
        <v>534</v>
      </c>
      <c r="AT49">
        <v>10392.700000000001</v>
      </c>
      <c r="AU49">
        <v>849.41849999999999</v>
      </c>
      <c r="AV49">
        <v>1429.7</v>
      </c>
      <c r="AW49">
        <f t="shared" si="73"/>
        <v>0.40587640763796606</v>
      </c>
      <c r="AX49">
        <v>0.5</v>
      </c>
      <c r="AY49">
        <f t="shared" si="74"/>
        <v>1681.1301001975623</v>
      </c>
      <c r="AZ49">
        <f t="shared" si="75"/>
        <v>33.064855339010428</v>
      </c>
      <c r="BA49">
        <f t="shared" si="76"/>
        <v>341.16552292012028</v>
      </c>
      <c r="BB49">
        <f t="shared" si="77"/>
        <v>1.9860619623268679E-2</v>
      </c>
      <c r="BC49">
        <f t="shared" si="78"/>
        <v>1.8343708470308457</v>
      </c>
      <c r="BD49">
        <f t="shared" si="79"/>
        <v>265.84365381084024</v>
      </c>
      <c r="BE49" t="s">
        <v>535</v>
      </c>
      <c r="BF49">
        <v>575.09</v>
      </c>
      <c r="BG49">
        <f t="shared" si="80"/>
        <v>575.09</v>
      </c>
      <c r="BH49">
        <f t="shared" si="81"/>
        <v>0.5977547737287543</v>
      </c>
      <c r="BI49">
        <f t="shared" si="82"/>
        <v>0.6790015328629434</v>
      </c>
      <c r="BJ49">
        <f t="shared" si="83"/>
        <v>0.75422537034001402</v>
      </c>
      <c r="BK49">
        <f t="shared" si="84"/>
        <v>0.51466756187205542</v>
      </c>
      <c r="BL49">
        <f t="shared" si="85"/>
        <v>0.69934358873711766</v>
      </c>
      <c r="BM49">
        <f t="shared" si="86"/>
        <v>0.45971095700664649</v>
      </c>
      <c r="BN49">
        <f t="shared" si="87"/>
        <v>0.54028904299335356</v>
      </c>
      <c r="BO49">
        <f t="shared" si="88"/>
        <v>1999.92</v>
      </c>
      <c r="BP49">
        <f t="shared" si="89"/>
        <v>1681.1301001975623</v>
      </c>
      <c r="BQ49">
        <f t="shared" si="90"/>
        <v>0.84059867404574296</v>
      </c>
      <c r="BR49">
        <f t="shared" si="91"/>
        <v>0.16075544090828406</v>
      </c>
      <c r="BS49">
        <v>6</v>
      </c>
      <c r="BT49">
        <v>0.5</v>
      </c>
      <c r="BU49" t="s">
        <v>363</v>
      </c>
      <c r="BV49">
        <v>2</v>
      </c>
      <c r="BW49">
        <v>1628188839.5999999</v>
      </c>
      <c r="BX49">
        <v>358.351</v>
      </c>
      <c r="BY49">
        <v>400.87088082027202</v>
      </c>
      <c r="BZ49">
        <v>29.918400740097901</v>
      </c>
      <c r="CA49">
        <v>22.199200000000001</v>
      </c>
      <c r="CB49">
        <v>358.887</v>
      </c>
      <c r="CC49">
        <v>29.367699999999999</v>
      </c>
      <c r="CD49">
        <v>500.11900000000003</v>
      </c>
      <c r="CE49">
        <v>99.676400000000001</v>
      </c>
      <c r="CF49">
        <v>0.10009800000000001</v>
      </c>
      <c r="CG49">
        <v>29.767199999999999</v>
      </c>
      <c r="CH49">
        <v>29.818100000000001</v>
      </c>
      <c r="CI49">
        <v>999.9</v>
      </c>
      <c r="CJ49">
        <v>0</v>
      </c>
      <c r="CK49">
        <v>0</v>
      </c>
      <c r="CL49">
        <v>10006.200000000001</v>
      </c>
      <c r="CM49">
        <v>0</v>
      </c>
      <c r="CN49">
        <v>410.815</v>
      </c>
      <c r="CO49">
        <v>-41.657400000000003</v>
      </c>
      <c r="CP49">
        <v>369.31799999999998</v>
      </c>
      <c r="CQ49">
        <v>409.09</v>
      </c>
      <c r="CR49">
        <v>7.4969000000000001</v>
      </c>
      <c r="CS49">
        <v>400.00799999999998</v>
      </c>
      <c r="CT49">
        <v>22.199200000000001</v>
      </c>
      <c r="CU49">
        <v>2.96</v>
      </c>
      <c r="CV49">
        <v>2.2127300000000001</v>
      </c>
      <c r="CW49">
        <v>23.804600000000001</v>
      </c>
      <c r="CX49">
        <v>19.0548</v>
      </c>
      <c r="CY49">
        <v>1999.92</v>
      </c>
      <c r="CZ49">
        <v>0.97999400000000003</v>
      </c>
      <c r="DA49">
        <v>2.0005599999999998E-2</v>
      </c>
      <c r="DB49">
        <v>0</v>
      </c>
      <c r="DC49">
        <v>849.08299999999997</v>
      </c>
      <c r="DD49">
        <v>4.9996700000000001</v>
      </c>
      <c r="DE49">
        <v>16828.7</v>
      </c>
      <c r="DF49">
        <v>16733.3</v>
      </c>
      <c r="DG49">
        <v>48.686999999999998</v>
      </c>
      <c r="DH49">
        <v>49.561999999999998</v>
      </c>
      <c r="DI49">
        <v>49.375</v>
      </c>
      <c r="DJ49">
        <v>49.186999999999998</v>
      </c>
      <c r="DK49">
        <v>50.061999999999998</v>
      </c>
      <c r="DL49">
        <v>1955.01</v>
      </c>
      <c r="DM49">
        <v>39.909999999999997</v>
      </c>
      <c r="DN49">
        <v>0</v>
      </c>
      <c r="DO49">
        <v>527.40000009536698</v>
      </c>
      <c r="DP49">
        <v>0</v>
      </c>
      <c r="DQ49">
        <v>849.41849999999999</v>
      </c>
      <c r="DR49">
        <v>-1.9772649474288999</v>
      </c>
      <c r="DS49">
        <v>-39.141880354715802</v>
      </c>
      <c r="DT49">
        <v>16834.0346153846</v>
      </c>
      <c r="DU49">
        <v>15</v>
      </c>
      <c r="DV49">
        <v>1628188797.5999999</v>
      </c>
      <c r="DW49" t="s">
        <v>536</v>
      </c>
      <c r="DX49">
        <v>1628188797.5999999</v>
      </c>
      <c r="DY49">
        <v>1628188795.0999999</v>
      </c>
      <c r="DZ49">
        <v>88</v>
      </c>
      <c r="EA49">
        <v>0.36299999999999999</v>
      </c>
      <c r="EB49">
        <v>1.4999999999999999E-2</v>
      </c>
      <c r="EC49">
        <v>-0.503</v>
      </c>
      <c r="ED49">
        <v>0.26800000000000002</v>
      </c>
      <c r="EE49">
        <v>400</v>
      </c>
      <c r="EF49">
        <v>22</v>
      </c>
      <c r="EG49">
        <v>0.06</v>
      </c>
      <c r="EH49">
        <v>0.01</v>
      </c>
      <c r="EI49">
        <v>32.527279035552397</v>
      </c>
      <c r="EJ49">
        <v>-0.877222062091772</v>
      </c>
      <c r="EK49">
        <v>0.14499440332834601</v>
      </c>
      <c r="EL49">
        <v>1</v>
      </c>
      <c r="EM49">
        <v>0.543052881891533</v>
      </c>
      <c r="EN49">
        <v>5.7371497751907703E-2</v>
      </c>
      <c r="EO49">
        <v>1.1670260810093799E-2</v>
      </c>
      <c r="EP49">
        <v>1</v>
      </c>
      <c r="EQ49">
        <v>2</v>
      </c>
      <c r="ER49">
        <v>2</v>
      </c>
      <c r="ES49" t="s">
        <v>364</v>
      </c>
      <c r="ET49">
        <v>2.9204400000000001</v>
      </c>
      <c r="EU49">
        <v>2.7866499999999998</v>
      </c>
      <c r="EV49">
        <v>8.1692799999999996E-2</v>
      </c>
      <c r="EW49">
        <v>8.9335100000000001E-2</v>
      </c>
      <c r="EX49">
        <v>0.13358500000000001</v>
      </c>
      <c r="EY49">
        <v>0.110222</v>
      </c>
      <c r="EZ49">
        <v>22300.5</v>
      </c>
      <c r="FA49">
        <v>19176.900000000001</v>
      </c>
      <c r="FB49">
        <v>23988.799999999999</v>
      </c>
      <c r="FC49">
        <v>20666.400000000001</v>
      </c>
      <c r="FD49">
        <v>30538.9</v>
      </c>
      <c r="FE49">
        <v>26330.799999999999</v>
      </c>
      <c r="FF49">
        <v>39069.699999999997</v>
      </c>
      <c r="FG49">
        <v>32895.9</v>
      </c>
      <c r="FH49">
        <v>2.0100500000000001</v>
      </c>
      <c r="FI49">
        <v>1.82253</v>
      </c>
      <c r="FJ49">
        <v>8.7395299999999995E-2</v>
      </c>
      <c r="FK49">
        <v>0</v>
      </c>
      <c r="FL49">
        <v>28.393799999999999</v>
      </c>
      <c r="FM49">
        <v>999.9</v>
      </c>
      <c r="FN49">
        <v>30.875</v>
      </c>
      <c r="FO49">
        <v>43.618000000000002</v>
      </c>
      <c r="FP49">
        <v>27.793700000000001</v>
      </c>
      <c r="FQ49">
        <v>60.308900000000001</v>
      </c>
      <c r="FR49">
        <v>33.701900000000002</v>
      </c>
      <c r="FS49">
        <v>1</v>
      </c>
      <c r="FT49">
        <v>0.44026199999999999</v>
      </c>
      <c r="FU49">
        <v>1.78023</v>
      </c>
      <c r="FV49">
        <v>20.405999999999999</v>
      </c>
      <c r="FW49">
        <v>5.2476900000000004</v>
      </c>
      <c r="FX49">
        <v>11.997999999999999</v>
      </c>
      <c r="FY49">
        <v>4.9637500000000001</v>
      </c>
      <c r="FZ49">
        <v>3.3010000000000002</v>
      </c>
      <c r="GA49">
        <v>9999</v>
      </c>
      <c r="GB49">
        <v>9999</v>
      </c>
      <c r="GC49">
        <v>9999</v>
      </c>
      <c r="GD49">
        <v>999.9</v>
      </c>
      <c r="GE49">
        <v>1.87103</v>
      </c>
      <c r="GF49">
        <v>1.87635</v>
      </c>
      <c r="GG49">
        <v>1.8764700000000001</v>
      </c>
      <c r="GH49">
        <v>1.8751500000000001</v>
      </c>
      <c r="GI49">
        <v>1.8775200000000001</v>
      </c>
      <c r="GJ49">
        <v>1.8733500000000001</v>
      </c>
      <c r="GK49">
        <v>1.87104</v>
      </c>
      <c r="GL49">
        <v>1.87836</v>
      </c>
      <c r="GM49">
        <v>5</v>
      </c>
      <c r="GN49">
        <v>0</v>
      </c>
      <c r="GO49">
        <v>0</v>
      </c>
      <c r="GP49">
        <v>0</v>
      </c>
      <c r="GQ49" t="s">
        <v>365</v>
      </c>
      <c r="GR49" t="s">
        <v>366</v>
      </c>
      <c r="GS49" t="s">
        <v>367</v>
      </c>
      <c r="GT49" t="s">
        <v>367</v>
      </c>
      <c r="GU49" t="s">
        <v>367</v>
      </c>
      <c r="GV49" t="s">
        <v>367</v>
      </c>
      <c r="GW49">
        <v>0</v>
      </c>
      <c r="GX49">
        <v>100</v>
      </c>
      <c r="GY49">
        <v>100</v>
      </c>
      <c r="GZ49">
        <v>-0.53600000000000003</v>
      </c>
      <c r="HA49">
        <v>0.32840000000000003</v>
      </c>
      <c r="HB49">
        <v>-0.888605275830185</v>
      </c>
      <c r="HC49">
        <v>1.17587188380478E-3</v>
      </c>
      <c r="HD49">
        <v>-6.2601144054332803E-7</v>
      </c>
      <c r="HE49">
        <v>2.41796582943236E-10</v>
      </c>
      <c r="HF49">
        <v>0.32838603807303501</v>
      </c>
      <c r="HG49">
        <v>0</v>
      </c>
      <c r="HH49">
        <v>0</v>
      </c>
      <c r="HI49">
        <v>0</v>
      </c>
      <c r="HJ49">
        <v>2</v>
      </c>
      <c r="HK49">
        <v>2154</v>
      </c>
      <c r="HL49">
        <v>1</v>
      </c>
      <c r="HM49">
        <v>23</v>
      </c>
      <c r="HN49">
        <v>0.7</v>
      </c>
      <c r="HO49">
        <v>0.7</v>
      </c>
      <c r="HP49">
        <v>18</v>
      </c>
      <c r="HQ49">
        <v>504.95100000000002</v>
      </c>
      <c r="HR49">
        <v>447.94600000000003</v>
      </c>
      <c r="HS49">
        <v>26.997800000000002</v>
      </c>
      <c r="HT49">
        <v>32.934600000000003</v>
      </c>
      <c r="HU49">
        <v>29.9985</v>
      </c>
      <c r="HV49">
        <v>32.936300000000003</v>
      </c>
      <c r="HW49">
        <v>32.907299999999999</v>
      </c>
      <c r="HX49">
        <v>20.074400000000001</v>
      </c>
      <c r="HY49">
        <v>15.3376</v>
      </c>
      <c r="HZ49">
        <v>4.2179099999999998</v>
      </c>
      <c r="IA49">
        <v>27</v>
      </c>
      <c r="IB49">
        <v>400</v>
      </c>
      <c r="IC49">
        <v>22.153300000000002</v>
      </c>
      <c r="ID49">
        <v>98.635000000000005</v>
      </c>
      <c r="IE49">
        <v>94.117900000000006</v>
      </c>
    </row>
    <row r="50" spans="1:239" x14ac:dyDescent="0.3">
      <c r="A50">
        <v>34</v>
      </c>
      <c r="B50">
        <v>1628188958.5999999</v>
      </c>
      <c r="C50">
        <v>14201</v>
      </c>
      <c r="D50" t="s">
        <v>537</v>
      </c>
      <c r="E50" t="s">
        <v>538</v>
      </c>
      <c r="F50">
        <v>0</v>
      </c>
      <c r="G50" t="s">
        <v>452</v>
      </c>
      <c r="H50" t="s">
        <v>533</v>
      </c>
      <c r="I50" t="s">
        <v>361</v>
      </c>
      <c r="J50">
        <v>1628188958.5999999</v>
      </c>
      <c r="K50">
        <f t="shared" si="46"/>
        <v>6.474246249635625E-3</v>
      </c>
      <c r="L50">
        <f t="shared" si="47"/>
        <v>6.474246249635625</v>
      </c>
      <c r="M50">
        <f t="shared" si="48"/>
        <v>24.62706011476179</v>
      </c>
      <c r="N50">
        <f t="shared" si="49"/>
        <v>269.91000000000003</v>
      </c>
      <c r="O50">
        <f t="shared" si="50"/>
        <v>187.68645256240103</v>
      </c>
      <c r="P50">
        <f t="shared" si="51"/>
        <v>18.724570283525516</v>
      </c>
      <c r="Q50">
        <f t="shared" si="52"/>
        <v>26.927616224969999</v>
      </c>
      <c r="R50">
        <f t="shared" si="53"/>
        <v>0.55344712109199778</v>
      </c>
      <c r="S50">
        <f t="shared" si="54"/>
        <v>2.9262952769494026</v>
      </c>
      <c r="T50">
        <f t="shared" si="55"/>
        <v>0.50119416503864589</v>
      </c>
      <c r="U50">
        <f t="shared" si="56"/>
        <v>0.317528943798007</v>
      </c>
      <c r="V50">
        <f t="shared" si="57"/>
        <v>321.4788693813183</v>
      </c>
      <c r="W50">
        <f t="shared" si="58"/>
        <v>29.898014787485014</v>
      </c>
      <c r="X50">
        <f t="shared" si="59"/>
        <v>29.786300000000001</v>
      </c>
      <c r="Y50">
        <f t="shared" si="60"/>
        <v>4.2084326833124255</v>
      </c>
      <c r="Z50">
        <f t="shared" si="61"/>
        <v>70.886109096004773</v>
      </c>
      <c r="AA50">
        <f t="shared" si="62"/>
        <v>2.9660407163276479</v>
      </c>
      <c r="AB50">
        <f t="shared" si="63"/>
        <v>4.1842340539675877</v>
      </c>
      <c r="AC50">
        <f t="shared" si="64"/>
        <v>1.2423919669847776</v>
      </c>
      <c r="AD50">
        <f t="shared" si="65"/>
        <v>-285.51425960893107</v>
      </c>
      <c r="AE50">
        <f t="shared" si="66"/>
        <v>-15.80779558328395</v>
      </c>
      <c r="AF50">
        <f t="shared" si="67"/>
        <v>-1.1980017444500262</v>
      </c>
      <c r="AG50">
        <f t="shared" si="68"/>
        <v>18.958812444653248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52307.543985781944</v>
      </c>
      <c r="AM50" t="s">
        <v>362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539</v>
      </c>
      <c r="AT50">
        <v>10393.299999999999</v>
      </c>
      <c r="AU50">
        <v>783.79539999999997</v>
      </c>
      <c r="AV50">
        <v>1264</v>
      </c>
      <c r="AW50">
        <f t="shared" si="73"/>
        <v>0.37990870253164555</v>
      </c>
      <c r="AX50">
        <v>0.5</v>
      </c>
      <c r="AY50">
        <f t="shared" si="74"/>
        <v>1681.029300197574</v>
      </c>
      <c r="AZ50">
        <f t="shared" si="75"/>
        <v>24.62706011476179</v>
      </c>
      <c r="BA50">
        <f t="shared" si="76"/>
        <v>319.31883017787021</v>
      </c>
      <c r="BB50">
        <f t="shared" si="77"/>
        <v>1.4842388666319048E-2</v>
      </c>
      <c r="BC50">
        <f t="shared" si="78"/>
        <v>2.2059335443037975</v>
      </c>
      <c r="BD50">
        <f t="shared" si="79"/>
        <v>259.51773154376167</v>
      </c>
      <c r="BE50" t="s">
        <v>540</v>
      </c>
      <c r="BF50">
        <v>555.41</v>
      </c>
      <c r="BG50">
        <f t="shared" si="80"/>
        <v>555.41</v>
      </c>
      <c r="BH50">
        <f t="shared" si="81"/>
        <v>0.56059335443037983</v>
      </c>
      <c r="BI50">
        <f t="shared" si="82"/>
        <v>0.67769034279343487</v>
      </c>
      <c r="BJ50">
        <f t="shared" si="83"/>
        <v>0.797365659200032</v>
      </c>
      <c r="BK50">
        <f t="shared" si="84"/>
        <v>0.4992832100213353</v>
      </c>
      <c r="BL50">
        <f t="shared" si="85"/>
        <v>0.74352921851433884</v>
      </c>
      <c r="BM50">
        <f t="shared" si="86"/>
        <v>0.48022225352547571</v>
      </c>
      <c r="BN50">
        <f t="shared" si="87"/>
        <v>0.51977774647452435</v>
      </c>
      <c r="BO50">
        <f t="shared" si="88"/>
        <v>1999.8</v>
      </c>
      <c r="BP50">
        <f t="shared" si="89"/>
        <v>1681.029300197574</v>
      </c>
      <c r="BQ50">
        <f t="shared" si="90"/>
        <v>0.84059870996978403</v>
      </c>
      <c r="BR50">
        <f t="shared" si="91"/>
        <v>0.16075551024168333</v>
      </c>
      <c r="BS50">
        <v>6</v>
      </c>
      <c r="BT50">
        <v>0.5</v>
      </c>
      <c r="BU50" t="s">
        <v>363</v>
      </c>
      <c r="BV50">
        <v>2</v>
      </c>
      <c r="BW50">
        <v>1628188958.5999999</v>
      </c>
      <c r="BX50">
        <v>269.91000000000003</v>
      </c>
      <c r="BY50">
        <v>301.55063260813603</v>
      </c>
      <c r="BZ50">
        <v>29.7302235391201</v>
      </c>
      <c r="CA50">
        <v>22.194199999999999</v>
      </c>
      <c r="CB50">
        <v>270.50099999999998</v>
      </c>
      <c r="CC50">
        <v>29.209399999999999</v>
      </c>
      <c r="CD50">
        <v>500.13900000000001</v>
      </c>
      <c r="CE50">
        <v>99.665099999999995</v>
      </c>
      <c r="CF50">
        <v>0.100067</v>
      </c>
      <c r="CG50">
        <v>29.6861</v>
      </c>
      <c r="CH50">
        <v>29.786300000000001</v>
      </c>
      <c r="CI50">
        <v>999.9</v>
      </c>
      <c r="CJ50">
        <v>0</v>
      </c>
      <c r="CK50">
        <v>0</v>
      </c>
      <c r="CL50">
        <v>10015</v>
      </c>
      <c r="CM50">
        <v>0</v>
      </c>
      <c r="CN50">
        <v>428.13900000000001</v>
      </c>
      <c r="CO50">
        <v>-30.0959</v>
      </c>
      <c r="CP50">
        <v>278.12799999999999</v>
      </c>
      <c r="CQ50">
        <v>306.815</v>
      </c>
      <c r="CR50">
        <v>7.3557499999999996</v>
      </c>
      <c r="CS50">
        <v>300.00599999999997</v>
      </c>
      <c r="CT50">
        <v>22.194199999999999</v>
      </c>
      <c r="CU50">
        <v>2.9451000000000001</v>
      </c>
      <c r="CV50">
        <v>2.2119900000000001</v>
      </c>
      <c r="CW50">
        <v>23.720800000000001</v>
      </c>
      <c r="CX50">
        <v>19.049399999999999</v>
      </c>
      <c r="CY50">
        <v>1999.8</v>
      </c>
      <c r="CZ50">
        <v>0.97999099999999995</v>
      </c>
      <c r="DA50">
        <v>2.0008600000000001E-2</v>
      </c>
      <c r="DB50">
        <v>0</v>
      </c>
      <c r="DC50">
        <v>784.06299999999999</v>
      </c>
      <c r="DD50">
        <v>4.9996700000000001</v>
      </c>
      <c r="DE50">
        <v>15524</v>
      </c>
      <c r="DF50">
        <v>16732.3</v>
      </c>
      <c r="DG50">
        <v>48.125</v>
      </c>
      <c r="DH50">
        <v>49</v>
      </c>
      <c r="DI50">
        <v>48.875</v>
      </c>
      <c r="DJ50">
        <v>48.561999999999998</v>
      </c>
      <c r="DK50">
        <v>49.5</v>
      </c>
      <c r="DL50">
        <v>1954.89</v>
      </c>
      <c r="DM50">
        <v>39.909999999999997</v>
      </c>
      <c r="DN50">
        <v>0</v>
      </c>
      <c r="DO50">
        <v>118.799999952316</v>
      </c>
      <c r="DP50">
        <v>0</v>
      </c>
      <c r="DQ50">
        <v>783.79539999999997</v>
      </c>
      <c r="DR50">
        <v>-6.9769239762318996E-2</v>
      </c>
      <c r="DS50">
        <v>-20.607692351751901</v>
      </c>
      <c r="DT50">
        <v>15529.064</v>
      </c>
      <c r="DU50">
        <v>15</v>
      </c>
      <c r="DV50">
        <v>1628188919.0999999</v>
      </c>
      <c r="DW50" t="s">
        <v>541</v>
      </c>
      <c r="DX50">
        <v>1628188900.5999999</v>
      </c>
      <c r="DY50">
        <v>1628188919.0999999</v>
      </c>
      <c r="DZ50">
        <v>89</v>
      </c>
      <c r="EA50">
        <v>2.1000000000000001E-2</v>
      </c>
      <c r="EB50">
        <v>1.2E-2</v>
      </c>
      <c r="EC50">
        <v>-0.56499999999999995</v>
      </c>
      <c r="ED50">
        <v>0.27600000000000002</v>
      </c>
      <c r="EE50">
        <v>300</v>
      </c>
      <c r="EF50">
        <v>22</v>
      </c>
      <c r="EG50">
        <v>0.05</v>
      </c>
      <c r="EH50">
        <v>0.01</v>
      </c>
      <c r="EI50">
        <v>23.550113554396798</v>
      </c>
      <c r="EJ50">
        <v>-0.96190990727101799</v>
      </c>
      <c r="EK50">
        <v>0.15007049607301301</v>
      </c>
      <c r="EL50">
        <v>1</v>
      </c>
      <c r="EM50">
        <v>0.51824215301083698</v>
      </c>
      <c r="EN50">
        <v>0.102211752694521</v>
      </c>
      <c r="EO50">
        <v>1.74924047347081E-2</v>
      </c>
      <c r="EP50">
        <v>1</v>
      </c>
      <c r="EQ50">
        <v>2</v>
      </c>
      <c r="ER50">
        <v>2</v>
      </c>
      <c r="ES50" t="s">
        <v>364</v>
      </c>
      <c r="ET50">
        <v>2.9209100000000001</v>
      </c>
      <c r="EU50">
        <v>2.78668</v>
      </c>
      <c r="EV50">
        <v>6.5021399999999993E-2</v>
      </c>
      <c r="EW50">
        <v>7.1202399999999999E-2</v>
      </c>
      <c r="EX50">
        <v>0.133185</v>
      </c>
      <c r="EY50">
        <v>0.110281</v>
      </c>
      <c r="EZ50">
        <v>22728.6</v>
      </c>
      <c r="FA50">
        <v>19575.400000000001</v>
      </c>
      <c r="FB50">
        <v>24012.2</v>
      </c>
      <c r="FC50">
        <v>20682.900000000001</v>
      </c>
      <c r="FD50">
        <v>30579.200000000001</v>
      </c>
      <c r="FE50">
        <v>26347.8</v>
      </c>
      <c r="FF50">
        <v>39105.9</v>
      </c>
      <c r="FG50">
        <v>32920.199999999997</v>
      </c>
      <c r="FH50">
        <v>2.01505</v>
      </c>
      <c r="FI50">
        <v>1.8293200000000001</v>
      </c>
      <c r="FJ50">
        <v>9.5170000000000005E-2</v>
      </c>
      <c r="FK50">
        <v>0</v>
      </c>
      <c r="FL50">
        <v>28.234999999999999</v>
      </c>
      <c r="FM50">
        <v>999.9</v>
      </c>
      <c r="FN50">
        <v>30.716999999999999</v>
      </c>
      <c r="FO50">
        <v>43.386000000000003</v>
      </c>
      <c r="FP50">
        <v>27.321000000000002</v>
      </c>
      <c r="FQ50">
        <v>61.008899999999997</v>
      </c>
      <c r="FR50">
        <v>34.134599999999999</v>
      </c>
      <c r="FS50">
        <v>1</v>
      </c>
      <c r="FT50">
        <v>0.40515000000000001</v>
      </c>
      <c r="FU50">
        <v>1.6089500000000001</v>
      </c>
      <c r="FV50">
        <v>20.4086</v>
      </c>
      <c r="FW50">
        <v>5.2469400000000004</v>
      </c>
      <c r="FX50">
        <v>11.997999999999999</v>
      </c>
      <c r="FY50">
        <v>4.9636500000000003</v>
      </c>
      <c r="FZ50">
        <v>3.3010000000000002</v>
      </c>
      <c r="GA50">
        <v>9999</v>
      </c>
      <c r="GB50">
        <v>9999</v>
      </c>
      <c r="GC50">
        <v>9999</v>
      </c>
      <c r="GD50">
        <v>999.9</v>
      </c>
      <c r="GE50">
        <v>1.87103</v>
      </c>
      <c r="GF50">
        <v>1.87635</v>
      </c>
      <c r="GG50">
        <v>1.87649</v>
      </c>
      <c r="GH50">
        <v>1.8751500000000001</v>
      </c>
      <c r="GI50">
        <v>1.87748</v>
      </c>
      <c r="GJ50">
        <v>1.8733299999999999</v>
      </c>
      <c r="GK50">
        <v>1.87103</v>
      </c>
      <c r="GL50">
        <v>1.8783700000000001</v>
      </c>
      <c r="GM50">
        <v>5</v>
      </c>
      <c r="GN50">
        <v>0</v>
      </c>
      <c r="GO50">
        <v>0</v>
      </c>
      <c r="GP50">
        <v>0</v>
      </c>
      <c r="GQ50" t="s">
        <v>365</v>
      </c>
      <c r="GR50" t="s">
        <v>366</v>
      </c>
      <c r="GS50" t="s">
        <v>367</v>
      </c>
      <c r="GT50" t="s">
        <v>367</v>
      </c>
      <c r="GU50" t="s">
        <v>367</v>
      </c>
      <c r="GV50" t="s">
        <v>367</v>
      </c>
      <c r="GW50">
        <v>0</v>
      </c>
      <c r="GX50">
        <v>100</v>
      </c>
      <c r="GY50">
        <v>100</v>
      </c>
      <c r="GZ50">
        <v>-0.59099999999999997</v>
      </c>
      <c r="HA50">
        <v>0.34060000000000001</v>
      </c>
      <c r="HB50">
        <v>-0.86805891943999003</v>
      </c>
      <c r="HC50">
        <v>1.17587188380478E-3</v>
      </c>
      <c r="HD50">
        <v>-6.2601144054332803E-7</v>
      </c>
      <c r="HE50">
        <v>2.41796582943236E-10</v>
      </c>
      <c r="HF50">
        <v>0.34056708986218498</v>
      </c>
      <c r="HG50">
        <v>0</v>
      </c>
      <c r="HH50">
        <v>0</v>
      </c>
      <c r="HI50">
        <v>0</v>
      </c>
      <c r="HJ50">
        <v>2</v>
      </c>
      <c r="HK50">
        <v>2154</v>
      </c>
      <c r="HL50">
        <v>1</v>
      </c>
      <c r="HM50">
        <v>23</v>
      </c>
      <c r="HN50">
        <v>1</v>
      </c>
      <c r="HO50">
        <v>0.7</v>
      </c>
      <c r="HP50">
        <v>18</v>
      </c>
      <c r="HQ50">
        <v>505.23</v>
      </c>
      <c r="HR50">
        <v>449.71300000000002</v>
      </c>
      <c r="HS50">
        <v>26.998200000000001</v>
      </c>
      <c r="HT50">
        <v>32.5077</v>
      </c>
      <c r="HU50">
        <v>29.998799999999999</v>
      </c>
      <c r="HV50">
        <v>32.566600000000001</v>
      </c>
      <c r="HW50">
        <v>32.5533</v>
      </c>
      <c r="HX50">
        <v>15.999700000000001</v>
      </c>
      <c r="HY50">
        <v>13.7395</v>
      </c>
      <c r="HZ50">
        <v>4.0851899999999999</v>
      </c>
      <c r="IA50">
        <v>27</v>
      </c>
      <c r="IB50">
        <v>300</v>
      </c>
      <c r="IC50">
        <v>22.102900000000002</v>
      </c>
      <c r="ID50">
        <v>98.728200000000001</v>
      </c>
      <c r="IE50">
        <v>94.189700000000002</v>
      </c>
    </row>
    <row r="51" spans="1:239" x14ac:dyDescent="0.3">
      <c r="A51">
        <v>35</v>
      </c>
      <c r="B51">
        <v>1628189071.5999999</v>
      </c>
      <c r="C51">
        <v>14314</v>
      </c>
      <c r="D51" t="s">
        <v>542</v>
      </c>
      <c r="E51" t="s">
        <v>543</v>
      </c>
      <c r="F51">
        <v>0</v>
      </c>
      <c r="G51" t="s">
        <v>452</v>
      </c>
      <c r="H51" t="s">
        <v>533</v>
      </c>
      <c r="I51" t="s">
        <v>361</v>
      </c>
      <c r="J51">
        <v>1628189071.5999999</v>
      </c>
      <c r="K51">
        <f t="shared" si="46"/>
        <v>6.4613432734208637E-3</v>
      </c>
      <c r="L51">
        <f t="shared" si="47"/>
        <v>6.461343273420864</v>
      </c>
      <c r="M51">
        <f t="shared" si="48"/>
        <v>15.230167727917381</v>
      </c>
      <c r="N51">
        <f t="shared" si="49"/>
        <v>182.203</v>
      </c>
      <c r="O51">
        <f t="shared" si="50"/>
        <v>131.15635274173309</v>
      </c>
      <c r="P51">
        <f t="shared" si="51"/>
        <v>13.084029085133254</v>
      </c>
      <c r="Q51">
        <f t="shared" si="52"/>
        <v>18.176392538857002</v>
      </c>
      <c r="R51">
        <f t="shared" si="53"/>
        <v>0.55476637398757556</v>
      </c>
      <c r="S51">
        <f t="shared" si="54"/>
        <v>2.9224636586577848</v>
      </c>
      <c r="T51">
        <f t="shared" si="55"/>
        <v>0.50221479049273876</v>
      </c>
      <c r="U51">
        <f t="shared" si="56"/>
        <v>0.31818992575046323</v>
      </c>
      <c r="V51">
        <f t="shared" si="57"/>
        <v>321.49005293606263</v>
      </c>
      <c r="W51">
        <f t="shared" si="58"/>
        <v>29.88379865139995</v>
      </c>
      <c r="X51">
        <f t="shared" si="59"/>
        <v>29.781500000000001</v>
      </c>
      <c r="Y51">
        <f t="shared" si="60"/>
        <v>4.2072706920194864</v>
      </c>
      <c r="Z51">
        <f t="shared" si="61"/>
        <v>71.053242736601817</v>
      </c>
      <c r="AA51">
        <f t="shared" si="62"/>
        <v>2.9699715017991468</v>
      </c>
      <c r="AB51">
        <f t="shared" si="63"/>
        <v>4.1799239378968114</v>
      </c>
      <c r="AC51">
        <f t="shared" si="64"/>
        <v>1.2372991902203396</v>
      </c>
      <c r="AD51">
        <f t="shared" si="65"/>
        <v>-284.94523835786009</v>
      </c>
      <c r="AE51">
        <f t="shared" si="66"/>
        <v>-17.851079024738155</v>
      </c>
      <c r="AF51">
        <f t="shared" si="67"/>
        <v>-1.3544743785614033</v>
      </c>
      <c r="AG51">
        <f t="shared" si="68"/>
        <v>17.339261174902973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52200.939991734114</v>
      </c>
      <c r="AM51" t="s">
        <v>362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544</v>
      </c>
      <c r="AT51">
        <v>10393.5</v>
      </c>
      <c r="AU51">
        <v>725.77711538461494</v>
      </c>
      <c r="AV51">
        <v>1093.53</v>
      </c>
      <c r="AW51">
        <f t="shared" si="73"/>
        <v>0.33629885290333605</v>
      </c>
      <c r="AX51">
        <v>0.5</v>
      </c>
      <c r="AY51">
        <f t="shared" si="74"/>
        <v>1681.0881061844882</v>
      </c>
      <c r="AZ51">
        <f t="shared" si="75"/>
        <v>15.230167727917381</v>
      </c>
      <c r="BA51">
        <f t="shared" si="76"/>
        <v>282.6740008696425</v>
      </c>
      <c r="BB51">
        <f t="shared" si="77"/>
        <v>9.2521015340830699E-3</v>
      </c>
      <c r="BC51">
        <f t="shared" si="78"/>
        <v>2.7057053761670922</v>
      </c>
      <c r="BD51">
        <f t="shared" si="79"/>
        <v>251.46910354429372</v>
      </c>
      <c r="BE51" t="s">
        <v>545</v>
      </c>
      <c r="BF51">
        <v>539.29999999999995</v>
      </c>
      <c r="BG51">
        <f t="shared" si="80"/>
        <v>539.29999999999995</v>
      </c>
      <c r="BH51">
        <f t="shared" si="81"/>
        <v>0.50682651596206785</v>
      </c>
      <c r="BI51">
        <f t="shared" si="82"/>
        <v>0.66353839491796729</v>
      </c>
      <c r="BJ51">
        <f t="shared" si="83"/>
        <v>0.84223455735838326</v>
      </c>
      <c r="BK51">
        <f t="shared" si="84"/>
        <v>0.46473463843282353</v>
      </c>
      <c r="BL51">
        <f t="shared" si="85"/>
        <v>0.78898681844266061</v>
      </c>
      <c r="BM51">
        <f t="shared" si="86"/>
        <v>0.49305254849434643</v>
      </c>
      <c r="BN51">
        <f t="shared" si="87"/>
        <v>0.50694745150565357</v>
      </c>
      <c r="BO51">
        <f t="shared" si="88"/>
        <v>1999.87</v>
      </c>
      <c r="BP51">
        <f t="shared" si="89"/>
        <v>1681.0881061844882</v>
      </c>
      <c r="BQ51">
        <f t="shared" si="90"/>
        <v>0.84059869200722459</v>
      </c>
      <c r="BR51">
        <f t="shared" si="91"/>
        <v>0.16075547557394362</v>
      </c>
      <c r="BS51">
        <v>6</v>
      </c>
      <c r="BT51">
        <v>0.5</v>
      </c>
      <c r="BU51" t="s">
        <v>363</v>
      </c>
      <c r="BV51">
        <v>2</v>
      </c>
      <c r="BW51">
        <v>1628189071.5999999</v>
      </c>
      <c r="BX51">
        <v>182.203</v>
      </c>
      <c r="BY51">
        <v>201.88508326266199</v>
      </c>
      <c r="BZ51">
        <v>29.7714585765839</v>
      </c>
      <c r="CA51">
        <v>22.251300000000001</v>
      </c>
      <c r="CB51">
        <v>182.82300000000001</v>
      </c>
      <c r="CC51">
        <v>29.153300000000002</v>
      </c>
      <c r="CD51">
        <v>500.17399999999998</v>
      </c>
      <c r="CE51">
        <v>99.658900000000003</v>
      </c>
      <c r="CF51">
        <v>0.100119</v>
      </c>
      <c r="CG51">
        <v>29.668199999999999</v>
      </c>
      <c r="CH51">
        <v>29.781500000000001</v>
      </c>
      <c r="CI51">
        <v>999.9</v>
      </c>
      <c r="CJ51">
        <v>0</v>
      </c>
      <c r="CK51">
        <v>0</v>
      </c>
      <c r="CL51">
        <v>9993.75</v>
      </c>
      <c r="CM51">
        <v>0</v>
      </c>
      <c r="CN51">
        <v>481.17899999999997</v>
      </c>
      <c r="CO51">
        <v>-17.813300000000002</v>
      </c>
      <c r="CP51">
        <v>187.74</v>
      </c>
      <c r="CQ51">
        <v>204.56899999999999</v>
      </c>
      <c r="CR51">
        <v>7.2398899999999999</v>
      </c>
      <c r="CS51">
        <v>200.017</v>
      </c>
      <c r="CT51">
        <v>22.251300000000001</v>
      </c>
      <c r="CU51">
        <v>2.93906</v>
      </c>
      <c r="CV51">
        <v>2.2175400000000001</v>
      </c>
      <c r="CW51">
        <v>23.686599999999999</v>
      </c>
      <c r="CX51">
        <v>19.089600000000001</v>
      </c>
      <c r="CY51">
        <v>1999.87</v>
      </c>
      <c r="CZ51">
        <v>0.97999099999999995</v>
      </c>
      <c r="DA51">
        <v>2.0008600000000001E-2</v>
      </c>
      <c r="DB51">
        <v>0</v>
      </c>
      <c r="DC51">
        <v>725.14599999999996</v>
      </c>
      <c r="DD51">
        <v>4.9996700000000001</v>
      </c>
      <c r="DE51">
        <v>14373.5</v>
      </c>
      <c r="DF51">
        <v>16732.900000000001</v>
      </c>
      <c r="DG51">
        <v>47.75</v>
      </c>
      <c r="DH51">
        <v>48.625</v>
      </c>
      <c r="DI51">
        <v>48.436999999999998</v>
      </c>
      <c r="DJ51">
        <v>48.125</v>
      </c>
      <c r="DK51">
        <v>49.186999999999998</v>
      </c>
      <c r="DL51">
        <v>1954.95</v>
      </c>
      <c r="DM51">
        <v>39.909999999999997</v>
      </c>
      <c r="DN51">
        <v>0</v>
      </c>
      <c r="DO51">
        <v>112.59999990463299</v>
      </c>
      <c r="DP51">
        <v>0</v>
      </c>
      <c r="DQ51">
        <v>725.77711538461494</v>
      </c>
      <c r="DR51">
        <v>-5.2790769271404896</v>
      </c>
      <c r="DS51">
        <v>-108.064957177153</v>
      </c>
      <c r="DT51">
        <v>14387.4346153846</v>
      </c>
      <c r="DU51">
        <v>15</v>
      </c>
      <c r="DV51">
        <v>1628189032.0999999</v>
      </c>
      <c r="DW51" t="s">
        <v>546</v>
      </c>
      <c r="DX51">
        <v>1628189018.0999999</v>
      </c>
      <c r="DY51">
        <v>1628189032.0999999</v>
      </c>
      <c r="DZ51">
        <v>90</v>
      </c>
      <c r="EA51">
        <v>5.2999999999999999E-2</v>
      </c>
      <c r="EB51">
        <v>-3.0000000000000001E-3</v>
      </c>
      <c r="EC51">
        <v>-0.60199999999999998</v>
      </c>
      <c r="ED51">
        <v>0.27800000000000002</v>
      </c>
      <c r="EE51">
        <v>200</v>
      </c>
      <c r="EF51">
        <v>22</v>
      </c>
      <c r="EG51">
        <v>0.12</v>
      </c>
      <c r="EH51">
        <v>0.01</v>
      </c>
      <c r="EI51">
        <v>13.8394521557119</v>
      </c>
      <c r="EJ51">
        <v>-0.55463468337270705</v>
      </c>
      <c r="EK51">
        <v>9.6111238675228097E-2</v>
      </c>
      <c r="EL51">
        <v>1</v>
      </c>
      <c r="EM51">
        <v>0.50470345043189402</v>
      </c>
      <c r="EN51">
        <v>0.106069318009115</v>
      </c>
      <c r="EO51">
        <v>1.7437881707597198E-2</v>
      </c>
      <c r="EP51">
        <v>1</v>
      </c>
      <c r="EQ51">
        <v>2</v>
      </c>
      <c r="ER51">
        <v>2</v>
      </c>
      <c r="ES51" t="s">
        <v>364</v>
      </c>
      <c r="ET51">
        <v>2.9213499999999999</v>
      </c>
      <c r="EU51">
        <v>2.7865500000000001</v>
      </c>
      <c r="EV51">
        <v>4.6352400000000002E-2</v>
      </c>
      <c r="EW51">
        <v>5.04929E-2</v>
      </c>
      <c r="EX51">
        <v>0.133103</v>
      </c>
      <c r="EY51">
        <v>0.110554</v>
      </c>
      <c r="EZ51">
        <v>23202.5</v>
      </c>
      <c r="FA51">
        <v>20026</v>
      </c>
      <c r="FB51">
        <v>24032.1</v>
      </c>
      <c r="FC51">
        <v>20696.8</v>
      </c>
      <c r="FD51">
        <v>30604</v>
      </c>
      <c r="FE51">
        <v>26354.5</v>
      </c>
      <c r="FF51">
        <v>39136.199999999997</v>
      </c>
      <c r="FG51">
        <v>32939.300000000003</v>
      </c>
      <c r="FH51">
        <v>2.0190999999999999</v>
      </c>
      <c r="FI51">
        <v>1.8352200000000001</v>
      </c>
      <c r="FJ51">
        <v>9.8034700000000002E-2</v>
      </c>
      <c r="FK51">
        <v>0</v>
      </c>
      <c r="FL51">
        <v>28.183399999999999</v>
      </c>
      <c r="FM51">
        <v>999.9</v>
      </c>
      <c r="FN51">
        <v>30.619</v>
      </c>
      <c r="FO51">
        <v>43.174999999999997</v>
      </c>
      <c r="FP51">
        <v>26.938800000000001</v>
      </c>
      <c r="FQ51">
        <v>61.438899999999997</v>
      </c>
      <c r="FR51">
        <v>34.006399999999999</v>
      </c>
      <c r="FS51">
        <v>1</v>
      </c>
      <c r="FT51">
        <v>0.37640000000000001</v>
      </c>
      <c r="FU51">
        <v>1.5260499999999999</v>
      </c>
      <c r="FV51">
        <v>20.409600000000001</v>
      </c>
      <c r="FW51">
        <v>5.2466400000000002</v>
      </c>
      <c r="FX51">
        <v>11.997999999999999</v>
      </c>
      <c r="FY51">
        <v>4.9637500000000001</v>
      </c>
      <c r="FZ51">
        <v>3.3010000000000002</v>
      </c>
      <c r="GA51">
        <v>9999</v>
      </c>
      <c r="GB51">
        <v>9999</v>
      </c>
      <c r="GC51">
        <v>9999</v>
      </c>
      <c r="GD51">
        <v>999.9</v>
      </c>
      <c r="GE51">
        <v>1.87103</v>
      </c>
      <c r="GF51">
        <v>1.8763700000000001</v>
      </c>
      <c r="GG51">
        <v>1.8764799999999999</v>
      </c>
      <c r="GH51">
        <v>1.8751500000000001</v>
      </c>
      <c r="GI51">
        <v>1.87757</v>
      </c>
      <c r="GJ51">
        <v>1.8733900000000001</v>
      </c>
      <c r="GK51">
        <v>1.87107</v>
      </c>
      <c r="GL51">
        <v>1.87845</v>
      </c>
      <c r="GM51">
        <v>5</v>
      </c>
      <c r="GN51">
        <v>0</v>
      </c>
      <c r="GO51">
        <v>0</v>
      </c>
      <c r="GP51">
        <v>0</v>
      </c>
      <c r="GQ51" t="s">
        <v>365</v>
      </c>
      <c r="GR51" t="s">
        <v>366</v>
      </c>
      <c r="GS51" t="s">
        <v>367</v>
      </c>
      <c r="GT51" t="s">
        <v>367</v>
      </c>
      <c r="GU51" t="s">
        <v>367</v>
      </c>
      <c r="GV51" t="s">
        <v>367</v>
      </c>
      <c r="GW51">
        <v>0</v>
      </c>
      <c r="GX51">
        <v>100</v>
      </c>
      <c r="GY51">
        <v>100</v>
      </c>
      <c r="GZ51">
        <v>-0.62</v>
      </c>
      <c r="HA51">
        <v>0.33789999999999998</v>
      </c>
      <c r="HB51">
        <v>-0.81486066454677497</v>
      </c>
      <c r="HC51">
        <v>1.17587188380478E-3</v>
      </c>
      <c r="HD51">
        <v>-6.2601144054332803E-7</v>
      </c>
      <c r="HE51">
        <v>2.41796582943236E-10</v>
      </c>
      <c r="HF51">
        <v>0.33783218796811998</v>
      </c>
      <c r="HG51">
        <v>0</v>
      </c>
      <c r="HH51">
        <v>0</v>
      </c>
      <c r="HI51">
        <v>0</v>
      </c>
      <c r="HJ51">
        <v>2</v>
      </c>
      <c r="HK51">
        <v>2154</v>
      </c>
      <c r="HL51">
        <v>1</v>
      </c>
      <c r="HM51">
        <v>23</v>
      </c>
      <c r="HN51">
        <v>0.9</v>
      </c>
      <c r="HO51">
        <v>0.7</v>
      </c>
      <c r="HP51">
        <v>18</v>
      </c>
      <c r="HQ51">
        <v>505.13099999999997</v>
      </c>
      <c r="HR51">
        <v>451.04399999999998</v>
      </c>
      <c r="HS51">
        <v>27.000800000000002</v>
      </c>
      <c r="HT51">
        <v>32.152000000000001</v>
      </c>
      <c r="HU51">
        <v>29.998999999999999</v>
      </c>
      <c r="HV51">
        <v>32.228000000000002</v>
      </c>
      <c r="HW51">
        <v>32.221200000000003</v>
      </c>
      <c r="HX51">
        <v>11.7477</v>
      </c>
      <c r="HY51">
        <v>11.4979</v>
      </c>
      <c r="HZ51">
        <v>4.1067900000000002</v>
      </c>
      <c r="IA51">
        <v>27</v>
      </c>
      <c r="IB51">
        <v>200</v>
      </c>
      <c r="IC51">
        <v>22.133299999999998</v>
      </c>
      <c r="ID51">
        <v>98.806700000000006</v>
      </c>
      <c r="IE51">
        <v>94.247600000000006</v>
      </c>
    </row>
    <row r="52" spans="1:239" x14ac:dyDescent="0.3">
      <c r="A52">
        <v>36</v>
      </c>
      <c r="B52">
        <v>1628189219.5999999</v>
      </c>
      <c r="C52">
        <v>14462</v>
      </c>
      <c r="D52" t="s">
        <v>547</v>
      </c>
      <c r="E52" t="s">
        <v>548</v>
      </c>
      <c r="F52">
        <v>0</v>
      </c>
      <c r="G52" t="s">
        <v>452</v>
      </c>
      <c r="H52" t="s">
        <v>533</v>
      </c>
      <c r="I52" t="s">
        <v>361</v>
      </c>
      <c r="J52">
        <v>1628189219.5999999</v>
      </c>
      <c r="K52">
        <f t="shared" si="46"/>
        <v>6.5699954838203496E-3</v>
      </c>
      <c r="L52">
        <f t="shared" si="47"/>
        <v>6.5699954838203496</v>
      </c>
      <c r="M52">
        <f t="shared" si="48"/>
        <v>9.1062884336056893</v>
      </c>
      <c r="N52">
        <f t="shared" si="49"/>
        <v>138.49799999999999</v>
      </c>
      <c r="O52">
        <f t="shared" si="50"/>
        <v>105.95782674447773</v>
      </c>
      <c r="P52">
        <f t="shared" si="51"/>
        <v>10.570175316669301</v>
      </c>
      <c r="Q52">
        <f t="shared" si="52"/>
        <v>13.81632849585</v>
      </c>
      <c r="R52">
        <f t="shared" si="53"/>
        <v>0.52889584346752205</v>
      </c>
      <c r="S52">
        <f t="shared" si="54"/>
        <v>2.9239865727433347</v>
      </c>
      <c r="T52">
        <f t="shared" si="55"/>
        <v>0.48092714851489765</v>
      </c>
      <c r="U52">
        <f t="shared" si="56"/>
        <v>0.30452589156932058</v>
      </c>
      <c r="V52">
        <f t="shared" si="57"/>
        <v>321.50817638137954</v>
      </c>
      <c r="W52">
        <f t="shared" si="58"/>
        <v>30.158107052651083</v>
      </c>
      <c r="X52">
        <f t="shared" si="59"/>
        <v>30.148599999999998</v>
      </c>
      <c r="Y52">
        <f t="shared" si="60"/>
        <v>4.2969502162051434</v>
      </c>
      <c r="Z52">
        <f t="shared" si="61"/>
        <v>70.154161967958714</v>
      </c>
      <c r="AA52">
        <f t="shared" si="62"/>
        <v>2.9838734699552112</v>
      </c>
      <c r="AB52">
        <f t="shared" si="63"/>
        <v>4.2533092638438559</v>
      </c>
      <c r="AC52">
        <f t="shared" si="64"/>
        <v>1.3130767462499322</v>
      </c>
      <c r="AD52">
        <f t="shared" si="65"/>
        <v>-289.73680083647741</v>
      </c>
      <c r="AE52">
        <f t="shared" si="66"/>
        <v>-28.028030018711174</v>
      </c>
      <c r="AF52">
        <f t="shared" si="67"/>
        <v>-2.1326177135304714</v>
      </c>
      <c r="AG52">
        <f t="shared" si="68"/>
        <v>1.6107278126604889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52192.282534679747</v>
      </c>
      <c r="AM52" t="s">
        <v>362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549</v>
      </c>
      <c r="AT52">
        <v>10394.200000000001</v>
      </c>
      <c r="AU52">
        <v>699.21011999999996</v>
      </c>
      <c r="AV52">
        <v>1016.01</v>
      </c>
      <c r="AW52">
        <f t="shared" si="73"/>
        <v>0.31180783653704203</v>
      </c>
      <c r="AX52">
        <v>0.5</v>
      </c>
      <c r="AY52">
        <f t="shared" si="74"/>
        <v>1681.1808001976058</v>
      </c>
      <c r="AZ52">
        <f t="shared" si="75"/>
        <v>9.1062884336056893</v>
      </c>
      <c r="BA52">
        <f t="shared" si="76"/>
        <v>262.10267406861431</v>
      </c>
      <c r="BB52">
        <f t="shared" si="77"/>
        <v>5.608985393324886E-3</v>
      </c>
      <c r="BC52">
        <f t="shared" si="78"/>
        <v>2.9884449956201218</v>
      </c>
      <c r="BD52">
        <f t="shared" si="79"/>
        <v>247.13299205299711</v>
      </c>
      <c r="BE52" t="s">
        <v>550</v>
      </c>
      <c r="BF52">
        <v>534.85</v>
      </c>
      <c r="BG52">
        <f t="shared" si="80"/>
        <v>534.85</v>
      </c>
      <c r="BH52">
        <f t="shared" si="81"/>
        <v>0.47357801596440974</v>
      </c>
      <c r="BI52">
        <f t="shared" si="82"/>
        <v>0.65840859589325806</v>
      </c>
      <c r="BJ52">
        <f t="shared" si="83"/>
        <v>0.86320772150279312</v>
      </c>
      <c r="BK52">
        <f t="shared" si="84"/>
        <v>0.44382287425854378</v>
      </c>
      <c r="BL52">
        <f t="shared" si="85"/>
        <v>0.80965833335111059</v>
      </c>
      <c r="BM52">
        <f t="shared" si="86"/>
        <v>0.50363950326335261</v>
      </c>
      <c r="BN52">
        <f t="shared" si="87"/>
        <v>0.49636049673664739</v>
      </c>
      <c r="BO52">
        <f t="shared" si="88"/>
        <v>1999.98</v>
      </c>
      <c r="BP52">
        <f t="shared" si="89"/>
        <v>1681.1808001976058</v>
      </c>
      <c r="BQ52">
        <f t="shared" si="90"/>
        <v>0.84059880608686377</v>
      </c>
      <c r="BR52">
        <f t="shared" si="91"/>
        <v>0.16075569574764725</v>
      </c>
      <c r="BS52">
        <v>6</v>
      </c>
      <c r="BT52">
        <v>0.5</v>
      </c>
      <c r="BU52" t="s">
        <v>363</v>
      </c>
      <c r="BV52">
        <v>2</v>
      </c>
      <c r="BW52">
        <v>1628189219.5999999</v>
      </c>
      <c r="BX52">
        <v>138.49799999999999</v>
      </c>
      <c r="BY52">
        <v>150.51172104309001</v>
      </c>
      <c r="BZ52">
        <v>29.911022162363</v>
      </c>
      <c r="CA52">
        <v>22.266500000000001</v>
      </c>
      <c r="CB52">
        <v>139.14500000000001</v>
      </c>
      <c r="CC52">
        <v>29.472799999999999</v>
      </c>
      <c r="CD52">
        <v>500.23899999999998</v>
      </c>
      <c r="CE52">
        <v>99.658299999999997</v>
      </c>
      <c r="CF52">
        <v>0.100025</v>
      </c>
      <c r="CG52">
        <v>29.970800000000001</v>
      </c>
      <c r="CH52">
        <v>30.148599999999998</v>
      </c>
      <c r="CI52">
        <v>999.9</v>
      </c>
      <c r="CJ52">
        <v>0</v>
      </c>
      <c r="CK52">
        <v>0</v>
      </c>
      <c r="CL52">
        <v>10002.5</v>
      </c>
      <c r="CM52">
        <v>0</v>
      </c>
      <c r="CN52">
        <v>2166.6</v>
      </c>
      <c r="CO52">
        <v>-11.5122</v>
      </c>
      <c r="CP52">
        <v>142.75399999999999</v>
      </c>
      <c r="CQ52">
        <v>153.42599999999999</v>
      </c>
      <c r="CR52">
        <v>7.5536500000000002</v>
      </c>
      <c r="CS52">
        <v>150.01</v>
      </c>
      <c r="CT52">
        <v>22.266500000000001</v>
      </c>
      <c r="CU52">
        <v>2.9718300000000002</v>
      </c>
      <c r="CV52">
        <v>2.2190400000000001</v>
      </c>
      <c r="CW52">
        <v>23.870899999999999</v>
      </c>
      <c r="CX52">
        <v>19.1005</v>
      </c>
      <c r="CY52">
        <v>1999.98</v>
      </c>
      <c r="CZ52">
        <v>0.97999099999999995</v>
      </c>
      <c r="DA52">
        <v>2.0008600000000001E-2</v>
      </c>
      <c r="DB52">
        <v>0</v>
      </c>
      <c r="DC52">
        <v>698.63300000000004</v>
      </c>
      <c r="DD52">
        <v>4.9996700000000001</v>
      </c>
      <c r="DE52">
        <v>14099.4</v>
      </c>
      <c r="DF52">
        <v>16733.8</v>
      </c>
      <c r="DG52">
        <v>47.5</v>
      </c>
      <c r="DH52">
        <v>49</v>
      </c>
      <c r="DI52">
        <v>48.186999999999998</v>
      </c>
      <c r="DJ52">
        <v>48.186999999999998</v>
      </c>
      <c r="DK52">
        <v>49</v>
      </c>
      <c r="DL52">
        <v>1955.06</v>
      </c>
      <c r="DM52">
        <v>39.92</v>
      </c>
      <c r="DN52">
        <v>0</v>
      </c>
      <c r="DO52">
        <v>147.59999990463299</v>
      </c>
      <c r="DP52">
        <v>0</v>
      </c>
      <c r="DQ52">
        <v>699.21011999999996</v>
      </c>
      <c r="DR52">
        <v>-2.86399999750655</v>
      </c>
      <c r="DS52">
        <v>-85.338461661731699</v>
      </c>
      <c r="DT52">
        <v>14109.444</v>
      </c>
      <c r="DU52">
        <v>15</v>
      </c>
      <c r="DV52">
        <v>1628189176.0999999</v>
      </c>
      <c r="DW52" t="s">
        <v>551</v>
      </c>
      <c r="DX52">
        <v>1628189156.0999999</v>
      </c>
      <c r="DY52">
        <v>1628189176.0999999</v>
      </c>
      <c r="DZ52">
        <v>91</v>
      </c>
      <c r="EA52">
        <v>1.6E-2</v>
      </c>
      <c r="EB52">
        <v>8.9999999999999993E-3</v>
      </c>
      <c r="EC52">
        <v>-0.63600000000000001</v>
      </c>
      <c r="ED52">
        <v>0.28699999999999998</v>
      </c>
      <c r="EE52">
        <v>150</v>
      </c>
      <c r="EF52">
        <v>22</v>
      </c>
      <c r="EG52">
        <v>0.13</v>
      </c>
      <c r="EH52">
        <v>0.01</v>
      </c>
      <c r="EI52">
        <v>8.8058227027976201</v>
      </c>
      <c r="EJ52">
        <v>-0.65176379099217396</v>
      </c>
      <c r="EK52">
        <v>0.100383432477331</v>
      </c>
      <c r="EL52">
        <v>1</v>
      </c>
      <c r="EM52">
        <v>0.50682695066176298</v>
      </c>
      <c r="EN52">
        <v>0.102026559170339</v>
      </c>
      <c r="EO52">
        <v>1.7880412406470599E-2</v>
      </c>
      <c r="EP52">
        <v>1</v>
      </c>
      <c r="EQ52">
        <v>2</v>
      </c>
      <c r="ER52">
        <v>2</v>
      </c>
      <c r="ES52" t="s">
        <v>364</v>
      </c>
      <c r="ET52">
        <v>2.9217599999999999</v>
      </c>
      <c r="EU52">
        <v>2.78653</v>
      </c>
      <c r="EV52">
        <v>3.61543E-2</v>
      </c>
      <c r="EW52">
        <v>3.8986100000000003E-2</v>
      </c>
      <c r="EX52">
        <v>0.134188</v>
      </c>
      <c r="EY52">
        <v>0.110675</v>
      </c>
      <c r="EZ52">
        <v>23464</v>
      </c>
      <c r="FA52">
        <v>20276.599999999999</v>
      </c>
      <c r="FB52">
        <v>24045.200000000001</v>
      </c>
      <c r="FC52">
        <v>20704.3</v>
      </c>
      <c r="FD52">
        <v>30579.9</v>
      </c>
      <c r="FE52">
        <v>26358.2</v>
      </c>
      <c r="FF52">
        <v>39156.5</v>
      </c>
      <c r="FG52">
        <v>32948.9</v>
      </c>
      <c r="FH52">
        <v>2.0226500000000001</v>
      </c>
      <c r="FI52">
        <v>1.83978</v>
      </c>
      <c r="FJ52">
        <v>8.1997399999999998E-2</v>
      </c>
      <c r="FK52">
        <v>0</v>
      </c>
      <c r="FL52">
        <v>28.813099999999999</v>
      </c>
      <c r="FM52">
        <v>999.9</v>
      </c>
      <c r="FN52">
        <v>30.68</v>
      </c>
      <c r="FO52">
        <v>42.923000000000002</v>
      </c>
      <c r="FP52">
        <v>26.638500000000001</v>
      </c>
      <c r="FQ52">
        <v>61.2789</v>
      </c>
      <c r="FR52">
        <v>33.926299999999998</v>
      </c>
      <c r="FS52">
        <v>1</v>
      </c>
      <c r="FT52">
        <v>0.358852</v>
      </c>
      <c r="FU52">
        <v>1.86195</v>
      </c>
      <c r="FV52">
        <v>20.4041</v>
      </c>
      <c r="FW52">
        <v>5.2479899999999997</v>
      </c>
      <c r="FX52">
        <v>11.997999999999999</v>
      </c>
      <c r="FY52">
        <v>4.9639499999999996</v>
      </c>
      <c r="FZ52">
        <v>3.3010000000000002</v>
      </c>
      <c r="GA52">
        <v>9999</v>
      </c>
      <c r="GB52">
        <v>9999</v>
      </c>
      <c r="GC52">
        <v>9999</v>
      </c>
      <c r="GD52">
        <v>999.9</v>
      </c>
      <c r="GE52">
        <v>1.87103</v>
      </c>
      <c r="GF52">
        <v>1.8763700000000001</v>
      </c>
      <c r="GG52">
        <v>1.87649</v>
      </c>
      <c r="GH52">
        <v>1.8751500000000001</v>
      </c>
      <c r="GI52">
        <v>1.8775500000000001</v>
      </c>
      <c r="GJ52">
        <v>1.87341</v>
      </c>
      <c r="GK52">
        <v>1.87107</v>
      </c>
      <c r="GL52">
        <v>1.8784400000000001</v>
      </c>
      <c r="GM52">
        <v>5</v>
      </c>
      <c r="GN52">
        <v>0</v>
      </c>
      <c r="GO52">
        <v>0</v>
      </c>
      <c r="GP52">
        <v>0</v>
      </c>
      <c r="GQ52" t="s">
        <v>365</v>
      </c>
      <c r="GR52" t="s">
        <v>366</v>
      </c>
      <c r="GS52" t="s">
        <v>367</v>
      </c>
      <c r="GT52" t="s">
        <v>367</v>
      </c>
      <c r="GU52" t="s">
        <v>367</v>
      </c>
      <c r="GV52" t="s">
        <v>367</v>
      </c>
      <c r="GW52">
        <v>0</v>
      </c>
      <c r="GX52">
        <v>100</v>
      </c>
      <c r="GY52">
        <v>100</v>
      </c>
      <c r="GZ52">
        <v>-0.64700000000000002</v>
      </c>
      <c r="HA52">
        <v>0.3473</v>
      </c>
      <c r="HB52">
        <v>-0.79937066117282596</v>
      </c>
      <c r="HC52">
        <v>1.17587188380478E-3</v>
      </c>
      <c r="HD52">
        <v>-6.2601144054332803E-7</v>
      </c>
      <c r="HE52">
        <v>2.41796582943236E-10</v>
      </c>
      <c r="HF52">
        <v>0.34734141258156997</v>
      </c>
      <c r="HG52">
        <v>0</v>
      </c>
      <c r="HH52">
        <v>0</v>
      </c>
      <c r="HI52">
        <v>0</v>
      </c>
      <c r="HJ52">
        <v>2</v>
      </c>
      <c r="HK52">
        <v>2154</v>
      </c>
      <c r="HL52">
        <v>1</v>
      </c>
      <c r="HM52">
        <v>23</v>
      </c>
      <c r="HN52">
        <v>1.1000000000000001</v>
      </c>
      <c r="HO52">
        <v>0.7</v>
      </c>
      <c r="HP52">
        <v>18</v>
      </c>
      <c r="HQ52">
        <v>505.13900000000001</v>
      </c>
      <c r="HR52">
        <v>451.91899999999998</v>
      </c>
      <c r="HS52">
        <v>27.0045</v>
      </c>
      <c r="HT52">
        <v>31.914200000000001</v>
      </c>
      <c r="HU52">
        <v>30.000299999999999</v>
      </c>
      <c r="HV52">
        <v>31.945699999999999</v>
      </c>
      <c r="HW52">
        <v>31.946899999999999</v>
      </c>
      <c r="HX52">
        <v>9.55593</v>
      </c>
      <c r="HY52">
        <v>10.819599999999999</v>
      </c>
      <c r="HZ52">
        <v>4.8300700000000001</v>
      </c>
      <c r="IA52">
        <v>27</v>
      </c>
      <c r="IB52">
        <v>150</v>
      </c>
      <c r="IC52">
        <v>22.168199999999999</v>
      </c>
      <c r="ID52">
        <v>98.858900000000006</v>
      </c>
      <c r="IE52">
        <v>94.277600000000007</v>
      </c>
    </row>
    <row r="53" spans="1:239" x14ac:dyDescent="0.3">
      <c r="A53">
        <v>37</v>
      </c>
      <c r="B53">
        <v>1628189330.5999999</v>
      </c>
      <c r="C53">
        <v>14573</v>
      </c>
      <c r="D53" t="s">
        <v>552</v>
      </c>
      <c r="E53" t="s">
        <v>553</v>
      </c>
      <c r="F53">
        <v>0</v>
      </c>
      <c r="G53" t="s">
        <v>452</v>
      </c>
      <c r="H53" t="s">
        <v>533</v>
      </c>
      <c r="I53" t="s">
        <v>361</v>
      </c>
      <c r="J53">
        <v>1628189330.5999999</v>
      </c>
      <c r="K53">
        <f t="shared" si="46"/>
        <v>6.7533463223681967E-3</v>
      </c>
      <c r="L53">
        <f t="shared" si="47"/>
        <v>6.7533463223681967</v>
      </c>
      <c r="M53">
        <f t="shared" si="48"/>
        <v>3.6012344674013139</v>
      </c>
      <c r="N53">
        <f t="shared" si="49"/>
        <v>95.045900000000003</v>
      </c>
      <c r="O53">
        <f t="shared" si="50"/>
        <v>81.019765439996249</v>
      </c>
      <c r="P53">
        <f t="shared" si="51"/>
        <v>8.0822380226245389</v>
      </c>
      <c r="Q53">
        <f t="shared" si="52"/>
        <v>9.4814343475665996</v>
      </c>
      <c r="R53">
        <f t="shared" si="53"/>
        <v>0.51875283995852128</v>
      </c>
      <c r="S53">
        <f t="shared" si="54"/>
        <v>2.9243876070383461</v>
      </c>
      <c r="T53">
        <f t="shared" si="55"/>
        <v>0.47252608111728372</v>
      </c>
      <c r="U53">
        <f t="shared" si="56"/>
        <v>0.29913805949523464</v>
      </c>
      <c r="V53">
        <f t="shared" si="57"/>
        <v>321.49324493594332</v>
      </c>
      <c r="W53">
        <f t="shared" si="58"/>
        <v>30.363507119891882</v>
      </c>
      <c r="X53">
        <f t="shared" si="59"/>
        <v>30.500900000000001</v>
      </c>
      <c r="Y53">
        <f t="shared" si="60"/>
        <v>4.3845760255556074</v>
      </c>
      <c r="Z53">
        <f t="shared" si="61"/>
        <v>69.787023368109587</v>
      </c>
      <c r="AA53">
        <f t="shared" si="62"/>
        <v>3.0117110699877085</v>
      </c>
      <c r="AB53">
        <f t="shared" si="63"/>
        <v>4.3155746220922255</v>
      </c>
      <c r="AC53">
        <f t="shared" si="64"/>
        <v>1.3728649555678989</v>
      </c>
      <c r="AD53">
        <f t="shared" si="65"/>
        <v>-297.82257281643746</v>
      </c>
      <c r="AE53">
        <f t="shared" si="66"/>
        <v>-43.655938995303551</v>
      </c>
      <c r="AF53">
        <f t="shared" si="67"/>
        <v>-3.3312342011539569</v>
      </c>
      <c r="AG53">
        <f t="shared" si="68"/>
        <v>-23.316501076951646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52160.1014121931</v>
      </c>
      <c r="AM53" t="s">
        <v>362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554</v>
      </c>
      <c r="AT53">
        <v>10393.799999999999</v>
      </c>
      <c r="AU53">
        <v>684.33259999999996</v>
      </c>
      <c r="AV53">
        <v>947.08699999999999</v>
      </c>
      <c r="AW53">
        <f t="shared" si="73"/>
        <v>0.27743428006086035</v>
      </c>
      <c r="AX53">
        <v>0.5</v>
      </c>
      <c r="AY53">
        <f t="shared" si="74"/>
        <v>1681.1049061844267</v>
      </c>
      <c r="AZ53">
        <f t="shared" si="75"/>
        <v>3.6012344674013139</v>
      </c>
      <c r="BA53">
        <f t="shared" si="76"/>
        <v>233.1980646770283</v>
      </c>
      <c r="BB53">
        <f t="shared" si="77"/>
        <v>2.334574464213526E-3</v>
      </c>
      <c r="BC53">
        <f t="shared" si="78"/>
        <v>3.2786987890236063</v>
      </c>
      <c r="BD53">
        <f t="shared" si="79"/>
        <v>242.83448733978796</v>
      </c>
      <c r="BE53" t="s">
        <v>555</v>
      </c>
      <c r="BF53">
        <v>530.37</v>
      </c>
      <c r="BG53">
        <f t="shared" si="80"/>
        <v>530.37</v>
      </c>
      <c r="BH53">
        <f t="shared" si="81"/>
        <v>0.43999864848741455</v>
      </c>
      <c r="BI53">
        <f t="shared" si="82"/>
        <v>0.63053439144551349</v>
      </c>
      <c r="BJ53">
        <f t="shared" si="83"/>
        <v>0.88167936330364316</v>
      </c>
      <c r="BK53">
        <f t="shared" si="84"/>
        <v>0.40745012599340963</v>
      </c>
      <c r="BL53">
        <f t="shared" si="85"/>
        <v>0.82803736872308065</v>
      </c>
      <c r="BM53">
        <f t="shared" si="86"/>
        <v>0.48867542652645363</v>
      </c>
      <c r="BN53">
        <f t="shared" si="87"/>
        <v>0.51132457347354632</v>
      </c>
      <c r="BO53">
        <f t="shared" si="88"/>
        <v>1999.89</v>
      </c>
      <c r="BP53">
        <f t="shared" si="89"/>
        <v>1681.1049061844267</v>
      </c>
      <c r="BQ53">
        <f t="shared" si="90"/>
        <v>0.84059868601994436</v>
      </c>
      <c r="BR53">
        <f t="shared" si="91"/>
        <v>0.16075546401849267</v>
      </c>
      <c r="BS53">
        <v>6</v>
      </c>
      <c r="BT53">
        <v>0.5</v>
      </c>
      <c r="BU53" t="s">
        <v>363</v>
      </c>
      <c r="BV53">
        <v>2</v>
      </c>
      <c r="BW53">
        <v>1628189330.5999999</v>
      </c>
      <c r="BX53">
        <v>95.045900000000003</v>
      </c>
      <c r="BY53">
        <v>100.13589403798601</v>
      </c>
      <c r="BZ53">
        <v>30.190663004528499</v>
      </c>
      <c r="CA53">
        <v>22.334</v>
      </c>
      <c r="CB53">
        <v>95.783799999999999</v>
      </c>
      <c r="CC53">
        <v>30.004000000000001</v>
      </c>
      <c r="CD53">
        <v>500.17099999999999</v>
      </c>
      <c r="CE53">
        <v>99.656199999999998</v>
      </c>
      <c r="CF53">
        <v>0.100174</v>
      </c>
      <c r="CG53">
        <v>30.224</v>
      </c>
      <c r="CH53">
        <v>30.500900000000001</v>
      </c>
      <c r="CI53">
        <v>999.9</v>
      </c>
      <c r="CJ53">
        <v>0</v>
      </c>
      <c r="CK53">
        <v>0</v>
      </c>
      <c r="CL53">
        <v>10005</v>
      </c>
      <c r="CM53">
        <v>0</v>
      </c>
      <c r="CN53">
        <v>2174</v>
      </c>
      <c r="CO53">
        <v>-5.0086000000000004</v>
      </c>
      <c r="CP53">
        <v>98.020200000000003</v>
      </c>
      <c r="CQ53">
        <v>102.34</v>
      </c>
      <c r="CR53">
        <v>8.0105500000000003</v>
      </c>
      <c r="CS53">
        <v>100.054</v>
      </c>
      <c r="CT53">
        <v>22.334</v>
      </c>
      <c r="CU53">
        <v>3.0240300000000002</v>
      </c>
      <c r="CV53">
        <v>2.22573</v>
      </c>
      <c r="CW53">
        <v>24.160799999999998</v>
      </c>
      <c r="CX53">
        <v>19.148700000000002</v>
      </c>
      <c r="CY53">
        <v>1999.89</v>
      </c>
      <c r="CZ53">
        <v>0.97999099999999995</v>
      </c>
      <c r="DA53">
        <v>2.0008600000000001E-2</v>
      </c>
      <c r="DB53">
        <v>0</v>
      </c>
      <c r="DC53">
        <v>683.91700000000003</v>
      </c>
      <c r="DD53">
        <v>4.9996700000000001</v>
      </c>
      <c r="DE53">
        <v>13817.5</v>
      </c>
      <c r="DF53">
        <v>16733.099999999999</v>
      </c>
      <c r="DG53">
        <v>47.686999999999998</v>
      </c>
      <c r="DH53">
        <v>49.625</v>
      </c>
      <c r="DI53">
        <v>48.375</v>
      </c>
      <c r="DJ53">
        <v>48.686999999999998</v>
      </c>
      <c r="DK53">
        <v>49.125</v>
      </c>
      <c r="DL53">
        <v>1954.97</v>
      </c>
      <c r="DM53">
        <v>39.909999999999997</v>
      </c>
      <c r="DN53">
        <v>0</v>
      </c>
      <c r="DO53">
        <v>110.40000009536701</v>
      </c>
      <c r="DP53">
        <v>0</v>
      </c>
      <c r="DQ53">
        <v>684.33259999999996</v>
      </c>
      <c r="DR53">
        <v>-5.1231538335968301</v>
      </c>
      <c r="DS53">
        <v>-79.099999844395398</v>
      </c>
      <c r="DT53">
        <v>13827.691999999999</v>
      </c>
      <c r="DU53">
        <v>15</v>
      </c>
      <c r="DV53">
        <v>1628189287.5999999</v>
      </c>
      <c r="DW53" t="s">
        <v>556</v>
      </c>
      <c r="DX53">
        <v>1628189280.0999999</v>
      </c>
      <c r="DY53">
        <v>1628189287.5999999</v>
      </c>
      <c r="DZ53">
        <v>92</v>
      </c>
      <c r="EA53">
        <v>-4.5999999999999999E-2</v>
      </c>
      <c r="EB53">
        <v>-7.0000000000000001E-3</v>
      </c>
      <c r="EC53">
        <v>-0.73299999999999998</v>
      </c>
      <c r="ED53">
        <v>0.29299999999999998</v>
      </c>
      <c r="EE53">
        <v>100</v>
      </c>
      <c r="EF53">
        <v>22</v>
      </c>
      <c r="EG53">
        <v>0.17</v>
      </c>
      <c r="EH53">
        <v>0.02</v>
      </c>
      <c r="EI53">
        <v>3.64605310575782</v>
      </c>
      <c r="EJ53">
        <v>-0.60812654044830206</v>
      </c>
      <c r="EK53">
        <v>9.4928711407130606E-2</v>
      </c>
      <c r="EL53">
        <v>1</v>
      </c>
      <c r="EM53">
        <v>0.51820729377183605</v>
      </c>
      <c r="EN53">
        <v>0.12371432153177001</v>
      </c>
      <c r="EO53">
        <v>1.96396048334046E-2</v>
      </c>
      <c r="EP53">
        <v>1</v>
      </c>
      <c r="EQ53">
        <v>2</v>
      </c>
      <c r="ER53">
        <v>2</v>
      </c>
      <c r="ES53" t="s">
        <v>364</v>
      </c>
      <c r="ET53">
        <v>2.9214600000000002</v>
      </c>
      <c r="EU53">
        <v>2.7867099999999998</v>
      </c>
      <c r="EV53">
        <v>2.5383900000000001E-2</v>
      </c>
      <c r="EW53">
        <v>2.6635300000000001E-2</v>
      </c>
      <c r="EX53">
        <v>0.135827</v>
      </c>
      <c r="EY53">
        <v>0.110897</v>
      </c>
      <c r="EZ53">
        <v>23718.2</v>
      </c>
      <c r="FA53">
        <v>20528.8</v>
      </c>
      <c r="FB53">
        <v>24037.9</v>
      </c>
      <c r="FC53">
        <v>20696.7</v>
      </c>
      <c r="FD53">
        <v>30513.3</v>
      </c>
      <c r="FE53">
        <v>26342</v>
      </c>
      <c r="FF53">
        <v>39145.1</v>
      </c>
      <c r="FG53">
        <v>32936.699999999997</v>
      </c>
      <c r="FH53">
        <v>2.0220500000000001</v>
      </c>
      <c r="FI53">
        <v>1.8377699999999999</v>
      </c>
      <c r="FJ53">
        <v>5.8807400000000003E-2</v>
      </c>
      <c r="FK53">
        <v>0</v>
      </c>
      <c r="FL53">
        <v>29.543900000000001</v>
      </c>
      <c r="FM53">
        <v>999.9</v>
      </c>
      <c r="FN53">
        <v>30.741</v>
      </c>
      <c r="FO53">
        <v>42.883000000000003</v>
      </c>
      <c r="FP53">
        <v>26.6356</v>
      </c>
      <c r="FQ53">
        <v>60.978900000000003</v>
      </c>
      <c r="FR53">
        <v>34.519199999999998</v>
      </c>
      <c r="FS53">
        <v>1</v>
      </c>
      <c r="FT53">
        <v>0.37157499999999999</v>
      </c>
      <c r="FU53">
        <v>2.2436699999999998</v>
      </c>
      <c r="FV53">
        <v>20.399799999999999</v>
      </c>
      <c r="FW53">
        <v>5.2473900000000002</v>
      </c>
      <c r="FX53">
        <v>11.997999999999999</v>
      </c>
      <c r="FY53">
        <v>4.9644000000000004</v>
      </c>
      <c r="FZ53">
        <v>3.3010000000000002</v>
      </c>
      <c r="GA53">
        <v>9999</v>
      </c>
      <c r="GB53">
        <v>9999</v>
      </c>
      <c r="GC53">
        <v>9999</v>
      </c>
      <c r="GD53">
        <v>999.9</v>
      </c>
      <c r="GE53">
        <v>1.87103</v>
      </c>
      <c r="GF53">
        <v>1.8763700000000001</v>
      </c>
      <c r="GG53">
        <v>1.87652</v>
      </c>
      <c r="GH53">
        <v>1.8751500000000001</v>
      </c>
      <c r="GI53">
        <v>1.87754</v>
      </c>
      <c r="GJ53">
        <v>1.8733299999999999</v>
      </c>
      <c r="GK53">
        <v>1.8710599999999999</v>
      </c>
      <c r="GL53">
        <v>1.87843</v>
      </c>
      <c r="GM53">
        <v>5</v>
      </c>
      <c r="GN53">
        <v>0</v>
      </c>
      <c r="GO53">
        <v>0</v>
      </c>
      <c r="GP53">
        <v>0</v>
      </c>
      <c r="GQ53" t="s">
        <v>365</v>
      </c>
      <c r="GR53" t="s">
        <v>366</v>
      </c>
      <c r="GS53" t="s">
        <v>367</v>
      </c>
      <c r="GT53" t="s">
        <v>367</v>
      </c>
      <c r="GU53" t="s">
        <v>367</v>
      </c>
      <c r="GV53" t="s">
        <v>367</v>
      </c>
      <c r="GW53">
        <v>0</v>
      </c>
      <c r="GX53">
        <v>100</v>
      </c>
      <c r="GY53">
        <v>100</v>
      </c>
      <c r="GZ53">
        <v>-0.73799999999999999</v>
      </c>
      <c r="HA53">
        <v>0.34060000000000001</v>
      </c>
      <c r="HB53">
        <v>-0.84507857433948197</v>
      </c>
      <c r="HC53">
        <v>1.17587188380478E-3</v>
      </c>
      <c r="HD53">
        <v>-6.2601144054332803E-7</v>
      </c>
      <c r="HE53">
        <v>2.41796582943236E-10</v>
      </c>
      <c r="HF53">
        <v>0.34056791237303302</v>
      </c>
      <c r="HG53">
        <v>0</v>
      </c>
      <c r="HH53">
        <v>0</v>
      </c>
      <c r="HI53">
        <v>0</v>
      </c>
      <c r="HJ53">
        <v>2</v>
      </c>
      <c r="HK53">
        <v>2154</v>
      </c>
      <c r="HL53">
        <v>1</v>
      </c>
      <c r="HM53">
        <v>23</v>
      </c>
      <c r="HN53">
        <v>0.8</v>
      </c>
      <c r="HO53">
        <v>0.7</v>
      </c>
      <c r="HP53">
        <v>18</v>
      </c>
      <c r="HQ53">
        <v>505.10700000000003</v>
      </c>
      <c r="HR53">
        <v>450.90499999999997</v>
      </c>
      <c r="HS53">
        <v>27.003599999999999</v>
      </c>
      <c r="HT53">
        <v>32.0501</v>
      </c>
      <c r="HU53">
        <v>30.000900000000001</v>
      </c>
      <c r="HV53">
        <v>31.989599999999999</v>
      </c>
      <c r="HW53">
        <v>31.982500000000002</v>
      </c>
      <c r="HX53">
        <v>7.3439500000000004</v>
      </c>
      <c r="HY53">
        <v>10.6906</v>
      </c>
      <c r="HZ53">
        <v>5.3614199999999999</v>
      </c>
      <c r="IA53">
        <v>27</v>
      </c>
      <c r="IB53">
        <v>100</v>
      </c>
      <c r="IC53">
        <v>22.165900000000001</v>
      </c>
      <c r="ID53">
        <v>98.829800000000006</v>
      </c>
      <c r="IE53">
        <v>94.242800000000003</v>
      </c>
    </row>
    <row r="54" spans="1:239" x14ac:dyDescent="0.3">
      <c r="A54">
        <v>38</v>
      </c>
      <c r="B54">
        <v>1628189457.0999999</v>
      </c>
      <c r="C54">
        <v>14699.5</v>
      </c>
      <c r="D54" t="s">
        <v>557</v>
      </c>
      <c r="E54" t="s">
        <v>558</v>
      </c>
      <c r="F54">
        <v>0</v>
      </c>
      <c r="G54" t="s">
        <v>452</v>
      </c>
      <c r="H54" t="s">
        <v>533</v>
      </c>
      <c r="I54" t="s">
        <v>361</v>
      </c>
      <c r="J54">
        <v>1628189457.0999999</v>
      </c>
      <c r="K54">
        <f t="shared" si="46"/>
        <v>7.0666880768124624E-3</v>
      </c>
      <c r="L54">
        <f t="shared" si="47"/>
        <v>7.0666880768124622</v>
      </c>
      <c r="M54">
        <f t="shared" si="48"/>
        <v>0.69140375489854833</v>
      </c>
      <c r="N54">
        <f t="shared" si="49"/>
        <v>73.367099999999994</v>
      </c>
      <c r="O54">
        <f t="shared" si="50"/>
        <v>69.502272940868792</v>
      </c>
      <c r="P54">
        <f t="shared" si="51"/>
        <v>6.9335543243288216</v>
      </c>
      <c r="Q54">
        <f t="shared" si="52"/>
        <v>7.3191098930138994</v>
      </c>
      <c r="R54">
        <f t="shared" si="53"/>
        <v>0.53832456622752278</v>
      </c>
      <c r="S54">
        <f t="shared" si="54"/>
        <v>2.9227021188457782</v>
      </c>
      <c r="T54">
        <f t="shared" si="55"/>
        <v>0.48869646370936515</v>
      </c>
      <c r="U54">
        <f t="shared" si="56"/>
        <v>0.30951201276232687</v>
      </c>
      <c r="V54">
        <f t="shared" si="57"/>
        <v>321.51238538127831</v>
      </c>
      <c r="W54">
        <f t="shared" si="58"/>
        <v>30.454903137429405</v>
      </c>
      <c r="X54">
        <f t="shared" si="59"/>
        <v>30.695699999999999</v>
      </c>
      <c r="Y54">
        <f t="shared" si="60"/>
        <v>4.4336928599537559</v>
      </c>
      <c r="Z54">
        <f t="shared" si="61"/>
        <v>69.868267312613227</v>
      </c>
      <c r="AA54">
        <f t="shared" si="62"/>
        <v>3.0452071712662128</v>
      </c>
      <c r="AB54">
        <f t="shared" si="63"/>
        <v>4.3584981972444954</v>
      </c>
      <c r="AC54">
        <f t="shared" si="64"/>
        <v>1.3884856886875432</v>
      </c>
      <c r="AD54">
        <f t="shared" si="65"/>
        <v>-311.64094418742957</v>
      </c>
      <c r="AE54">
        <f t="shared" si="66"/>
        <v>-47.113046272732781</v>
      </c>
      <c r="AF54">
        <f t="shared" si="67"/>
        <v>-3.6036478603154136</v>
      </c>
      <c r="AG54">
        <f t="shared" si="68"/>
        <v>-40.845252939199433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52082.420897465759</v>
      </c>
      <c r="AM54" t="s">
        <v>362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559</v>
      </c>
      <c r="AT54">
        <v>10392.799999999999</v>
      </c>
      <c r="AU54">
        <v>676.0018</v>
      </c>
      <c r="AV54">
        <v>896.96900000000005</v>
      </c>
      <c r="AW54">
        <f t="shared" si="73"/>
        <v>0.24634875898721142</v>
      </c>
      <c r="AX54">
        <v>0.5</v>
      </c>
      <c r="AY54">
        <f t="shared" si="74"/>
        <v>1681.2057001975536</v>
      </c>
      <c r="AZ54">
        <f t="shared" si="75"/>
        <v>0.69140375489854833</v>
      </c>
      <c r="BA54">
        <f t="shared" si="76"/>
        <v>207.08146892294658</v>
      </c>
      <c r="BB54">
        <f t="shared" si="77"/>
        <v>6.0363456596668815E-4</v>
      </c>
      <c r="BC54">
        <f t="shared" si="78"/>
        <v>3.5177704023215965</v>
      </c>
      <c r="BD54">
        <f t="shared" si="79"/>
        <v>239.40468234757012</v>
      </c>
      <c r="BE54" t="s">
        <v>560</v>
      </c>
      <c r="BF54">
        <v>525.92999999999995</v>
      </c>
      <c r="BG54">
        <f t="shared" si="80"/>
        <v>525.92999999999995</v>
      </c>
      <c r="BH54">
        <f t="shared" si="81"/>
        <v>0.41365866601855816</v>
      </c>
      <c r="BI54">
        <f t="shared" si="82"/>
        <v>0.59553631828460074</v>
      </c>
      <c r="BJ54">
        <f t="shared" si="83"/>
        <v>0.89478160261118367</v>
      </c>
      <c r="BK54">
        <f t="shared" si="84"/>
        <v>0.37152517750947028</v>
      </c>
      <c r="BL54">
        <f t="shared" si="85"/>
        <v>0.84140185510313359</v>
      </c>
      <c r="BM54">
        <f t="shared" si="86"/>
        <v>0.46332778385415546</v>
      </c>
      <c r="BN54">
        <f t="shared" si="87"/>
        <v>0.53667221614584459</v>
      </c>
      <c r="BO54">
        <f t="shared" si="88"/>
        <v>2000.01</v>
      </c>
      <c r="BP54">
        <f t="shared" si="89"/>
        <v>1681.2057001975536</v>
      </c>
      <c r="BQ54">
        <f t="shared" si="90"/>
        <v>0.84059864710554122</v>
      </c>
      <c r="BR54">
        <f t="shared" si="91"/>
        <v>0.16075538891369459</v>
      </c>
      <c r="BS54">
        <v>6</v>
      </c>
      <c r="BT54">
        <v>0.5</v>
      </c>
      <c r="BU54" t="s">
        <v>363</v>
      </c>
      <c r="BV54">
        <v>2</v>
      </c>
      <c r="BW54">
        <v>1628189457.0999999</v>
      </c>
      <c r="BX54">
        <v>73.367099999999994</v>
      </c>
      <c r="BY54">
        <v>74.818573627484497</v>
      </c>
      <c r="BZ54">
        <v>30.525299158065401</v>
      </c>
      <c r="CA54">
        <v>22.3062</v>
      </c>
      <c r="CB54">
        <v>74.011700000000005</v>
      </c>
      <c r="CC54">
        <v>30.2989</v>
      </c>
      <c r="CD54">
        <v>500.12599999999998</v>
      </c>
      <c r="CE54">
        <v>99.66</v>
      </c>
      <c r="CF54">
        <v>0.100109</v>
      </c>
      <c r="CG54">
        <v>30.396699999999999</v>
      </c>
      <c r="CH54">
        <v>30.695699999999999</v>
      </c>
      <c r="CI54">
        <v>999.9</v>
      </c>
      <c r="CJ54">
        <v>0</v>
      </c>
      <c r="CK54">
        <v>0</v>
      </c>
      <c r="CL54">
        <v>9995</v>
      </c>
      <c r="CM54">
        <v>0</v>
      </c>
      <c r="CN54">
        <v>2170.12</v>
      </c>
      <c r="CO54">
        <v>-1.69879</v>
      </c>
      <c r="CP54">
        <v>75.6858</v>
      </c>
      <c r="CQ54">
        <v>76.778499999999994</v>
      </c>
      <c r="CR54">
        <v>8.3301099999999995</v>
      </c>
      <c r="CS54">
        <v>75.065899999999999</v>
      </c>
      <c r="CT54">
        <v>22.3062</v>
      </c>
      <c r="CU54">
        <v>3.05321</v>
      </c>
      <c r="CV54">
        <v>2.2230400000000001</v>
      </c>
      <c r="CW54">
        <v>24.321000000000002</v>
      </c>
      <c r="CX54">
        <v>19.129300000000001</v>
      </c>
      <c r="CY54">
        <v>2000.01</v>
      </c>
      <c r="CZ54">
        <v>0.97999400000000003</v>
      </c>
      <c r="DA54">
        <v>2.0005599999999998E-2</v>
      </c>
      <c r="DB54">
        <v>0</v>
      </c>
      <c r="DC54">
        <v>675.48199999999997</v>
      </c>
      <c r="DD54">
        <v>4.9996700000000001</v>
      </c>
      <c r="DE54">
        <v>13674.9</v>
      </c>
      <c r="DF54">
        <v>16734.099999999999</v>
      </c>
      <c r="DG54">
        <v>47.936999999999998</v>
      </c>
      <c r="DH54">
        <v>50.311999999999998</v>
      </c>
      <c r="DI54">
        <v>48.686999999999998</v>
      </c>
      <c r="DJ54">
        <v>49.311999999999998</v>
      </c>
      <c r="DK54">
        <v>49.5</v>
      </c>
      <c r="DL54">
        <v>1955.1</v>
      </c>
      <c r="DM54">
        <v>39.909999999999997</v>
      </c>
      <c r="DN54">
        <v>0</v>
      </c>
      <c r="DO54">
        <v>126</v>
      </c>
      <c r="DP54">
        <v>0</v>
      </c>
      <c r="DQ54">
        <v>676.0018</v>
      </c>
      <c r="DR54">
        <v>-1.66576922595573</v>
      </c>
      <c r="DS54">
        <v>-29.461538366646899</v>
      </c>
      <c r="DT54">
        <v>13679.288</v>
      </c>
      <c r="DU54">
        <v>15</v>
      </c>
      <c r="DV54">
        <v>1628189414.0999999</v>
      </c>
      <c r="DW54" t="s">
        <v>561</v>
      </c>
      <c r="DX54">
        <v>1628189397.0999999</v>
      </c>
      <c r="DY54">
        <v>1628189414.0999999</v>
      </c>
      <c r="DZ54">
        <v>93</v>
      </c>
      <c r="EA54">
        <v>0.11700000000000001</v>
      </c>
      <c r="EB54">
        <v>-3.0000000000000001E-3</v>
      </c>
      <c r="EC54">
        <v>-0.64300000000000002</v>
      </c>
      <c r="ED54">
        <v>0.29299999999999998</v>
      </c>
      <c r="EE54">
        <v>75</v>
      </c>
      <c r="EF54">
        <v>22</v>
      </c>
      <c r="EG54">
        <v>0.45</v>
      </c>
      <c r="EH54">
        <v>0.01</v>
      </c>
      <c r="EI54">
        <v>0.96573548338631898</v>
      </c>
      <c r="EJ54">
        <v>-0.57326058002325198</v>
      </c>
      <c r="EK54">
        <v>8.7744592599765595E-2</v>
      </c>
      <c r="EL54">
        <v>1</v>
      </c>
      <c r="EM54">
        <v>0.53925927982487198</v>
      </c>
      <c r="EN54">
        <v>0.106973951190593</v>
      </c>
      <c r="EO54">
        <v>1.8145863522209298E-2</v>
      </c>
      <c r="EP54">
        <v>1</v>
      </c>
      <c r="EQ54">
        <v>2</v>
      </c>
      <c r="ER54">
        <v>2</v>
      </c>
      <c r="ES54" t="s">
        <v>364</v>
      </c>
      <c r="ET54">
        <v>2.92109</v>
      </c>
      <c r="EU54">
        <v>2.7865500000000001</v>
      </c>
      <c r="EV54">
        <v>1.9761000000000001E-2</v>
      </c>
      <c r="EW54">
        <v>2.0166799999999999E-2</v>
      </c>
      <c r="EX54">
        <v>0.13669400000000001</v>
      </c>
      <c r="EY54">
        <v>0.110766</v>
      </c>
      <c r="EZ54">
        <v>23841.8</v>
      </c>
      <c r="FA54">
        <v>20655.400000000001</v>
      </c>
      <c r="FB54">
        <v>24025.8</v>
      </c>
      <c r="FC54">
        <v>20687.900000000001</v>
      </c>
      <c r="FD54">
        <v>30469.1</v>
      </c>
      <c r="FE54">
        <v>26336.1</v>
      </c>
      <c r="FF54">
        <v>39126.400000000001</v>
      </c>
      <c r="FG54">
        <v>32924.199999999997</v>
      </c>
      <c r="FH54">
        <v>2.0195500000000002</v>
      </c>
      <c r="FI54">
        <v>1.8334699999999999</v>
      </c>
      <c r="FJ54">
        <v>4.5709300000000001E-2</v>
      </c>
      <c r="FK54">
        <v>0</v>
      </c>
      <c r="FL54">
        <v>29.952200000000001</v>
      </c>
      <c r="FM54">
        <v>999.9</v>
      </c>
      <c r="FN54">
        <v>30.716999999999999</v>
      </c>
      <c r="FO54">
        <v>42.994</v>
      </c>
      <c r="FP54">
        <v>26.768599999999999</v>
      </c>
      <c r="FQ54">
        <v>60.818899999999999</v>
      </c>
      <c r="FR54">
        <v>34.399000000000001</v>
      </c>
      <c r="FS54">
        <v>1</v>
      </c>
      <c r="FT54">
        <v>0.39194099999999998</v>
      </c>
      <c r="FU54">
        <v>2.4755699999999998</v>
      </c>
      <c r="FV54">
        <v>20.395600000000002</v>
      </c>
      <c r="FW54">
        <v>5.2472399999999997</v>
      </c>
      <c r="FX54">
        <v>11.997999999999999</v>
      </c>
      <c r="FY54">
        <v>4.9636500000000003</v>
      </c>
      <c r="FZ54">
        <v>3.3010000000000002</v>
      </c>
      <c r="GA54">
        <v>9999</v>
      </c>
      <c r="GB54">
        <v>9999</v>
      </c>
      <c r="GC54">
        <v>9999</v>
      </c>
      <c r="GD54">
        <v>999.9</v>
      </c>
      <c r="GE54">
        <v>1.87103</v>
      </c>
      <c r="GF54">
        <v>1.8763399999999999</v>
      </c>
      <c r="GG54">
        <v>1.8765099999999999</v>
      </c>
      <c r="GH54">
        <v>1.8751500000000001</v>
      </c>
      <c r="GI54">
        <v>1.8775200000000001</v>
      </c>
      <c r="GJ54">
        <v>1.8733200000000001</v>
      </c>
      <c r="GK54">
        <v>1.8710800000000001</v>
      </c>
      <c r="GL54">
        <v>1.87839</v>
      </c>
      <c r="GM54">
        <v>5</v>
      </c>
      <c r="GN54">
        <v>0</v>
      </c>
      <c r="GO54">
        <v>0</v>
      </c>
      <c r="GP54">
        <v>0</v>
      </c>
      <c r="GQ54" t="s">
        <v>365</v>
      </c>
      <c r="GR54" t="s">
        <v>366</v>
      </c>
      <c r="GS54" t="s">
        <v>367</v>
      </c>
      <c r="GT54" t="s">
        <v>367</v>
      </c>
      <c r="GU54" t="s">
        <v>367</v>
      </c>
      <c r="GV54" t="s">
        <v>367</v>
      </c>
      <c r="GW54">
        <v>0</v>
      </c>
      <c r="GX54">
        <v>100</v>
      </c>
      <c r="GY54">
        <v>100</v>
      </c>
      <c r="GZ54">
        <v>-0.64500000000000002</v>
      </c>
      <c r="HA54">
        <v>0.33739999999999998</v>
      </c>
      <c r="HB54">
        <v>-0.72831261080311205</v>
      </c>
      <c r="HC54">
        <v>1.17587188380478E-3</v>
      </c>
      <c r="HD54">
        <v>-6.2601144054332803E-7</v>
      </c>
      <c r="HE54">
        <v>2.41796582943236E-10</v>
      </c>
      <c r="HF54">
        <v>0.33744276690223701</v>
      </c>
      <c r="HG54">
        <v>0</v>
      </c>
      <c r="HH54">
        <v>0</v>
      </c>
      <c r="HI54">
        <v>0</v>
      </c>
      <c r="HJ54">
        <v>2</v>
      </c>
      <c r="HK54">
        <v>2154</v>
      </c>
      <c r="HL54">
        <v>1</v>
      </c>
      <c r="HM54">
        <v>23</v>
      </c>
      <c r="HN54">
        <v>1</v>
      </c>
      <c r="HO54">
        <v>0.7</v>
      </c>
      <c r="HP54">
        <v>18</v>
      </c>
      <c r="HQ54">
        <v>504.86200000000002</v>
      </c>
      <c r="HR54">
        <v>449.29899999999998</v>
      </c>
      <c r="HS54">
        <v>27.004300000000001</v>
      </c>
      <c r="HT54">
        <v>32.311799999999998</v>
      </c>
      <c r="HU54">
        <v>30.001000000000001</v>
      </c>
      <c r="HV54">
        <v>32.158000000000001</v>
      </c>
      <c r="HW54">
        <v>32.136400000000002</v>
      </c>
      <c r="HX54">
        <v>6.2263400000000004</v>
      </c>
      <c r="HY54">
        <v>11.5342</v>
      </c>
      <c r="HZ54">
        <v>5.8696099999999998</v>
      </c>
      <c r="IA54">
        <v>27</v>
      </c>
      <c r="IB54">
        <v>75</v>
      </c>
      <c r="IC54">
        <v>22.193200000000001</v>
      </c>
      <c r="ID54">
        <v>98.781400000000005</v>
      </c>
      <c r="IE54">
        <v>94.205299999999994</v>
      </c>
    </row>
    <row r="55" spans="1:239" x14ac:dyDescent="0.3">
      <c r="A55">
        <v>39</v>
      </c>
      <c r="B55">
        <v>1628189576</v>
      </c>
      <c r="C55">
        <v>14818.4000000954</v>
      </c>
      <c r="D55" t="s">
        <v>562</v>
      </c>
      <c r="E55" t="s">
        <v>563</v>
      </c>
      <c r="F55">
        <v>0</v>
      </c>
      <c r="G55" t="s">
        <v>452</v>
      </c>
      <c r="H55" t="s">
        <v>533</v>
      </c>
      <c r="I55" t="s">
        <v>361</v>
      </c>
      <c r="J55">
        <v>1628189576</v>
      </c>
      <c r="K55">
        <f t="shared" si="46"/>
        <v>7.4092926108411004E-3</v>
      </c>
      <c r="L55">
        <f t="shared" si="47"/>
        <v>7.4092926108411001</v>
      </c>
      <c r="M55">
        <f t="shared" si="48"/>
        <v>-1.3927184516246398</v>
      </c>
      <c r="N55">
        <f t="shared" si="49"/>
        <v>51.641300000000001</v>
      </c>
      <c r="O55">
        <f t="shared" si="50"/>
        <v>54.699329125076225</v>
      </c>
      <c r="P55">
        <f t="shared" si="51"/>
        <v>5.4566540814894866</v>
      </c>
      <c r="Q55">
        <f t="shared" si="52"/>
        <v>5.1515935373554793</v>
      </c>
      <c r="R55">
        <f t="shared" si="53"/>
        <v>0.57076111698306187</v>
      </c>
      <c r="S55">
        <f t="shared" si="54"/>
        <v>2.9235327086213236</v>
      </c>
      <c r="T55">
        <f t="shared" si="55"/>
        <v>0.51531566954014851</v>
      </c>
      <c r="U55">
        <f t="shared" si="56"/>
        <v>0.32660383272034144</v>
      </c>
      <c r="V55">
        <f t="shared" si="57"/>
        <v>321.50223038119418</v>
      </c>
      <c r="W55">
        <f t="shared" si="58"/>
        <v>30.445469605997413</v>
      </c>
      <c r="X55">
        <f t="shared" si="59"/>
        <v>30.8245</v>
      </c>
      <c r="Y55">
        <f t="shared" si="60"/>
        <v>4.4664310863555379</v>
      </c>
      <c r="Z55">
        <f t="shared" si="61"/>
        <v>70.491056779838758</v>
      </c>
      <c r="AA55">
        <f t="shared" si="62"/>
        <v>3.0864031914575638</v>
      </c>
      <c r="AB55">
        <f t="shared" si="63"/>
        <v>4.3784322897827659</v>
      </c>
      <c r="AC55">
        <f t="shared" si="64"/>
        <v>1.3800278948979741</v>
      </c>
      <c r="AD55">
        <f t="shared" si="65"/>
        <v>-326.74980413809254</v>
      </c>
      <c r="AE55">
        <f t="shared" si="66"/>
        <v>-54.865257744281621</v>
      </c>
      <c r="AF55">
        <f t="shared" si="67"/>
        <v>-4.1997419309908519</v>
      </c>
      <c r="AG55">
        <f t="shared" si="68"/>
        <v>-64.312573432170836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52092.367858625505</v>
      </c>
      <c r="AM55" t="s">
        <v>362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564</v>
      </c>
      <c r="AT55">
        <v>10390.9</v>
      </c>
      <c r="AU55">
        <v>673.89764000000002</v>
      </c>
      <c r="AV55">
        <v>855.26199999999994</v>
      </c>
      <c r="AW55">
        <f t="shared" si="73"/>
        <v>0.21205707724650447</v>
      </c>
      <c r="AX55">
        <v>0.5</v>
      </c>
      <c r="AY55">
        <f t="shared" si="74"/>
        <v>1681.1550001975097</v>
      </c>
      <c r="AZ55">
        <f t="shared" si="75"/>
        <v>-1.3927184516246398</v>
      </c>
      <c r="BA55">
        <f t="shared" si="76"/>
        <v>178.25040787011528</v>
      </c>
      <c r="BB55">
        <f t="shared" si="77"/>
        <v>-6.3604387058783455E-4</v>
      </c>
      <c r="BC55">
        <f t="shared" si="78"/>
        <v>3.7380802607855848</v>
      </c>
      <c r="BD55">
        <f t="shared" si="79"/>
        <v>236.32871671506064</v>
      </c>
      <c r="BE55" t="s">
        <v>565</v>
      </c>
      <c r="BF55">
        <v>533.85</v>
      </c>
      <c r="BG55">
        <f t="shared" si="80"/>
        <v>533.85</v>
      </c>
      <c r="BH55">
        <f t="shared" si="81"/>
        <v>0.37580530878257179</v>
      </c>
      <c r="BI55">
        <f t="shared" si="82"/>
        <v>0.56427376700309873</v>
      </c>
      <c r="BJ55">
        <f t="shared" si="83"/>
        <v>0.90864954738592285</v>
      </c>
      <c r="BK55">
        <f t="shared" si="84"/>
        <v>0.32793483410179902</v>
      </c>
      <c r="BL55">
        <f t="shared" si="85"/>
        <v>0.85252346078278707</v>
      </c>
      <c r="BM55">
        <f t="shared" si="86"/>
        <v>0.44700787276032639</v>
      </c>
      <c r="BN55">
        <f t="shared" si="87"/>
        <v>0.55299212723967361</v>
      </c>
      <c r="BO55">
        <f t="shared" si="88"/>
        <v>1999.95</v>
      </c>
      <c r="BP55">
        <f t="shared" si="89"/>
        <v>1681.1550001975097</v>
      </c>
      <c r="BQ55">
        <f t="shared" si="90"/>
        <v>0.84059851506163141</v>
      </c>
      <c r="BR55">
        <f t="shared" si="91"/>
        <v>0.16075513406894881</v>
      </c>
      <c r="BS55">
        <v>6</v>
      </c>
      <c r="BT55">
        <v>0.5</v>
      </c>
      <c r="BU55" t="s">
        <v>363</v>
      </c>
      <c r="BV55">
        <v>2</v>
      </c>
      <c r="BW55">
        <v>1628189576</v>
      </c>
      <c r="BX55">
        <v>51.641300000000001</v>
      </c>
      <c r="BY55">
        <v>50.4293750974905</v>
      </c>
      <c r="BZ55">
        <v>30.9391398943397</v>
      </c>
      <c r="CA55">
        <v>22.324400000000001</v>
      </c>
      <c r="CB55">
        <v>52.298200000000001</v>
      </c>
      <c r="CC55">
        <v>30.4893</v>
      </c>
      <c r="CD55">
        <v>500.077</v>
      </c>
      <c r="CE55">
        <v>99.657399999999996</v>
      </c>
      <c r="CF55">
        <v>9.9839600000000001E-2</v>
      </c>
      <c r="CG55">
        <v>30.476400000000002</v>
      </c>
      <c r="CH55">
        <v>30.8245</v>
      </c>
      <c r="CI55">
        <v>999.9</v>
      </c>
      <c r="CJ55">
        <v>0</v>
      </c>
      <c r="CK55">
        <v>0</v>
      </c>
      <c r="CL55">
        <v>10000</v>
      </c>
      <c r="CM55">
        <v>0</v>
      </c>
      <c r="CN55">
        <v>640.25699999999995</v>
      </c>
      <c r="CO55">
        <v>1.5646599999999999</v>
      </c>
      <c r="CP55">
        <v>53.283499999999997</v>
      </c>
      <c r="CQ55">
        <v>51.220100000000002</v>
      </c>
      <c r="CR55">
        <v>8.4954400000000003</v>
      </c>
      <c r="CS55">
        <v>50.076700000000002</v>
      </c>
      <c r="CT55">
        <v>22.324400000000001</v>
      </c>
      <c r="CU55">
        <v>3.0714199999999998</v>
      </c>
      <c r="CV55">
        <v>2.22479</v>
      </c>
      <c r="CW55">
        <v>24.420300000000001</v>
      </c>
      <c r="CX55">
        <v>19.141999999999999</v>
      </c>
      <c r="CY55">
        <v>1999.95</v>
      </c>
      <c r="CZ55">
        <v>0.97999700000000001</v>
      </c>
      <c r="DA55">
        <v>2.0002700000000002E-2</v>
      </c>
      <c r="DB55">
        <v>0</v>
      </c>
      <c r="DC55">
        <v>673.68</v>
      </c>
      <c r="DD55">
        <v>4.9996700000000001</v>
      </c>
      <c r="DE55">
        <v>13417.2</v>
      </c>
      <c r="DF55">
        <v>16733.599999999999</v>
      </c>
      <c r="DG55">
        <v>48.311999999999998</v>
      </c>
      <c r="DH55">
        <v>50.75</v>
      </c>
      <c r="DI55">
        <v>49.061999999999998</v>
      </c>
      <c r="DJ55">
        <v>49.811999999999998</v>
      </c>
      <c r="DK55">
        <v>49.875</v>
      </c>
      <c r="DL55">
        <v>1955.05</v>
      </c>
      <c r="DM55">
        <v>39.9</v>
      </c>
      <c r="DN55">
        <v>0</v>
      </c>
      <c r="DO55">
        <v>118.799999952316</v>
      </c>
      <c r="DP55">
        <v>0</v>
      </c>
      <c r="DQ55">
        <v>673.89764000000002</v>
      </c>
      <c r="DR55">
        <v>-1.3797692590905799</v>
      </c>
      <c r="DS55">
        <v>-520.661539557227</v>
      </c>
      <c r="DT55">
        <v>13475.492</v>
      </c>
      <c r="DU55">
        <v>15</v>
      </c>
      <c r="DV55">
        <v>1628189533.0999999</v>
      </c>
      <c r="DW55" t="s">
        <v>566</v>
      </c>
      <c r="DX55">
        <v>1628189523.5999999</v>
      </c>
      <c r="DY55">
        <v>1628189533.0999999</v>
      </c>
      <c r="DZ55">
        <v>94</v>
      </c>
      <c r="EA55">
        <v>1.2E-2</v>
      </c>
      <c r="EB55">
        <v>-7.0000000000000001E-3</v>
      </c>
      <c r="EC55">
        <v>-0.65900000000000003</v>
      </c>
      <c r="ED55">
        <v>0.28299999999999997</v>
      </c>
      <c r="EE55">
        <v>50</v>
      </c>
      <c r="EF55">
        <v>22</v>
      </c>
      <c r="EG55">
        <v>0.25</v>
      </c>
      <c r="EH55">
        <v>0.01</v>
      </c>
      <c r="EI55">
        <v>-1.6154457336547301</v>
      </c>
      <c r="EJ55">
        <v>-0.661777648590965</v>
      </c>
      <c r="EK55">
        <v>0.104415371528842</v>
      </c>
      <c r="EL55">
        <v>1</v>
      </c>
      <c r="EM55">
        <v>0.54704674929834796</v>
      </c>
      <c r="EN55">
        <v>0.112048873140509</v>
      </c>
      <c r="EO55">
        <v>1.9375786538715901E-2</v>
      </c>
      <c r="EP55">
        <v>1</v>
      </c>
      <c r="EQ55">
        <v>2</v>
      </c>
      <c r="ER55">
        <v>2</v>
      </c>
      <c r="ES55" t="s">
        <v>364</v>
      </c>
      <c r="ET55">
        <v>2.9206400000000001</v>
      </c>
      <c r="EU55">
        <v>2.78633</v>
      </c>
      <c r="EV55">
        <v>1.40386E-2</v>
      </c>
      <c r="EW55">
        <v>1.35417E-2</v>
      </c>
      <c r="EX55">
        <v>0.13719999999999999</v>
      </c>
      <c r="EY55">
        <v>0.110765</v>
      </c>
      <c r="EZ55">
        <v>23962.3</v>
      </c>
      <c r="FA55">
        <v>20781.2</v>
      </c>
      <c r="FB55">
        <v>24008.400000000001</v>
      </c>
      <c r="FC55">
        <v>20675.400000000001</v>
      </c>
      <c r="FD55">
        <v>30432.2</v>
      </c>
      <c r="FE55">
        <v>26322.3</v>
      </c>
      <c r="FF55">
        <v>39099.9</v>
      </c>
      <c r="FG55">
        <v>32906.400000000001</v>
      </c>
      <c r="FH55">
        <v>2.01613</v>
      </c>
      <c r="FI55">
        <v>1.82775</v>
      </c>
      <c r="FJ55">
        <v>3.6679200000000002E-2</v>
      </c>
      <c r="FK55">
        <v>0</v>
      </c>
      <c r="FL55">
        <v>30.228100000000001</v>
      </c>
      <c r="FM55">
        <v>999.9</v>
      </c>
      <c r="FN55">
        <v>30.728999999999999</v>
      </c>
      <c r="FO55">
        <v>43.164999999999999</v>
      </c>
      <c r="FP55">
        <v>27.020099999999999</v>
      </c>
      <c r="FQ55">
        <v>61.0989</v>
      </c>
      <c r="FR55">
        <v>34.8157</v>
      </c>
      <c r="FS55">
        <v>1</v>
      </c>
      <c r="FT55">
        <v>0.418516</v>
      </c>
      <c r="FU55">
        <v>2.63083</v>
      </c>
      <c r="FV55">
        <v>20.392499999999998</v>
      </c>
      <c r="FW55">
        <v>5.2466400000000002</v>
      </c>
      <c r="FX55">
        <v>11.997999999999999</v>
      </c>
      <c r="FY55">
        <v>4.9638999999999998</v>
      </c>
      <c r="FZ55">
        <v>3.3010000000000002</v>
      </c>
      <c r="GA55">
        <v>9999</v>
      </c>
      <c r="GB55">
        <v>9999</v>
      </c>
      <c r="GC55">
        <v>9999</v>
      </c>
      <c r="GD55">
        <v>999.9</v>
      </c>
      <c r="GE55">
        <v>1.87103</v>
      </c>
      <c r="GF55">
        <v>1.8763399999999999</v>
      </c>
      <c r="GG55">
        <v>1.8764799999999999</v>
      </c>
      <c r="GH55">
        <v>1.8751500000000001</v>
      </c>
      <c r="GI55">
        <v>1.8774500000000001</v>
      </c>
      <c r="GJ55">
        <v>1.8733299999999999</v>
      </c>
      <c r="GK55">
        <v>1.87104</v>
      </c>
      <c r="GL55">
        <v>1.8783799999999999</v>
      </c>
      <c r="GM55">
        <v>5</v>
      </c>
      <c r="GN55">
        <v>0</v>
      </c>
      <c r="GO55">
        <v>0</v>
      </c>
      <c r="GP55">
        <v>0</v>
      </c>
      <c r="GQ55" t="s">
        <v>365</v>
      </c>
      <c r="GR55" t="s">
        <v>366</v>
      </c>
      <c r="GS55" t="s">
        <v>367</v>
      </c>
      <c r="GT55" t="s">
        <v>367</v>
      </c>
      <c r="GU55" t="s">
        <v>367</v>
      </c>
      <c r="GV55" t="s">
        <v>367</v>
      </c>
      <c r="GW55">
        <v>0</v>
      </c>
      <c r="GX55">
        <v>100</v>
      </c>
      <c r="GY55">
        <v>100</v>
      </c>
      <c r="GZ55">
        <v>-0.65700000000000003</v>
      </c>
      <c r="HA55">
        <v>0.3306</v>
      </c>
      <c r="HB55">
        <v>-0.71668924282684598</v>
      </c>
      <c r="HC55">
        <v>1.17587188380478E-3</v>
      </c>
      <c r="HD55">
        <v>-6.2601144054332803E-7</v>
      </c>
      <c r="HE55">
        <v>2.41796582943236E-10</v>
      </c>
      <c r="HF55">
        <v>0.33053619710925197</v>
      </c>
      <c r="HG55">
        <v>0</v>
      </c>
      <c r="HH55">
        <v>0</v>
      </c>
      <c r="HI55">
        <v>0</v>
      </c>
      <c r="HJ55">
        <v>2</v>
      </c>
      <c r="HK55">
        <v>2154</v>
      </c>
      <c r="HL55">
        <v>1</v>
      </c>
      <c r="HM55">
        <v>23</v>
      </c>
      <c r="HN55">
        <v>0.9</v>
      </c>
      <c r="HO55">
        <v>0.7</v>
      </c>
      <c r="HP55">
        <v>18</v>
      </c>
      <c r="HQ55">
        <v>504.69200000000001</v>
      </c>
      <c r="HR55">
        <v>447.42399999999998</v>
      </c>
      <c r="HS55">
        <v>26.9999</v>
      </c>
      <c r="HT55">
        <v>32.627499999999998</v>
      </c>
      <c r="HU55">
        <v>30.001000000000001</v>
      </c>
      <c r="HV55">
        <v>32.411299999999997</v>
      </c>
      <c r="HW55">
        <v>32.378</v>
      </c>
      <c r="HX55">
        <v>5.1121499999999997</v>
      </c>
      <c r="HY55">
        <v>12.9092</v>
      </c>
      <c r="HZ55">
        <v>6.52949</v>
      </c>
      <c r="IA55">
        <v>27</v>
      </c>
      <c r="IB55">
        <v>50</v>
      </c>
      <c r="IC55">
        <v>22.253</v>
      </c>
      <c r="ID55">
        <v>98.712900000000005</v>
      </c>
      <c r="IE55">
        <v>94.152100000000004</v>
      </c>
    </row>
    <row r="56" spans="1:239" x14ac:dyDescent="0.3">
      <c r="A56">
        <v>40</v>
      </c>
      <c r="B56">
        <v>1628189688.5</v>
      </c>
      <c r="C56">
        <v>14930.9000000954</v>
      </c>
      <c r="D56" t="s">
        <v>567</v>
      </c>
      <c r="E56" t="s">
        <v>568</v>
      </c>
      <c r="F56">
        <v>0</v>
      </c>
      <c r="G56" t="s">
        <v>452</v>
      </c>
      <c r="H56" t="s">
        <v>533</v>
      </c>
      <c r="I56" t="s">
        <v>361</v>
      </c>
      <c r="J56">
        <v>1628189688.5</v>
      </c>
      <c r="K56">
        <f t="shared" si="46"/>
        <v>7.3116193365823359E-3</v>
      </c>
      <c r="L56">
        <f t="shared" si="47"/>
        <v>7.3116193365823356</v>
      </c>
      <c r="M56">
        <f t="shared" si="48"/>
        <v>-4.6443940964774564</v>
      </c>
      <c r="N56">
        <f t="shared" si="49"/>
        <v>25.1495</v>
      </c>
      <c r="O56">
        <f t="shared" si="50"/>
        <v>38.202507285591885</v>
      </c>
      <c r="P56">
        <f t="shared" si="51"/>
        <v>3.8108668212998351</v>
      </c>
      <c r="Q56">
        <f t="shared" si="52"/>
        <v>2.5087723799329495</v>
      </c>
      <c r="R56">
        <f t="shared" si="53"/>
        <v>0.59277333291141765</v>
      </c>
      <c r="S56">
        <f t="shared" si="54"/>
        <v>2.91964312293132</v>
      </c>
      <c r="T56">
        <f t="shared" si="55"/>
        <v>0.53313640688756203</v>
      </c>
      <c r="U56">
        <f t="shared" si="56"/>
        <v>0.33806701545382944</v>
      </c>
      <c r="V56">
        <f t="shared" si="57"/>
        <v>321.53255438115804</v>
      </c>
      <c r="W56">
        <f t="shared" si="58"/>
        <v>30.17702934264922</v>
      </c>
      <c r="X56">
        <f t="shared" si="59"/>
        <v>30.488800000000001</v>
      </c>
      <c r="Y56">
        <f t="shared" si="60"/>
        <v>4.3815408342978035</v>
      </c>
      <c r="Z56">
        <f t="shared" si="61"/>
        <v>71.180647669261916</v>
      </c>
      <c r="AA56">
        <f t="shared" si="62"/>
        <v>3.0645335965704938</v>
      </c>
      <c r="AB56">
        <f t="shared" si="63"/>
        <v>4.3052904081594328</v>
      </c>
      <c r="AC56">
        <f t="shared" si="64"/>
        <v>1.3170072377273097</v>
      </c>
      <c r="AD56">
        <f t="shared" si="65"/>
        <v>-322.44241274328101</v>
      </c>
      <c r="AE56">
        <f t="shared" si="66"/>
        <v>-48.22852433332023</v>
      </c>
      <c r="AF56">
        <f t="shared" si="67"/>
        <v>-3.685154255214163</v>
      </c>
      <c r="AG56">
        <f t="shared" si="68"/>
        <v>-52.823536950657378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52031.855679536107</v>
      </c>
      <c r="AM56" t="s">
        <v>362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569</v>
      </c>
      <c r="AT56">
        <v>10389.799999999999</v>
      </c>
      <c r="AU56">
        <v>679.43367999999998</v>
      </c>
      <c r="AV56">
        <v>819.95799999999997</v>
      </c>
      <c r="AW56">
        <f t="shared" si="73"/>
        <v>0.17137989994609482</v>
      </c>
      <c r="AX56">
        <v>0.5</v>
      </c>
      <c r="AY56">
        <f t="shared" si="74"/>
        <v>1681.314600197491</v>
      </c>
      <c r="AZ56">
        <f t="shared" si="75"/>
        <v>-4.6443940964774564</v>
      </c>
      <c r="BA56">
        <f t="shared" si="76"/>
        <v>144.0717639798772</v>
      </c>
      <c r="BB56">
        <f t="shared" si="77"/>
        <v>-2.5699913494648665E-3</v>
      </c>
      <c r="BC56">
        <f t="shared" si="78"/>
        <v>3.9420823993424055</v>
      </c>
      <c r="BD56">
        <f t="shared" si="79"/>
        <v>233.55009341829447</v>
      </c>
      <c r="BE56" t="s">
        <v>570</v>
      </c>
      <c r="BF56">
        <v>539.41999999999996</v>
      </c>
      <c r="BG56">
        <f t="shared" si="80"/>
        <v>539.41999999999996</v>
      </c>
      <c r="BH56">
        <f t="shared" si="81"/>
        <v>0.34213703628722447</v>
      </c>
      <c r="BI56">
        <f t="shared" si="82"/>
        <v>0.50091010843450789</v>
      </c>
      <c r="BJ56">
        <f t="shared" si="83"/>
        <v>0.92014016988909386</v>
      </c>
      <c r="BK56">
        <f t="shared" si="84"/>
        <v>0.27141555898065844</v>
      </c>
      <c r="BL56">
        <f t="shared" si="85"/>
        <v>0.86193763986338456</v>
      </c>
      <c r="BM56">
        <f t="shared" si="86"/>
        <v>0.39768551169224081</v>
      </c>
      <c r="BN56">
        <f t="shared" si="87"/>
        <v>0.60231448830775913</v>
      </c>
      <c r="BO56">
        <f t="shared" si="88"/>
        <v>2000.14</v>
      </c>
      <c r="BP56">
        <f t="shared" si="89"/>
        <v>1681.314600197491</v>
      </c>
      <c r="BQ56">
        <f t="shared" si="90"/>
        <v>0.84059845820667101</v>
      </c>
      <c r="BR56">
        <f t="shared" si="91"/>
        <v>0.16075502433887529</v>
      </c>
      <c r="BS56">
        <v>6</v>
      </c>
      <c r="BT56">
        <v>0.5</v>
      </c>
      <c r="BU56" t="s">
        <v>363</v>
      </c>
      <c r="BV56">
        <v>2</v>
      </c>
      <c r="BW56">
        <v>1628189688.5</v>
      </c>
      <c r="BX56">
        <v>25.1495</v>
      </c>
      <c r="BY56">
        <v>19.797518902602999</v>
      </c>
      <c r="BZ56">
        <v>30.7207972725726</v>
      </c>
      <c r="CA56">
        <v>22.217400000000001</v>
      </c>
      <c r="CB56">
        <v>25.844899999999999</v>
      </c>
      <c r="CC56">
        <v>30.0945</v>
      </c>
      <c r="CD56">
        <v>500.05900000000003</v>
      </c>
      <c r="CE56">
        <v>99.654399999999995</v>
      </c>
      <c r="CF56">
        <v>9.99641E-2</v>
      </c>
      <c r="CG56">
        <v>30.182400000000001</v>
      </c>
      <c r="CH56">
        <v>30.488800000000001</v>
      </c>
      <c r="CI56">
        <v>999.9</v>
      </c>
      <c r="CJ56">
        <v>0</v>
      </c>
      <c r="CK56">
        <v>0</v>
      </c>
      <c r="CL56">
        <v>9978.1200000000008</v>
      </c>
      <c r="CM56">
        <v>0</v>
      </c>
      <c r="CN56">
        <v>419.50900000000001</v>
      </c>
      <c r="CO56">
        <v>5.1552600000000002</v>
      </c>
      <c r="CP56">
        <v>25.938500000000001</v>
      </c>
      <c r="CQ56">
        <v>20.448499999999999</v>
      </c>
      <c r="CR56">
        <v>8.2025199999999998</v>
      </c>
      <c r="CS56">
        <v>19.994199999999999</v>
      </c>
      <c r="CT56">
        <v>22.217400000000001</v>
      </c>
      <c r="CU56">
        <v>3.0314800000000002</v>
      </c>
      <c r="CV56">
        <v>2.2140599999999999</v>
      </c>
      <c r="CW56">
        <v>24.201799999999999</v>
      </c>
      <c r="CX56">
        <v>19.064399999999999</v>
      </c>
      <c r="CY56">
        <v>2000.14</v>
      </c>
      <c r="CZ56">
        <v>0.98</v>
      </c>
      <c r="DA56">
        <v>1.9999699999999999E-2</v>
      </c>
      <c r="DB56">
        <v>0</v>
      </c>
      <c r="DC56">
        <v>679.62900000000002</v>
      </c>
      <c r="DD56">
        <v>4.9996700000000001</v>
      </c>
      <c r="DE56">
        <v>13511.1</v>
      </c>
      <c r="DF56">
        <v>16735.2</v>
      </c>
      <c r="DG56">
        <v>48.436999999999998</v>
      </c>
      <c r="DH56">
        <v>50.311999999999998</v>
      </c>
      <c r="DI56">
        <v>49.186999999999998</v>
      </c>
      <c r="DJ56">
        <v>49.75</v>
      </c>
      <c r="DK56">
        <v>50</v>
      </c>
      <c r="DL56">
        <v>1955.24</v>
      </c>
      <c r="DM56">
        <v>39.9</v>
      </c>
      <c r="DN56">
        <v>0</v>
      </c>
      <c r="DO56">
        <v>112</v>
      </c>
      <c r="DP56">
        <v>0</v>
      </c>
      <c r="DQ56">
        <v>679.43367999999998</v>
      </c>
      <c r="DR56">
        <v>2.5450000199601099</v>
      </c>
      <c r="DS56">
        <v>44.60000000302</v>
      </c>
      <c r="DT56">
        <v>13504.724</v>
      </c>
      <c r="DU56">
        <v>15</v>
      </c>
      <c r="DV56">
        <v>1628189645</v>
      </c>
      <c r="DW56" t="s">
        <v>571</v>
      </c>
      <c r="DX56">
        <v>1628189640</v>
      </c>
      <c r="DY56">
        <v>1628189645</v>
      </c>
      <c r="DZ56">
        <v>95</v>
      </c>
      <c r="EA56">
        <v>-8.9999999999999993E-3</v>
      </c>
      <c r="EB56">
        <v>-5.0000000000000001E-3</v>
      </c>
      <c r="EC56">
        <v>-0.70099999999999996</v>
      </c>
      <c r="ED56">
        <v>0.27100000000000002</v>
      </c>
      <c r="EE56">
        <v>20</v>
      </c>
      <c r="EF56">
        <v>22</v>
      </c>
      <c r="EG56">
        <v>0.32</v>
      </c>
      <c r="EH56">
        <v>0.01</v>
      </c>
      <c r="EI56">
        <v>-4.41477482618627</v>
      </c>
      <c r="EJ56">
        <v>-0.53339244149894105</v>
      </c>
      <c r="EK56">
        <v>9.0003087812299001E-2</v>
      </c>
      <c r="EL56">
        <v>1</v>
      </c>
      <c r="EM56">
        <v>0.55031574727630095</v>
      </c>
      <c r="EN56">
        <v>0.100468637261776</v>
      </c>
      <c r="EO56">
        <v>1.9085732423186001E-2</v>
      </c>
      <c r="EP56">
        <v>1</v>
      </c>
      <c r="EQ56">
        <v>2</v>
      </c>
      <c r="ER56">
        <v>2</v>
      </c>
      <c r="ES56" t="s">
        <v>364</v>
      </c>
      <c r="ET56">
        <v>2.9204699999999999</v>
      </c>
      <c r="EU56">
        <v>2.78626</v>
      </c>
      <c r="EV56">
        <v>6.9677599999999999E-3</v>
      </c>
      <c r="EW56">
        <v>5.43305E-3</v>
      </c>
      <c r="EX56">
        <v>0.135937</v>
      </c>
      <c r="EY56">
        <v>0.110365</v>
      </c>
      <c r="EZ56">
        <v>24126</v>
      </c>
      <c r="FA56">
        <v>20947.3</v>
      </c>
      <c r="FB56">
        <v>24001.1</v>
      </c>
      <c r="FC56">
        <v>20671.400000000001</v>
      </c>
      <c r="FD56">
        <v>30469</v>
      </c>
      <c r="FE56">
        <v>26330.1</v>
      </c>
      <c r="FF56">
        <v>39088.800000000003</v>
      </c>
      <c r="FG56">
        <v>32901.1</v>
      </c>
      <c r="FH56">
        <v>2.0144000000000002</v>
      </c>
      <c r="FI56">
        <v>1.82535</v>
      </c>
      <c r="FJ56">
        <v>5.5476999999999999E-2</v>
      </c>
      <c r="FK56">
        <v>0</v>
      </c>
      <c r="FL56">
        <v>29.586099999999998</v>
      </c>
      <c r="FM56">
        <v>999.9</v>
      </c>
      <c r="FN56">
        <v>30.466000000000001</v>
      </c>
      <c r="FO56">
        <v>43.316000000000003</v>
      </c>
      <c r="FP56">
        <v>27.0032</v>
      </c>
      <c r="FQ56">
        <v>61.029000000000003</v>
      </c>
      <c r="FR56">
        <v>34.8157</v>
      </c>
      <c r="FS56">
        <v>1</v>
      </c>
      <c r="FT56">
        <v>0.42691600000000002</v>
      </c>
      <c r="FU56">
        <v>2.3183400000000001</v>
      </c>
      <c r="FV56">
        <v>20.397200000000002</v>
      </c>
      <c r="FW56">
        <v>5.2439499999999999</v>
      </c>
      <c r="FX56">
        <v>11.997999999999999</v>
      </c>
      <c r="FY56">
        <v>4.9631499999999997</v>
      </c>
      <c r="FZ56">
        <v>3.3002500000000001</v>
      </c>
      <c r="GA56">
        <v>9999</v>
      </c>
      <c r="GB56">
        <v>9999</v>
      </c>
      <c r="GC56">
        <v>9999</v>
      </c>
      <c r="GD56">
        <v>999.9</v>
      </c>
      <c r="GE56">
        <v>1.87103</v>
      </c>
      <c r="GF56">
        <v>1.87635</v>
      </c>
      <c r="GG56">
        <v>1.8765000000000001</v>
      </c>
      <c r="GH56">
        <v>1.8751500000000001</v>
      </c>
      <c r="GI56">
        <v>1.8775200000000001</v>
      </c>
      <c r="GJ56">
        <v>1.8733599999999999</v>
      </c>
      <c r="GK56">
        <v>1.87107</v>
      </c>
      <c r="GL56">
        <v>1.8783700000000001</v>
      </c>
      <c r="GM56">
        <v>5</v>
      </c>
      <c r="GN56">
        <v>0</v>
      </c>
      <c r="GO56">
        <v>0</v>
      </c>
      <c r="GP56">
        <v>0</v>
      </c>
      <c r="GQ56" t="s">
        <v>365</v>
      </c>
      <c r="GR56" t="s">
        <v>366</v>
      </c>
      <c r="GS56" t="s">
        <v>367</v>
      </c>
      <c r="GT56" t="s">
        <v>367</v>
      </c>
      <c r="GU56" t="s">
        <v>367</v>
      </c>
      <c r="GV56" t="s">
        <v>367</v>
      </c>
      <c r="GW56">
        <v>0</v>
      </c>
      <c r="GX56">
        <v>100</v>
      </c>
      <c r="GY56">
        <v>100</v>
      </c>
      <c r="GZ56">
        <v>-0.69499999999999995</v>
      </c>
      <c r="HA56">
        <v>0.32540000000000002</v>
      </c>
      <c r="HB56">
        <v>-0.72538569766541205</v>
      </c>
      <c r="HC56">
        <v>1.17587188380478E-3</v>
      </c>
      <c r="HD56">
        <v>-6.2601144054332803E-7</v>
      </c>
      <c r="HE56">
        <v>2.41796582943236E-10</v>
      </c>
      <c r="HF56">
        <v>0.32543186926641998</v>
      </c>
      <c r="HG56">
        <v>0</v>
      </c>
      <c r="HH56">
        <v>0</v>
      </c>
      <c r="HI56">
        <v>0</v>
      </c>
      <c r="HJ56">
        <v>2</v>
      </c>
      <c r="HK56">
        <v>2154</v>
      </c>
      <c r="HL56">
        <v>1</v>
      </c>
      <c r="HM56">
        <v>23</v>
      </c>
      <c r="HN56">
        <v>0.8</v>
      </c>
      <c r="HO56">
        <v>0.7</v>
      </c>
      <c r="HP56">
        <v>18</v>
      </c>
      <c r="HQ56">
        <v>504.60899999999998</v>
      </c>
      <c r="HR56">
        <v>446.72399999999999</v>
      </c>
      <c r="HS56">
        <v>26.996300000000002</v>
      </c>
      <c r="HT56">
        <v>32.746200000000002</v>
      </c>
      <c r="HU56">
        <v>30</v>
      </c>
      <c r="HV56">
        <v>32.539499999999997</v>
      </c>
      <c r="HW56">
        <v>32.491100000000003</v>
      </c>
      <c r="HX56">
        <v>3.8241399999999999</v>
      </c>
      <c r="HY56">
        <v>12.5524</v>
      </c>
      <c r="HZ56">
        <v>6.4996400000000003</v>
      </c>
      <c r="IA56">
        <v>27</v>
      </c>
      <c r="IB56">
        <v>20</v>
      </c>
      <c r="IC56">
        <v>22.083600000000001</v>
      </c>
      <c r="ID56">
        <v>98.684100000000001</v>
      </c>
      <c r="IE56">
        <v>94.135900000000007</v>
      </c>
    </row>
    <row r="57" spans="1:239" x14ac:dyDescent="0.3">
      <c r="A57">
        <v>41</v>
      </c>
      <c r="B57">
        <v>1628189839</v>
      </c>
      <c r="C57">
        <v>15081.4000000954</v>
      </c>
      <c r="D57" t="s">
        <v>572</v>
      </c>
      <c r="E57" t="s">
        <v>573</v>
      </c>
      <c r="F57">
        <v>0</v>
      </c>
      <c r="G57" t="s">
        <v>452</v>
      </c>
      <c r="H57" t="s">
        <v>533</v>
      </c>
      <c r="I57" t="s">
        <v>361</v>
      </c>
      <c r="J57">
        <v>1628189839</v>
      </c>
      <c r="K57">
        <f t="shared" si="46"/>
        <v>6.6399692089802696E-3</v>
      </c>
      <c r="L57">
        <f t="shared" si="47"/>
        <v>6.6399692089802693</v>
      </c>
      <c r="M57">
        <f t="shared" si="48"/>
        <v>27.583535377395826</v>
      </c>
      <c r="N57">
        <f t="shared" si="49"/>
        <v>360.601</v>
      </c>
      <c r="O57">
        <f t="shared" si="50"/>
        <v>266.45892334603474</v>
      </c>
      <c r="P57">
        <f t="shared" si="51"/>
        <v>26.580179780389631</v>
      </c>
      <c r="Q57">
        <f t="shared" si="52"/>
        <v>35.971170672865803</v>
      </c>
      <c r="R57">
        <f t="shared" si="53"/>
        <v>0.5488937727369062</v>
      </c>
      <c r="S57">
        <f t="shared" si="54"/>
        <v>2.9245520761692663</v>
      </c>
      <c r="T57">
        <f t="shared" si="55"/>
        <v>0.4974267686263148</v>
      </c>
      <c r="U57">
        <f t="shared" si="56"/>
        <v>0.31511270755198395</v>
      </c>
      <c r="V57">
        <f t="shared" si="57"/>
        <v>321.47567738132216</v>
      </c>
      <c r="W57">
        <f t="shared" si="58"/>
        <v>30.03300522961651</v>
      </c>
      <c r="X57">
        <f t="shared" si="59"/>
        <v>29.997</v>
      </c>
      <c r="Y57">
        <f t="shared" si="60"/>
        <v>4.2597156773156035</v>
      </c>
      <c r="Z57">
        <f t="shared" si="61"/>
        <v>70.409868874742671</v>
      </c>
      <c r="AA57">
        <f t="shared" si="62"/>
        <v>2.9764403818298071</v>
      </c>
      <c r="AB57">
        <f t="shared" si="63"/>
        <v>4.227305673761184</v>
      </c>
      <c r="AC57">
        <f t="shared" si="64"/>
        <v>1.2832752954857964</v>
      </c>
      <c r="AD57">
        <f t="shared" si="65"/>
        <v>-292.8226421160299</v>
      </c>
      <c r="AE57">
        <f t="shared" si="66"/>
        <v>-20.954137208395039</v>
      </c>
      <c r="AF57">
        <f t="shared" si="67"/>
        <v>-1.5920286283361527</v>
      </c>
      <c r="AG57">
        <f t="shared" si="68"/>
        <v>6.106869428561069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52226.72843292202</v>
      </c>
      <c r="AM57" t="s">
        <v>362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574</v>
      </c>
      <c r="AT57">
        <v>10391.700000000001</v>
      </c>
      <c r="AU57">
        <v>725.35483999999997</v>
      </c>
      <c r="AV57">
        <v>1153.47</v>
      </c>
      <c r="AW57">
        <f t="shared" si="73"/>
        <v>0.37115413491464888</v>
      </c>
      <c r="AX57">
        <v>0.5</v>
      </c>
      <c r="AY57">
        <f t="shared" si="74"/>
        <v>1681.0125001975762</v>
      </c>
      <c r="AZ57">
        <f t="shared" si="75"/>
        <v>27.583535377395826</v>
      </c>
      <c r="BA57">
        <f t="shared" si="76"/>
        <v>311.95737014577122</v>
      </c>
      <c r="BB57">
        <f t="shared" si="77"/>
        <v>1.660128374557401E-2</v>
      </c>
      <c r="BC57">
        <f t="shared" si="78"/>
        <v>2.5131386165223195</v>
      </c>
      <c r="BD57">
        <f t="shared" si="79"/>
        <v>254.51047898603622</v>
      </c>
      <c r="BE57" t="s">
        <v>575</v>
      </c>
      <c r="BF57">
        <v>531.11</v>
      </c>
      <c r="BG57">
        <f t="shared" si="80"/>
        <v>531.11</v>
      </c>
      <c r="BH57">
        <f t="shared" si="81"/>
        <v>0.53955456145370051</v>
      </c>
      <c r="BI57">
        <f t="shared" si="82"/>
        <v>0.68788990295006114</v>
      </c>
      <c r="BJ57">
        <f t="shared" si="83"/>
        <v>0.82325293437729852</v>
      </c>
      <c r="BK57">
        <f t="shared" si="84"/>
        <v>0.50292057167157322</v>
      </c>
      <c r="BL57">
        <f t="shared" si="85"/>
        <v>0.77300319352505853</v>
      </c>
      <c r="BM57">
        <f t="shared" si="86"/>
        <v>0.50367790522471312</v>
      </c>
      <c r="BN57">
        <f t="shared" si="87"/>
        <v>0.49632209477528688</v>
      </c>
      <c r="BO57">
        <f t="shared" si="88"/>
        <v>1999.78</v>
      </c>
      <c r="BP57">
        <f t="shared" si="89"/>
        <v>1681.0125001975762</v>
      </c>
      <c r="BQ57">
        <f t="shared" si="90"/>
        <v>0.84059871595754343</v>
      </c>
      <c r="BR57">
        <f t="shared" si="91"/>
        <v>0.16075552179805885</v>
      </c>
      <c r="BS57">
        <v>6</v>
      </c>
      <c r="BT57">
        <v>0.5</v>
      </c>
      <c r="BU57" t="s">
        <v>363</v>
      </c>
      <c r="BV57">
        <v>2</v>
      </c>
      <c r="BW57">
        <v>1628189839</v>
      </c>
      <c r="BX57">
        <v>360.601</v>
      </c>
      <c r="BY57">
        <v>396.56320576433802</v>
      </c>
      <c r="BZ57">
        <v>29.8379885350198</v>
      </c>
      <c r="CA57">
        <v>22.110199999999999</v>
      </c>
      <c r="CB57">
        <v>361.13200000000001</v>
      </c>
      <c r="CC57">
        <v>29.4556</v>
      </c>
      <c r="CD57">
        <v>500.15699999999998</v>
      </c>
      <c r="CE57">
        <v>99.653599999999997</v>
      </c>
      <c r="CF57">
        <v>9.9785799999999994E-2</v>
      </c>
      <c r="CG57">
        <v>29.864100000000001</v>
      </c>
      <c r="CH57">
        <v>29.997</v>
      </c>
      <c r="CI57">
        <v>999.9</v>
      </c>
      <c r="CJ57">
        <v>0</v>
      </c>
      <c r="CK57">
        <v>0</v>
      </c>
      <c r="CL57">
        <v>10006.200000000001</v>
      </c>
      <c r="CM57">
        <v>0</v>
      </c>
      <c r="CN57">
        <v>473.767</v>
      </c>
      <c r="CO57">
        <v>-39.407899999999998</v>
      </c>
      <c r="CP57">
        <v>371.67399999999998</v>
      </c>
      <c r="CQ57">
        <v>409.053</v>
      </c>
      <c r="CR57">
        <v>7.6803800000000004</v>
      </c>
      <c r="CS57">
        <v>400.00900000000001</v>
      </c>
      <c r="CT57">
        <v>22.110199999999999</v>
      </c>
      <c r="CU57">
        <v>2.9687399999999999</v>
      </c>
      <c r="CV57">
        <v>2.20336</v>
      </c>
      <c r="CW57">
        <v>23.8536</v>
      </c>
      <c r="CX57">
        <v>18.986699999999999</v>
      </c>
      <c r="CY57">
        <v>1999.78</v>
      </c>
      <c r="CZ57">
        <v>0.97999400000000003</v>
      </c>
      <c r="DA57">
        <v>2.0005599999999998E-2</v>
      </c>
      <c r="DB57">
        <v>0</v>
      </c>
      <c r="DC57">
        <v>727.48900000000003</v>
      </c>
      <c r="DD57">
        <v>4.9996700000000001</v>
      </c>
      <c r="DE57">
        <v>14448.5</v>
      </c>
      <c r="DF57">
        <v>16732.099999999999</v>
      </c>
      <c r="DG57">
        <v>48.125</v>
      </c>
      <c r="DH57">
        <v>49.5</v>
      </c>
      <c r="DI57">
        <v>48.811999999999998</v>
      </c>
      <c r="DJ57">
        <v>49</v>
      </c>
      <c r="DK57">
        <v>49.561999999999998</v>
      </c>
      <c r="DL57">
        <v>1954.87</v>
      </c>
      <c r="DM57">
        <v>39.909999999999997</v>
      </c>
      <c r="DN57">
        <v>0</v>
      </c>
      <c r="DO57">
        <v>150</v>
      </c>
      <c r="DP57">
        <v>0</v>
      </c>
      <c r="DQ57">
        <v>725.35483999999997</v>
      </c>
      <c r="DR57">
        <v>19.422692277596902</v>
      </c>
      <c r="DS57">
        <v>374.85384551656699</v>
      </c>
      <c r="DT57">
        <v>14406.504000000001</v>
      </c>
      <c r="DU57">
        <v>15</v>
      </c>
      <c r="DV57">
        <v>1628189796</v>
      </c>
      <c r="DW57" t="s">
        <v>576</v>
      </c>
      <c r="DX57">
        <v>1628189796</v>
      </c>
      <c r="DY57">
        <v>1628189794</v>
      </c>
      <c r="DZ57">
        <v>96</v>
      </c>
      <c r="EA57">
        <v>-0.16</v>
      </c>
      <c r="EB57">
        <v>0.01</v>
      </c>
      <c r="EC57">
        <v>-0.499</v>
      </c>
      <c r="ED57">
        <v>0.27800000000000002</v>
      </c>
      <c r="EE57">
        <v>400</v>
      </c>
      <c r="EF57">
        <v>22</v>
      </c>
      <c r="EG57">
        <v>7.0000000000000007E-2</v>
      </c>
      <c r="EH57">
        <v>0.01</v>
      </c>
      <c r="EI57">
        <v>30.357824055855101</v>
      </c>
      <c r="EJ57">
        <v>-9.8023671131055604E-2</v>
      </c>
      <c r="EK57">
        <v>5.8664177710506797E-2</v>
      </c>
      <c r="EL57">
        <v>1</v>
      </c>
      <c r="EM57">
        <v>0.53646246577887002</v>
      </c>
      <c r="EN57">
        <v>0.1018636219663</v>
      </c>
      <c r="EO57">
        <v>1.7994494088028199E-2</v>
      </c>
      <c r="EP57">
        <v>1</v>
      </c>
      <c r="EQ57">
        <v>2</v>
      </c>
      <c r="ER57">
        <v>2</v>
      </c>
      <c r="ES57" t="s">
        <v>364</v>
      </c>
      <c r="ET57">
        <v>2.9209100000000001</v>
      </c>
      <c r="EU57">
        <v>2.78634</v>
      </c>
      <c r="EV57">
        <v>8.2181699999999996E-2</v>
      </c>
      <c r="EW57">
        <v>8.9429300000000003E-2</v>
      </c>
      <c r="EX57">
        <v>0.13397999999999999</v>
      </c>
      <c r="EY57">
        <v>0.110018</v>
      </c>
      <c r="EZ57">
        <v>22310.6</v>
      </c>
      <c r="FA57">
        <v>19188.8</v>
      </c>
      <c r="FB57">
        <v>24011.200000000001</v>
      </c>
      <c r="FC57">
        <v>20680.2</v>
      </c>
      <c r="FD57">
        <v>30549.8</v>
      </c>
      <c r="FE57">
        <v>26351.599999999999</v>
      </c>
      <c r="FF57">
        <v>39104</v>
      </c>
      <c r="FG57">
        <v>32914.9</v>
      </c>
      <c r="FH57">
        <v>2.0160999999999998</v>
      </c>
      <c r="FI57">
        <v>1.82938</v>
      </c>
      <c r="FJ57">
        <v>7.5936299999999998E-2</v>
      </c>
      <c r="FK57">
        <v>0</v>
      </c>
      <c r="FL57">
        <v>28.759899999999998</v>
      </c>
      <c r="FM57">
        <v>999.9</v>
      </c>
      <c r="FN57">
        <v>30.137</v>
      </c>
      <c r="FO57">
        <v>43.345999999999997</v>
      </c>
      <c r="FP57">
        <v>26.750399999999999</v>
      </c>
      <c r="FQ57">
        <v>60.389000000000003</v>
      </c>
      <c r="FR57">
        <v>34.543300000000002</v>
      </c>
      <c r="FS57">
        <v>1</v>
      </c>
      <c r="FT57">
        <v>0.41040100000000002</v>
      </c>
      <c r="FU57">
        <v>1.8957599999999999</v>
      </c>
      <c r="FV57">
        <v>20.404499999999999</v>
      </c>
      <c r="FW57">
        <v>5.2482899999999999</v>
      </c>
      <c r="FX57">
        <v>11.997999999999999</v>
      </c>
      <c r="FY57">
        <v>4.9638499999999999</v>
      </c>
      <c r="FZ57">
        <v>3.3010000000000002</v>
      </c>
      <c r="GA57">
        <v>9999</v>
      </c>
      <c r="GB57">
        <v>9999</v>
      </c>
      <c r="GC57">
        <v>9999</v>
      </c>
      <c r="GD57">
        <v>999.9</v>
      </c>
      <c r="GE57">
        <v>1.87103</v>
      </c>
      <c r="GF57">
        <v>1.87636</v>
      </c>
      <c r="GG57">
        <v>1.8765099999999999</v>
      </c>
      <c r="GH57">
        <v>1.8751500000000001</v>
      </c>
      <c r="GI57">
        <v>1.87747</v>
      </c>
      <c r="GJ57">
        <v>1.87334</v>
      </c>
      <c r="GK57">
        <v>1.8710500000000001</v>
      </c>
      <c r="GL57">
        <v>1.87836</v>
      </c>
      <c r="GM57">
        <v>5</v>
      </c>
      <c r="GN57">
        <v>0</v>
      </c>
      <c r="GO57">
        <v>0</v>
      </c>
      <c r="GP57">
        <v>0</v>
      </c>
      <c r="GQ57" t="s">
        <v>365</v>
      </c>
      <c r="GR57" t="s">
        <v>366</v>
      </c>
      <c r="GS57" t="s">
        <v>367</v>
      </c>
      <c r="GT57" t="s">
        <v>367</v>
      </c>
      <c r="GU57" t="s">
        <v>367</v>
      </c>
      <c r="GV57" t="s">
        <v>367</v>
      </c>
      <c r="GW57">
        <v>0</v>
      </c>
      <c r="GX57">
        <v>100</v>
      </c>
      <c r="GY57">
        <v>100</v>
      </c>
      <c r="GZ57">
        <v>-0.53100000000000003</v>
      </c>
      <c r="HA57">
        <v>0.33500000000000002</v>
      </c>
      <c r="HB57">
        <v>-0.88495432869560597</v>
      </c>
      <c r="HC57">
        <v>1.17587188380478E-3</v>
      </c>
      <c r="HD57">
        <v>-6.2601144054332803E-7</v>
      </c>
      <c r="HE57">
        <v>2.41796582943236E-10</v>
      </c>
      <c r="HF57">
        <v>0.33499374443299101</v>
      </c>
      <c r="HG57">
        <v>0</v>
      </c>
      <c r="HH57">
        <v>0</v>
      </c>
      <c r="HI57">
        <v>0</v>
      </c>
      <c r="HJ57">
        <v>2</v>
      </c>
      <c r="HK57">
        <v>2154</v>
      </c>
      <c r="HL57">
        <v>1</v>
      </c>
      <c r="HM57">
        <v>23</v>
      </c>
      <c r="HN57">
        <v>0.7</v>
      </c>
      <c r="HO57">
        <v>0.8</v>
      </c>
      <c r="HP57">
        <v>18</v>
      </c>
      <c r="HQ57">
        <v>504.86799999999999</v>
      </c>
      <c r="HR57">
        <v>448.58499999999998</v>
      </c>
      <c r="HS57">
        <v>26.998100000000001</v>
      </c>
      <c r="HT57">
        <v>32.5533</v>
      </c>
      <c r="HU57">
        <v>29.999300000000002</v>
      </c>
      <c r="HV57">
        <v>32.435499999999998</v>
      </c>
      <c r="HW57">
        <v>32.395000000000003</v>
      </c>
      <c r="HX57">
        <v>20.1098</v>
      </c>
      <c r="HY57">
        <v>11.3674</v>
      </c>
      <c r="HZ57">
        <v>7.0329800000000002</v>
      </c>
      <c r="IA57">
        <v>27</v>
      </c>
      <c r="IB57">
        <v>400</v>
      </c>
      <c r="IC57">
        <v>22.067499999999999</v>
      </c>
      <c r="ID57">
        <v>98.723600000000005</v>
      </c>
      <c r="IE57">
        <v>94.1755</v>
      </c>
    </row>
    <row r="58" spans="1:239" x14ac:dyDescent="0.3">
      <c r="A58">
        <v>42</v>
      </c>
      <c r="B58">
        <v>1628189948</v>
      </c>
      <c r="C58">
        <v>15190.4000000954</v>
      </c>
      <c r="D58" t="s">
        <v>577</v>
      </c>
      <c r="E58" t="s">
        <v>578</v>
      </c>
      <c r="F58">
        <v>0</v>
      </c>
      <c r="G58" t="s">
        <v>452</v>
      </c>
      <c r="H58" t="s">
        <v>533</v>
      </c>
      <c r="I58" t="s">
        <v>361</v>
      </c>
      <c r="J58">
        <v>1628189948</v>
      </c>
      <c r="K58">
        <f t="shared" si="46"/>
        <v>6.4562778998152118E-3</v>
      </c>
      <c r="L58">
        <f t="shared" si="47"/>
        <v>6.4562778998152117</v>
      </c>
      <c r="M58">
        <f t="shared" si="48"/>
        <v>30.821159229276098</v>
      </c>
      <c r="N58">
        <f t="shared" si="49"/>
        <v>359.69499999999999</v>
      </c>
      <c r="O58">
        <f t="shared" si="50"/>
        <v>252.94502605465425</v>
      </c>
      <c r="P58">
        <f t="shared" si="51"/>
        <v>25.230619340869616</v>
      </c>
      <c r="Q58">
        <f t="shared" si="52"/>
        <v>35.878656186159496</v>
      </c>
      <c r="R58">
        <f t="shared" si="53"/>
        <v>0.53406339577084694</v>
      </c>
      <c r="S58">
        <f t="shared" si="54"/>
        <v>2.9219354154832997</v>
      </c>
      <c r="T58">
        <f t="shared" si="55"/>
        <v>0.48516813744162346</v>
      </c>
      <c r="U58">
        <f t="shared" si="56"/>
        <v>0.30724922121712184</v>
      </c>
      <c r="V58">
        <f t="shared" si="57"/>
        <v>321.50280938128975</v>
      </c>
      <c r="W58">
        <f t="shared" si="58"/>
        <v>29.989612398231781</v>
      </c>
      <c r="X58">
        <f t="shared" si="59"/>
        <v>29.889700000000001</v>
      </c>
      <c r="Y58">
        <f t="shared" si="60"/>
        <v>4.233531918241348</v>
      </c>
      <c r="Z58">
        <f t="shared" si="61"/>
        <v>70.247417312439609</v>
      </c>
      <c r="AA58">
        <f t="shared" si="62"/>
        <v>2.9539860217369234</v>
      </c>
      <c r="AB58">
        <f t="shared" si="63"/>
        <v>4.2051169064315523</v>
      </c>
      <c r="AC58">
        <f t="shared" si="64"/>
        <v>1.2795458965044246</v>
      </c>
      <c r="AD58">
        <f t="shared" si="65"/>
        <v>-284.72185538185084</v>
      </c>
      <c r="AE58">
        <f t="shared" si="66"/>
        <v>-18.446456446197725</v>
      </c>
      <c r="AF58">
        <f t="shared" si="67"/>
        <v>-1.4013776919853889</v>
      </c>
      <c r="AG58">
        <f t="shared" si="68"/>
        <v>16.933119861255808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52167.605327776153</v>
      </c>
      <c r="AM58" t="s">
        <v>362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579</v>
      </c>
      <c r="AT58">
        <v>10392.799999999999</v>
      </c>
      <c r="AU58">
        <v>748.46753846153797</v>
      </c>
      <c r="AV58">
        <v>1213.75</v>
      </c>
      <c r="AW58">
        <f t="shared" si="73"/>
        <v>0.38334291372890794</v>
      </c>
      <c r="AX58">
        <v>0.5</v>
      </c>
      <c r="AY58">
        <f t="shared" si="74"/>
        <v>1681.1553001975594</v>
      </c>
      <c r="AZ58">
        <f t="shared" si="75"/>
        <v>30.821159229276098</v>
      </c>
      <c r="BA58">
        <f t="shared" si="76"/>
        <v>322.22948560426465</v>
      </c>
      <c r="BB58">
        <f t="shared" si="77"/>
        <v>1.8525706306762434E-2</v>
      </c>
      <c r="BC58">
        <f t="shared" si="78"/>
        <v>2.3386611740473739</v>
      </c>
      <c r="BD58">
        <f t="shared" si="79"/>
        <v>257.33038369601093</v>
      </c>
      <c r="BE58" t="s">
        <v>580</v>
      </c>
      <c r="BF58">
        <v>541.33000000000004</v>
      </c>
      <c r="BG58">
        <f t="shared" si="80"/>
        <v>541.33000000000004</v>
      </c>
      <c r="BH58">
        <f t="shared" si="81"/>
        <v>0.55400205973223482</v>
      </c>
      <c r="BI58">
        <f t="shared" si="82"/>
        <v>0.69195214529380755</v>
      </c>
      <c r="BJ58">
        <f t="shared" si="83"/>
        <v>0.80848027753014129</v>
      </c>
      <c r="BK58">
        <f t="shared" si="84"/>
        <v>0.51043671414517222</v>
      </c>
      <c r="BL58">
        <f t="shared" si="85"/>
        <v>0.75692890406838453</v>
      </c>
      <c r="BM58">
        <f t="shared" si="86"/>
        <v>0.50045517749751467</v>
      </c>
      <c r="BN58">
        <f t="shared" si="87"/>
        <v>0.49954482250248533</v>
      </c>
      <c r="BO58">
        <f t="shared" si="88"/>
        <v>1999.95</v>
      </c>
      <c r="BP58">
        <f t="shared" si="89"/>
        <v>1681.1553001975594</v>
      </c>
      <c r="BQ58">
        <f t="shared" si="90"/>
        <v>0.84059866506540637</v>
      </c>
      <c r="BR58">
        <f t="shared" si="91"/>
        <v>0.16075542357623429</v>
      </c>
      <c r="BS58">
        <v>6</v>
      </c>
      <c r="BT58">
        <v>0.5</v>
      </c>
      <c r="BU58" t="s">
        <v>363</v>
      </c>
      <c r="BV58">
        <v>2</v>
      </c>
      <c r="BW58">
        <v>1628189948</v>
      </c>
      <c r="BX58">
        <v>359.69499999999999</v>
      </c>
      <c r="BY58">
        <v>399.45847169331103</v>
      </c>
      <c r="BZ58">
        <v>29.614654366529599</v>
      </c>
      <c r="CA58">
        <v>22.098199999999999</v>
      </c>
      <c r="CB58">
        <v>360.24200000000002</v>
      </c>
      <c r="CC58">
        <v>29.3124</v>
      </c>
      <c r="CD58">
        <v>500.10899999999998</v>
      </c>
      <c r="CE58">
        <v>99.647499999999994</v>
      </c>
      <c r="CF58">
        <v>9.9942100000000006E-2</v>
      </c>
      <c r="CG58">
        <v>29.772600000000001</v>
      </c>
      <c r="CH58">
        <v>29.889700000000001</v>
      </c>
      <c r="CI58">
        <v>999.9</v>
      </c>
      <c r="CJ58">
        <v>0</v>
      </c>
      <c r="CK58">
        <v>0</v>
      </c>
      <c r="CL58">
        <v>9991.8799999999992</v>
      </c>
      <c r="CM58">
        <v>0</v>
      </c>
      <c r="CN58">
        <v>554.26599999999996</v>
      </c>
      <c r="CO58">
        <v>-40.209000000000003</v>
      </c>
      <c r="CP58">
        <v>370.68799999999999</v>
      </c>
      <c r="CQ58">
        <v>408.94099999999997</v>
      </c>
      <c r="CR58">
        <v>7.5562100000000001</v>
      </c>
      <c r="CS58">
        <v>399.904</v>
      </c>
      <c r="CT58">
        <v>22.098199999999999</v>
      </c>
      <c r="CU58">
        <v>2.95499</v>
      </c>
      <c r="CV58">
        <v>2.2020300000000002</v>
      </c>
      <c r="CW58">
        <v>23.776399999999999</v>
      </c>
      <c r="CX58">
        <v>18.9771</v>
      </c>
      <c r="CY58">
        <v>1999.95</v>
      </c>
      <c r="CZ58">
        <v>0.97999400000000003</v>
      </c>
      <c r="DA58">
        <v>2.0005599999999998E-2</v>
      </c>
      <c r="DB58">
        <v>0</v>
      </c>
      <c r="DC58">
        <v>750.17399999999998</v>
      </c>
      <c r="DD58">
        <v>4.9996700000000001</v>
      </c>
      <c r="DE58">
        <v>14882.4</v>
      </c>
      <c r="DF58">
        <v>16733.599999999999</v>
      </c>
      <c r="DG58">
        <v>47.875</v>
      </c>
      <c r="DH58">
        <v>49</v>
      </c>
      <c r="DI58">
        <v>48.561999999999998</v>
      </c>
      <c r="DJ58">
        <v>48.561999999999998</v>
      </c>
      <c r="DK58">
        <v>49.311999999999998</v>
      </c>
      <c r="DL58">
        <v>1955.04</v>
      </c>
      <c r="DM58">
        <v>39.909999999999997</v>
      </c>
      <c r="DN58">
        <v>0</v>
      </c>
      <c r="DO58">
        <v>108.59999990463299</v>
      </c>
      <c r="DP58">
        <v>0</v>
      </c>
      <c r="DQ58">
        <v>748.46753846153797</v>
      </c>
      <c r="DR58">
        <v>14.470632478996301</v>
      </c>
      <c r="DS58">
        <v>272.73504274798103</v>
      </c>
      <c r="DT58">
        <v>14848.942307692299</v>
      </c>
      <c r="DU58">
        <v>15</v>
      </c>
      <c r="DV58">
        <v>1628189904.5</v>
      </c>
      <c r="DW58" t="s">
        <v>581</v>
      </c>
      <c r="DX58">
        <v>1628189894</v>
      </c>
      <c r="DY58">
        <v>1628189904.5</v>
      </c>
      <c r="DZ58">
        <v>97</v>
      </c>
      <c r="EA58">
        <v>-1.6E-2</v>
      </c>
      <c r="EB58">
        <v>7.0000000000000001E-3</v>
      </c>
      <c r="EC58">
        <v>-0.51500000000000001</v>
      </c>
      <c r="ED58">
        <v>0.27900000000000003</v>
      </c>
      <c r="EE58">
        <v>400</v>
      </c>
      <c r="EF58">
        <v>22</v>
      </c>
      <c r="EG58">
        <v>0.04</v>
      </c>
      <c r="EH58">
        <v>0.02</v>
      </c>
      <c r="EI58">
        <v>31.312278323051501</v>
      </c>
      <c r="EJ58">
        <v>-0.712021219751235</v>
      </c>
      <c r="EK58">
        <v>0.12063571349734301</v>
      </c>
      <c r="EL58">
        <v>1</v>
      </c>
      <c r="EM58">
        <v>0.52907829091814995</v>
      </c>
      <c r="EN58">
        <v>0.10986446823917199</v>
      </c>
      <c r="EO58">
        <v>1.9016555765938501E-2</v>
      </c>
      <c r="EP58">
        <v>1</v>
      </c>
      <c r="EQ58">
        <v>2</v>
      </c>
      <c r="ER58">
        <v>2</v>
      </c>
      <c r="ES58" t="s">
        <v>364</v>
      </c>
      <c r="ET58">
        <v>2.9209900000000002</v>
      </c>
      <c r="EU58">
        <v>2.7863600000000002</v>
      </c>
      <c r="EV58">
        <v>8.2048599999999999E-2</v>
      </c>
      <c r="EW58">
        <v>8.9437699999999995E-2</v>
      </c>
      <c r="EX58">
        <v>0.13356899999999999</v>
      </c>
      <c r="EY58">
        <v>0.11000500000000001</v>
      </c>
      <c r="EZ58">
        <v>22324.2</v>
      </c>
      <c r="FA58">
        <v>19196.099999999999</v>
      </c>
      <c r="FB58">
        <v>24021.599999999999</v>
      </c>
      <c r="FC58">
        <v>20687.599999999999</v>
      </c>
      <c r="FD58">
        <v>30576</v>
      </c>
      <c r="FE58">
        <v>26360.3</v>
      </c>
      <c r="FF58">
        <v>39120.199999999997</v>
      </c>
      <c r="FG58">
        <v>32925.699999999997</v>
      </c>
      <c r="FH58">
        <v>2.0182699999999998</v>
      </c>
      <c r="FI58">
        <v>1.8327</v>
      </c>
      <c r="FJ58">
        <v>8.1255999999999995E-2</v>
      </c>
      <c r="FK58">
        <v>0</v>
      </c>
      <c r="FL58">
        <v>28.5657</v>
      </c>
      <c r="FM58">
        <v>999.9</v>
      </c>
      <c r="FN58">
        <v>30.149000000000001</v>
      </c>
      <c r="FO58">
        <v>43.276000000000003</v>
      </c>
      <c r="FP58">
        <v>26.667100000000001</v>
      </c>
      <c r="FQ58">
        <v>60.918999999999997</v>
      </c>
      <c r="FR58">
        <v>34.054499999999997</v>
      </c>
      <c r="FS58">
        <v>1</v>
      </c>
      <c r="FT58">
        <v>0.39435199999999998</v>
      </c>
      <c r="FU58">
        <v>1.78434</v>
      </c>
      <c r="FV58">
        <v>20.406099999999999</v>
      </c>
      <c r="FW58">
        <v>5.2475399999999999</v>
      </c>
      <c r="FX58">
        <v>11.997999999999999</v>
      </c>
      <c r="FY58">
        <v>4.9638499999999999</v>
      </c>
      <c r="FZ58">
        <v>3.3010000000000002</v>
      </c>
      <c r="GA58">
        <v>9999</v>
      </c>
      <c r="GB58">
        <v>9999</v>
      </c>
      <c r="GC58">
        <v>9999</v>
      </c>
      <c r="GD58">
        <v>999.9</v>
      </c>
      <c r="GE58">
        <v>1.87103</v>
      </c>
      <c r="GF58">
        <v>1.87636</v>
      </c>
      <c r="GG58">
        <v>1.8765000000000001</v>
      </c>
      <c r="GH58">
        <v>1.8751500000000001</v>
      </c>
      <c r="GI58">
        <v>1.87754</v>
      </c>
      <c r="GJ58">
        <v>1.87334</v>
      </c>
      <c r="GK58">
        <v>1.8710800000000001</v>
      </c>
      <c r="GL58">
        <v>1.8783700000000001</v>
      </c>
      <c r="GM58">
        <v>5</v>
      </c>
      <c r="GN58">
        <v>0</v>
      </c>
      <c r="GO58">
        <v>0</v>
      </c>
      <c r="GP58">
        <v>0</v>
      </c>
      <c r="GQ58" t="s">
        <v>365</v>
      </c>
      <c r="GR58" t="s">
        <v>366</v>
      </c>
      <c r="GS58" t="s">
        <v>367</v>
      </c>
      <c r="GT58" t="s">
        <v>367</v>
      </c>
      <c r="GU58" t="s">
        <v>367</v>
      </c>
      <c r="GV58" t="s">
        <v>367</v>
      </c>
      <c r="GW58">
        <v>0</v>
      </c>
      <c r="GX58">
        <v>100</v>
      </c>
      <c r="GY58">
        <v>100</v>
      </c>
      <c r="GZ58">
        <v>-0.54700000000000004</v>
      </c>
      <c r="HA58">
        <v>0.34200000000000003</v>
      </c>
      <c r="HB58">
        <v>-0.90089130794746697</v>
      </c>
      <c r="HC58">
        <v>1.17587188380478E-3</v>
      </c>
      <c r="HD58">
        <v>-6.2601144054332803E-7</v>
      </c>
      <c r="HE58">
        <v>2.41796582943236E-10</v>
      </c>
      <c r="HF58">
        <v>0.34203623288382701</v>
      </c>
      <c r="HG58">
        <v>0</v>
      </c>
      <c r="HH58">
        <v>0</v>
      </c>
      <c r="HI58">
        <v>0</v>
      </c>
      <c r="HJ58">
        <v>2</v>
      </c>
      <c r="HK58">
        <v>2154</v>
      </c>
      <c r="HL58">
        <v>1</v>
      </c>
      <c r="HM58">
        <v>23</v>
      </c>
      <c r="HN58">
        <v>0.9</v>
      </c>
      <c r="HO58">
        <v>0.7</v>
      </c>
      <c r="HP58">
        <v>18</v>
      </c>
      <c r="HQ58">
        <v>505.05900000000003</v>
      </c>
      <c r="HR58">
        <v>449.66399999999999</v>
      </c>
      <c r="HS58">
        <v>26.999099999999999</v>
      </c>
      <c r="HT58">
        <v>32.35</v>
      </c>
      <c r="HU58">
        <v>29.999400000000001</v>
      </c>
      <c r="HV58">
        <v>32.2851</v>
      </c>
      <c r="HW58">
        <v>32.253</v>
      </c>
      <c r="HX58">
        <v>20.115300000000001</v>
      </c>
      <c r="HY58">
        <v>11.0975</v>
      </c>
      <c r="HZ58">
        <v>7.4737600000000004</v>
      </c>
      <c r="IA58">
        <v>27</v>
      </c>
      <c r="IB58">
        <v>400</v>
      </c>
      <c r="IC58">
        <v>22.029</v>
      </c>
      <c r="ID58">
        <v>98.765199999999993</v>
      </c>
      <c r="IE58">
        <v>94.207499999999996</v>
      </c>
    </row>
    <row r="59" spans="1:239" x14ac:dyDescent="0.3">
      <c r="A59">
        <v>43</v>
      </c>
      <c r="B59">
        <v>1628190075</v>
      </c>
      <c r="C59">
        <v>15317.4000000954</v>
      </c>
      <c r="D59" t="s">
        <v>582</v>
      </c>
      <c r="E59" t="s">
        <v>583</v>
      </c>
      <c r="F59">
        <v>0</v>
      </c>
      <c r="G59" t="s">
        <v>452</v>
      </c>
      <c r="H59" t="s">
        <v>533</v>
      </c>
      <c r="I59" t="s">
        <v>361</v>
      </c>
      <c r="J59">
        <v>1628190075</v>
      </c>
      <c r="K59">
        <f t="shared" si="46"/>
        <v>6.4512178194940338E-3</v>
      </c>
      <c r="L59">
        <f t="shared" si="47"/>
        <v>6.4512178194940342</v>
      </c>
      <c r="M59">
        <f t="shared" si="48"/>
        <v>46.337531793200604</v>
      </c>
      <c r="N59">
        <f t="shared" si="49"/>
        <v>542.17600000000004</v>
      </c>
      <c r="O59">
        <f t="shared" si="50"/>
        <v>380.2716706828831</v>
      </c>
      <c r="P59">
        <f t="shared" si="51"/>
        <v>37.929183493636955</v>
      </c>
      <c r="Q59">
        <f t="shared" si="52"/>
        <v>54.0778989739552</v>
      </c>
      <c r="R59">
        <f t="shared" si="53"/>
        <v>0.52896880579478089</v>
      </c>
      <c r="S59">
        <f t="shared" si="54"/>
        <v>2.926000958716644</v>
      </c>
      <c r="T59">
        <f t="shared" si="55"/>
        <v>0.481017346911782</v>
      </c>
      <c r="U59">
        <f t="shared" si="56"/>
        <v>0.30458102897262779</v>
      </c>
      <c r="V59">
        <f t="shared" si="57"/>
        <v>321.5113683813758</v>
      </c>
      <c r="W59">
        <f t="shared" si="58"/>
        <v>30.083083389135997</v>
      </c>
      <c r="X59">
        <f t="shared" si="59"/>
        <v>29.911899999999999</v>
      </c>
      <c r="Y59">
        <f t="shared" si="60"/>
        <v>4.2389377088262687</v>
      </c>
      <c r="Z59">
        <f t="shared" si="61"/>
        <v>69.767453093730865</v>
      </c>
      <c r="AA59">
        <f t="shared" si="62"/>
        <v>2.9494361235422359</v>
      </c>
      <c r="AB59">
        <f t="shared" si="63"/>
        <v>4.2275244297362278</v>
      </c>
      <c r="AC59">
        <f t="shared" si="64"/>
        <v>1.2895015852840328</v>
      </c>
      <c r="AD59">
        <f t="shared" si="65"/>
        <v>-284.49870583968686</v>
      </c>
      <c r="AE59">
        <f t="shared" si="66"/>
        <v>-7.3983138368890886</v>
      </c>
      <c r="AF59">
        <f t="shared" si="67"/>
        <v>-0.5615877614894268</v>
      </c>
      <c r="AG59">
        <f t="shared" si="68"/>
        <v>29.052760943310432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52267.74170350717</v>
      </c>
      <c r="AM59" t="s">
        <v>362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584</v>
      </c>
      <c r="AT59">
        <v>10395.200000000001</v>
      </c>
      <c r="AU59">
        <v>818.71184615384595</v>
      </c>
      <c r="AV59">
        <v>1388.91</v>
      </c>
      <c r="AW59">
        <f t="shared" si="73"/>
        <v>0.41053643061548561</v>
      </c>
      <c r="AX59">
        <v>0.5</v>
      </c>
      <c r="AY59">
        <f t="shared" si="74"/>
        <v>1681.1976001976038</v>
      </c>
      <c r="AZ59">
        <f t="shared" si="75"/>
        <v>46.337531793200604</v>
      </c>
      <c r="BA59">
        <f t="shared" si="76"/>
        <v>345.09643097222227</v>
      </c>
      <c r="BB59">
        <f t="shared" si="77"/>
        <v>2.775459702414345E-2</v>
      </c>
      <c r="BC59">
        <f t="shared" si="78"/>
        <v>1.9176116523028852</v>
      </c>
      <c r="BD59">
        <f t="shared" si="79"/>
        <v>264.39980370485125</v>
      </c>
      <c r="BE59" t="s">
        <v>585</v>
      </c>
      <c r="BF59">
        <v>573.27</v>
      </c>
      <c r="BG59">
        <f t="shared" si="80"/>
        <v>573.27</v>
      </c>
      <c r="BH59">
        <f t="shared" si="81"/>
        <v>0.58725187377151866</v>
      </c>
      <c r="BI59">
        <f t="shared" si="82"/>
        <v>0.69908066530105695</v>
      </c>
      <c r="BJ59">
        <f t="shared" si="83"/>
        <v>0.76555534157509431</v>
      </c>
      <c r="BK59">
        <f t="shared" si="84"/>
        <v>0.52470709787462022</v>
      </c>
      <c r="BL59">
        <f t="shared" si="85"/>
        <v>0.71022066682168528</v>
      </c>
      <c r="BM59">
        <f t="shared" si="86"/>
        <v>0.48950308326408271</v>
      </c>
      <c r="BN59">
        <f t="shared" si="87"/>
        <v>0.51049691673591724</v>
      </c>
      <c r="BO59">
        <f t="shared" si="88"/>
        <v>2000</v>
      </c>
      <c r="BP59">
        <f t="shared" si="89"/>
        <v>1681.1976001976038</v>
      </c>
      <c r="BQ59">
        <f t="shared" si="90"/>
        <v>0.84059880009880195</v>
      </c>
      <c r="BR59">
        <f t="shared" si="91"/>
        <v>0.16075568419068789</v>
      </c>
      <c r="BS59">
        <v>6</v>
      </c>
      <c r="BT59">
        <v>0.5</v>
      </c>
      <c r="BU59" t="s">
        <v>363</v>
      </c>
      <c r="BV59">
        <v>2</v>
      </c>
      <c r="BW59">
        <v>1628190075</v>
      </c>
      <c r="BX59">
        <v>542.17600000000004</v>
      </c>
      <c r="BY59">
        <v>601.96643421286899</v>
      </c>
      <c r="BZ59">
        <v>29.570554885791601</v>
      </c>
      <c r="CA59">
        <v>22.0595</v>
      </c>
      <c r="CB59">
        <v>542.61</v>
      </c>
      <c r="CC59">
        <v>29.2745</v>
      </c>
      <c r="CD59">
        <v>500.09899999999999</v>
      </c>
      <c r="CE59">
        <v>99.642399999999995</v>
      </c>
      <c r="CF59">
        <v>9.9932699999999999E-2</v>
      </c>
      <c r="CG59">
        <v>29.864999999999998</v>
      </c>
      <c r="CH59">
        <v>29.911899999999999</v>
      </c>
      <c r="CI59">
        <v>999.9</v>
      </c>
      <c r="CJ59">
        <v>0</v>
      </c>
      <c r="CK59">
        <v>0</v>
      </c>
      <c r="CL59">
        <v>10015.6</v>
      </c>
      <c r="CM59">
        <v>0</v>
      </c>
      <c r="CN59">
        <v>2306.14</v>
      </c>
      <c r="CO59">
        <v>-57.8142</v>
      </c>
      <c r="CP59">
        <v>558.72699999999998</v>
      </c>
      <c r="CQ59">
        <v>613.524</v>
      </c>
      <c r="CR59">
        <v>7.56379</v>
      </c>
      <c r="CS59">
        <v>599.99</v>
      </c>
      <c r="CT59">
        <v>22.0595</v>
      </c>
      <c r="CU59">
        <v>2.95173</v>
      </c>
      <c r="CV59">
        <v>2.1980599999999999</v>
      </c>
      <c r="CW59">
        <v>23.758099999999999</v>
      </c>
      <c r="CX59">
        <v>18.9482</v>
      </c>
      <c r="CY59">
        <v>2000</v>
      </c>
      <c r="CZ59">
        <v>0.97999099999999995</v>
      </c>
      <c r="DA59">
        <v>2.0008600000000001E-2</v>
      </c>
      <c r="DB59">
        <v>0</v>
      </c>
      <c r="DC59">
        <v>820.77200000000005</v>
      </c>
      <c r="DD59">
        <v>4.9996700000000001</v>
      </c>
      <c r="DE59">
        <v>16499.3</v>
      </c>
      <c r="DF59">
        <v>16734</v>
      </c>
      <c r="DG59">
        <v>47.561999999999998</v>
      </c>
      <c r="DH59">
        <v>48.875</v>
      </c>
      <c r="DI59">
        <v>48.311999999999998</v>
      </c>
      <c r="DJ59">
        <v>48.25</v>
      </c>
      <c r="DK59">
        <v>49</v>
      </c>
      <c r="DL59">
        <v>1955.08</v>
      </c>
      <c r="DM59">
        <v>39.92</v>
      </c>
      <c r="DN59">
        <v>0</v>
      </c>
      <c r="DO59">
        <v>126.59999990463299</v>
      </c>
      <c r="DP59">
        <v>0</v>
      </c>
      <c r="DQ59">
        <v>818.71184615384595</v>
      </c>
      <c r="DR59">
        <v>14.117059834484399</v>
      </c>
      <c r="DS59">
        <v>363.85299132480998</v>
      </c>
      <c r="DT59">
        <v>16449.357692307702</v>
      </c>
      <c r="DU59">
        <v>15</v>
      </c>
      <c r="DV59">
        <v>1628190031</v>
      </c>
      <c r="DW59" t="s">
        <v>586</v>
      </c>
      <c r="DX59">
        <v>1628190023.5</v>
      </c>
      <c r="DY59">
        <v>1628190031</v>
      </c>
      <c r="DZ59">
        <v>98</v>
      </c>
      <c r="EA59">
        <v>-2.5999999999999999E-2</v>
      </c>
      <c r="EB59">
        <v>7.0000000000000001E-3</v>
      </c>
      <c r="EC59">
        <v>-0.39400000000000002</v>
      </c>
      <c r="ED59">
        <v>0.28299999999999997</v>
      </c>
      <c r="EE59">
        <v>600</v>
      </c>
      <c r="EF59">
        <v>22</v>
      </c>
      <c r="EG59">
        <v>0.06</v>
      </c>
      <c r="EH59">
        <v>0.02</v>
      </c>
      <c r="EI59">
        <v>44.690115902163399</v>
      </c>
      <c r="EJ59">
        <v>-0.79942216536822097</v>
      </c>
      <c r="EK59">
        <v>0.14309236285383201</v>
      </c>
      <c r="EL59">
        <v>1</v>
      </c>
      <c r="EM59">
        <v>0.53008410110637305</v>
      </c>
      <c r="EN59">
        <v>0.10635667365629101</v>
      </c>
      <c r="EO59">
        <v>1.8638318746427799E-2</v>
      </c>
      <c r="EP59">
        <v>1</v>
      </c>
      <c r="EQ59">
        <v>2</v>
      </c>
      <c r="ER59">
        <v>2</v>
      </c>
      <c r="ES59" t="s">
        <v>364</v>
      </c>
      <c r="ET59">
        <v>2.9211900000000002</v>
      </c>
      <c r="EU59">
        <v>2.7865600000000001</v>
      </c>
      <c r="EV59">
        <v>0.111619</v>
      </c>
      <c r="EW59">
        <v>0.120475</v>
      </c>
      <c r="EX59">
        <v>0.13350300000000001</v>
      </c>
      <c r="EY59">
        <v>0.109913</v>
      </c>
      <c r="EZ59">
        <v>21617.3</v>
      </c>
      <c r="FA59">
        <v>18550.7</v>
      </c>
      <c r="FB59">
        <v>24034.3</v>
      </c>
      <c r="FC59">
        <v>20696.900000000001</v>
      </c>
      <c r="FD59">
        <v>30592.799999999999</v>
      </c>
      <c r="FE59">
        <v>26373.9</v>
      </c>
      <c r="FF59">
        <v>39139.800000000003</v>
      </c>
      <c r="FG59">
        <v>32939.4</v>
      </c>
      <c r="FH59">
        <v>2.0211299999999999</v>
      </c>
      <c r="FI59">
        <v>1.8371999999999999</v>
      </c>
      <c r="FJ59">
        <v>8.0726999999999993E-2</v>
      </c>
      <c r="FK59">
        <v>0</v>
      </c>
      <c r="FL59">
        <v>28.596599999999999</v>
      </c>
      <c r="FM59">
        <v>999.9</v>
      </c>
      <c r="FN59">
        <v>30.234000000000002</v>
      </c>
      <c r="FO59">
        <v>43.134999999999998</v>
      </c>
      <c r="FP59">
        <v>26.546399999999998</v>
      </c>
      <c r="FQ59">
        <v>60.939</v>
      </c>
      <c r="FR59">
        <v>34.567300000000003</v>
      </c>
      <c r="FS59">
        <v>1</v>
      </c>
      <c r="FT59">
        <v>0.37594</v>
      </c>
      <c r="FU59">
        <v>1.7806900000000001</v>
      </c>
      <c r="FV59">
        <v>20.406300000000002</v>
      </c>
      <c r="FW59">
        <v>5.2484400000000004</v>
      </c>
      <c r="FX59">
        <v>11.997999999999999</v>
      </c>
      <c r="FY59">
        <v>4.9638499999999999</v>
      </c>
      <c r="FZ59">
        <v>3.3010000000000002</v>
      </c>
      <c r="GA59">
        <v>9999</v>
      </c>
      <c r="GB59">
        <v>9999</v>
      </c>
      <c r="GC59">
        <v>9999</v>
      </c>
      <c r="GD59">
        <v>999.9</v>
      </c>
      <c r="GE59">
        <v>1.87103</v>
      </c>
      <c r="GF59">
        <v>1.87635</v>
      </c>
      <c r="GG59">
        <v>1.8765000000000001</v>
      </c>
      <c r="GH59">
        <v>1.8751500000000001</v>
      </c>
      <c r="GI59">
        <v>1.8774999999999999</v>
      </c>
      <c r="GJ59">
        <v>1.8733200000000001</v>
      </c>
      <c r="GK59">
        <v>1.8710500000000001</v>
      </c>
      <c r="GL59">
        <v>1.8783799999999999</v>
      </c>
      <c r="GM59">
        <v>5</v>
      </c>
      <c r="GN59">
        <v>0</v>
      </c>
      <c r="GO59">
        <v>0</v>
      </c>
      <c r="GP59">
        <v>0</v>
      </c>
      <c r="GQ59" t="s">
        <v>365</v>
      </c>
      <c r="GR59" t="s">
        <v>366</v>
      </c>
      <c r="GS59" t="s">
        <v>367</v>
      </c>
      <c r="GT59" t="s">
        <v>367</v>
      </c>
      <c r="GU59" t="s">
        <v>367</v>
      </c>
      <c r="GV59" t="s">
        <v>367</v>
      </c>
      <c r="GW59">
        <v>0</v>
      </c>
      <c r="GX59">
        <v>100</v>
      </c>
      <c r="GY59">
        <v>100</v>
      </c>
      <c r="GZ59">
        <v>-0.434</v>
      </c>
      <c r="HA59">
        <v>0.3488</v>
      </c>
      <c r="HB59">
        <v>-0.92648388133127701</v>
      </c>
      <c r="HC59">
        <v>1.17587188380478E-3</v>
      </c>
      <c r="HD59">
        <v>-6.2601144054332803E-7</v>
      </c>
      <c r="HE59">
        <v>2.41796582943236E-10</v>
      </c>
      <c r="HF59">
        <v>0.348743456119469</v>
      </c>
      <c r="HG59">
        <v>0</v>
      </c>
      <c r="HH59">
        <v>0</v>
      </c>
      <c r="HI59">
        <v>0</v>
      </c>
      <c r="HJ59">
        <v>2</v>
      </c>
      <c r="HK59">
        <v>2154</v>
      </c>
      <c r="HL59">
        <v>1</v>
      </c>
      <c r="HM59">
        <v>23</v>
      </c>
      <c r="HN59">
        <v>0.9</v>
      </c>
      <c r="HO59">
        <v>0.7</v>
      </c>
      <c r="HP59">
        <v>18</v>
      </c>
      <c r="HQ59">
        <v>505.303</v>
      </c>
      <c r="HR59">
        <v>451.16699999999997</v>
      </c>
      <c r="HS59">
        <v>27.003599999999999</v>
      </c>
      <c r="HT59">
        <v>32.123199999999997</v>
      </c>
      <c r="HU59">
        <v>29.999700000000001</v>
      </c>
      <c r="HV59">
        <v>32.088099999999997</v>
      </c>
      <c r="HW59">
        <v>32.0672</v>
      </c>
      <c r="HX59">
        <v>27.888400000000001</v>
      </c>
      <c r="HY59">
        <v>11.409700000000001</v>
      </c>
      <c r="HZ59">
        <v>7.6525600000000003</v>
      </c>
      <c r="IA59">
        <v>27</v>
      </c>
      <c r="IB59">
        <v>600</v>
      </c>
      <c r="IC59">
        <v>22.030899999999999</v>
      </c>
      <c r="ID59">
        <v>98.815899999999999</v>
      </c>
      <c r="IE59">
        <v>94.247900000000001</v>
      </c>
    </row>
    <row r="60" spans="1:239" x14ac:dyDescent="0.3">
      <c r="A60">
        <v>44</v>
      </c>
      <c r="B60">
        <v>1628190215</v>
      </c>
      <c r="C60">
        <v>15457.4000000954</v>
      </c>
      <c r="D60" t="s">
        <v>587</v>
      </c>
      <c r="E60" t="s">
        <v>588</v>
      </c>
      <c r="F60">
        <v>0</v>
      </c>
      <c r="G60" t="s">
        <v>452</v>
      </c>
      <c r="H60" t="s">
        <v>533</v>
      </c>
      <c r="I60" t="s">
        <v>361</v>
      </c>
      <c r="J60">
        <v>1628190215</v>
      </c>
      <c r="K60">
        <f t="shared" si="46"/>
        <v>6.84190731648364E-3</v>
      </c>
      <c r="L60">
        <f t="shared" si="47"/>
        <v>6.8419073164836401</v>
      </c>
      <c r="M60">
        <f t="shared" si="48"/>
        <v>56.03411004679463</v>
      </c>
      <c r="N60">
        <f t="shared" si="49"/>
        <v>730.24099999999999</v>
      </c>
      <c r="O60">
        <f t="shared" si="50"/>
        <v>547.10536390417269</v>
      </c>
      <c r="P60">
        <f t="shared" si="51"/>
        <v>54.570633342286506</v>
      </c>
      <c r="Q60">
        <f t="shared" si="52"/>
        <v>72.837366422684994</v>
      </c>
      <c r="R60">
        <f t="shared" si="53"/>
        <v>0.57695351911849857</v>
      </c>
      <c r="S60">
        <f t="shared" si="54"/>
        <v>2.9218756434574868</v>
      </c>
      <c r="T60">
        <f t="shared" si="55"/>
        <v>0.52033346595616148</v>
      </c>
      <c r="U60">
        <f t="shared" si="56"/>
        <v>0.32983123356520111</v>
      </c>
      <c r="V60">
        <f t="shared" si="57"/>
        <v>321.5218203809784</v>
      </c>
      <c r="W60">
        <f t="shared" si="58"/>
        <v>30.113869319068638</v>
      </c>
      <c r="X60">
        <f t="shared" si="59"/>
        <v>30.1038</v>
      </c>
      <c r="Y60">
        <f t="shared" si="60"/>
        <v>4.2859174606440105</v>
      </c>
      <c r="Z60">
        <f t="shared" si="61"/>
        <v>70.953169938407584</v>
      </c>
      <c r="AA60">
        <f t="shared" si="62"/>
        <v>3.0224206642834615</v>
      </c>
      <c r="AB60">
        <f t="shared" si="63"/>
        <v>4.2597401453763633</v>
      </c>
      <c r="AC60">
        <f t="shared" si="64"/>
        <v>1.263496796360549</v>
      </c>
      <c r="AD60">
        <f t="shared" si="65"/>
        <v>-301.72811265692854</v>
      </c>
      <c r="AE60">
        <f t="shared" si="66"/>
        <v>-16.807827838931544</v>
      </c>
      <c r="AF60">
        <f t="shared" si="67"/>
        <v>-1.2796932634643958</v>
      </c>
      <c r="AG60">
        <f t="shared" si="68"/>
        <v>1.7061866216538846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52127.174068054657</v>
      </c>
      <c r="AM60" t="s">
        <v>362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589</v>
      </c>
      <c r="AT60">
        <v>10396.299999999999</v>
      </c>
      <c r="AU60">
        <v>839.38680769230803</v>
      </c>
      <c r="AV60">
        <v>1466.06</v>
      </c>
      <c r="AW60">
        <f t="shared" si="73"/>
        <v>0.42745398708626658</v>
      </c>
      <c r="AX60">
        <v>0.5</v>
      </c>
      <c r="AY60">
        <f t="shared" si="74"/>
        <v>1681.2636001973981</v>
      </c>
      <c r="AZ60">
        <f t="shared" si="75"/>
        <v>56.03411004679463</v>
      </c>
      <c r="BA60">
        <f t="shared" si="76"/>
        <v>359.33141462369434</v>
      </c>
      <c r="BB60">
        <f t="shared" si="77"/>
        <v>3.3520942318871698E-2</v>
      </c>
      <c r="BC60">
        <f t="shared" si="78"/>
        <v>1.7640751401716166</v>
      </c>
      <c r="BD60">
        <f t="shared" si="79"/>
        <v>267.07530361145285</v>
      </c>
      <c r="BE60" t="s">
        <v>590</v>
      </c>
      <c r="BF60">
        <v>582.09</v>
      </c>
      <c r="BG60">
        <f t="shared" si="80"/>
        <v>582.09</v>
      </c>
      <c r="BH60">
        <f t="shared" si="81"/>
        <v>0.6029562228012495</v>
      </c>
      <c r="BI60">
        <f t="shared" si="82"/>
        <v>0.70893038486339122</v>
      </c>
      <c r="BJ60">
        <f t="shared" si="83"/>
        <v>0.74526901830148617</v>
      </c>
      <c r="BK60">
        <f t="shared" si="84"/>
        <v>0.53844934416495271</v>
      </c>
      <c r="BL60">
        <f t="shared" si="85"/>
        <v>0.68964781626457838</v>
      </c>
      <c r="BM60">
        <f t="shared" si="86"/>
        <v>0.49162231755779467</v>
      </c>
      <c r="BN60">
        <f t="shared" si="87"/>
        <v>0.50837768244220527</v>
      </c>
      <c r="BO60">
        <f t="shared" si="88"/>
        <v>2000.08</v>
      </c>
      <c r="BP60">
        <f t="shared" si="89"/>
        <v>1681.2636001973981</v>
      </c>
      <c r="BQ60">
        <f t="shared" si="90"/>
        <v>0.84059817617165222</v>
      </c>
      <c r="BR60">
        <f t="shared" si="91"/>
        <v>0.16075448001128875</v>
      </c>
      <c r="BS60">
        <v>6</v>
      </c>
      <c r="BT60">
        <v>0.5</v>
      </c>
      <c r="BU60" t="s">
        <v>363</v>
      </c>
      <c r="BV60">
        <v>2</v>
      </c>
      <c r="BW60">
        <v>1628190215</v>
      </c>
      <c r="BX60">
        <v>730.24099999999999</v>
      </c>
      <c r="BY60">
        <v>803.45340787520604</v>
      </c>
      <c r="BZ60">
        <v>30.3016926161079</v>
      </c>
      <c r="CA60">
        <v>22.3428</v>
      </c>
      <c r="CB60">
        <v>730.64700000000005</v>
      </c>
      <c r="CC60">
        <v>29.695</v>
      </c>
      <c r="CD60">
        <v>500.16399999999999</v>
      </c>
      <c r="CE60">
        <v>99.644099999999995</v>
      </c>
      <c r="CF60">
        <v>0.100185</v>
      </c>
      <c r="CG60">
        <v>29.9971</v>
      </c>
      <c r="CH60">
        <v>30.1038</v>
      </c>
      <c r="CI60">
        <v>999.9</v>
      </c>
      <c r="CJ60">
        <v>0</v>
      </c>
      <c r="CK60">
        <v>0</v>
      </c>
      <c r="CL60">
        <v>9991.8799999999992</v>
      </c>
      <c r="CM60">
        <v>0</v>
      </c>
      <c r="CN60">
        <v>1081.75</v>
      </c>
      <c r="CO60">
        <v>-69.883700000000005</v>
      </c>
      <c r="CP60">
        <v>752.86099999999999</v>
      </c>
      <c r="CQ60">
        <v>818.41</v>
      </c>
      <c r="CR60">
        <v>7.7021600000000001</v>
      </c>
      <c r="CS60">
        <v>800.125</v>
      </c>
      <c r="CT60">
        <v>22.3428</v>
      </c>
      <c r="CU60">
        <v>2.9937999999999998</v>
      </c>
      <c r="CV60">
        <v>2.2263299999999999</v>
      </c>
      <c r="CW60">
        <v>23.993500000000001</v>
      </c>
      <c r="CX60">
        <v>19.152999999999999</v>
      </c>
      <c r="CY60">
        <v>2000.08</v>
      </c>
      <c r="CZ60">
        <v>0.98001000000000005</v>
      </c>
      <c r="DA60">
        <v>1.99896E-2</v>
      </c>
      <c r="DB60">
        <v>0</v>
      </c>
      <c r="DC60">
        <v>840.33799999999997</v>
      </c>
      <c r="DD60">
        <v>4.9996700000000001</v>
      </c>
      <c r="DE60">
        <v>16678.7</v>
      </c>
      <c r="DF60">
        <v>16734.8</v>
      </c>
      <c r="DG60">
        <v>47.561999999999998</v>
      </c>
      <c r="DH60">
        <v>49.436999999999998</v>
      </c>
      <c r="DI60">
        <v>48.375</v>
      </c>
      <c r="DJ60">
        <v>48.561999999999998</v>
      </c>
      <c r="DK60">
        <v>49.125</v>
      </c>
      <c r="DL60">
        <v>1955.2</v>
      </c>
      <c r="DM60">
        <v>39.880000000000003</v>
      </c>
      <c r="DN60">
        <v>0</v>
      </c>
      <c r="DO60">
        <v>139.799999952316</v>
      </c>
      <c r="DP60">
        <v>0</v>
      </c>
      <c r="DQ60">
        <v>839.38680769230803</v>
      </c>
      <c r="DR60">
        <v>7.15511110858934</v>
      </c>
      <c r="DS60">
        <v>315.65128246607901</v>
      </c>
      <c r="DT60">
        <v>16673.230769230799</v>
      </c>
      <c r="DU60">
        <v>15</v>
      </c>
      <c r="DV60">
        <v>1628190168</v>
      </c>
      <c r="DW60" t="s">
        <v>591</v>
      </c>
      <c r="DX60">
        <v>1628190161.5</v>
      </c>
      <c r="DY60">
        <v>1628190168</v>
      </c>
      <c r="DZ60">
        <v>99</v>
      </c>
      <c r="EA60">
        <v>-9.9000000000000005E-2</v>
      </c>
      <c r="EB60">
        <v>1E-3</v>
      </c>
      <c r="EC60">
        <v>-0.36099999999999999</v>
      </c>
      <c r="ED60">
        <v>0.29599999999999999</v>
      </c>
      <c r="EE60">
        <v>800</v>
      </c>
      <c r="EF60">
        <v>22</v>
      </c>
      <c r="EG60">
        <v>0.06</v>
      </c>
      <c r="EH60">
        <v>0.01</v>
      </c>
      <c r="EI60">
        <v>53.381338762676798</v>
      </c>
      <c r="EJ60">
        <v>-0.78773202698254696</v>
      </c>
      <c r="EK60">
        <v>0.17209571019742101</v>
      </c>
      <c r="EL60">
        <v>1</v>
      </c>
      <c r="EM60">
        <v>0.54124858353500105</v>
      </c>
      <c r="EN60">
        <v>5.2865206593790799E-2</v>
      </c>
      <c r="EO60">
        <v>1.0803704775426101E-2</v>
      </c>
      <c r="EP60">
        <v>1</v>
      </c>
      <c r="EQ60">
        <v>2</v>
      </c>
      <c r="ER60">
        <v>2</v>
      </c>
      <c r="ES60" t="s">
        <v>364</v>
      </c>
      <c r="ET60">
        <v>2.9213200000000001</v>
      </c>
      <c r="EU60">
        <v>2.7866</v>
      </c>
      <c r="EV60">
        <v>0.13730200000000001</v>
      </c>
      <c r="EW60">
        <v>0.14662900000000001</v>
      </c>
      <c r="EX60">
        <v>0.13481899999999999</v>
      </c>
      <c r="EY60">
        <v>0.110891</v>
      </c>
      <c r="EZ60">
        <v>20989.9</v>
      </c>
      <c r="FA60">
        <v>17995.7</v>
      </c>
      <c r="FB60">
        <v>24031.9</v>
      </c>
      <c r="FC60">
        <v>20693.400000000001</v>
      </c>
      <c r="FD60">
        <v>30543.1</v>
      </c>
      <c r="FE60">
        <v>26340.2</v>
      </c>
      <c r="FF60">
        <v>39135.800000000003</v>
      </c>
      <c r="FG60">
        <v>32933.4</v>
      </c>
      <c r="FH60">
        <v>2.0213199999999998</v>
      </c>
      <c r="FI60">
        <v>1.8373299999999999</v>
      </c>
      <c r="FJ60">
        <v>5.4351999999999998E-2</v>
      </c>
      <c r="FK60">
        <v>0</v>
      </c>
      <c r="FL60">
        <v>29.218800000000002</v>
      </c>
      <c r="FM60">
        <v>999.9</v>
      </c>
      <c r="FN60">
        <v>30.442</v>
      </c>
      <c r="FO60">
        <v>43.084000000000003</v>
      </c>
      <c r="FP60">
        <v>26.657900000000001</v>
      </c>
      <c r="FQ60">
        <v>60.859000000000002</v>
      </c>
      <c r="FR60">
        <v>34.599400000000003</v>
      </c>
      <c r="FS60">
        <v>1</v>
      </c>
      <c r="FT60">
        <v>0.38012400000000002</v>
      </c>
      <c r="FU60">
        <v>1.9455899999999999</v>
      </c>
      <c r="FV60">
        <v>20.403500000000001</v>
      </c>
      <c r="FW60">
        <v>5.24979</v>
      </c>
      <c r="FX60">
        <v>11.997999999999999</v>
      </c>
      <c r="FY60">
        <v>4.9640000000000004</v>
      </c>
      <c r="FZ60">
        <v>3.3010000000000002</v>
      </c>
      <c r="GA60">
        <v>9999</v>
      </c>
      <c r="GB60">
        <v>9999</v>
      </c>
      <c r="GC60">
        <v>9999</v>
      </c>
      <c r="GD60">
        <v>999.9</v>
      </c>
      <c r="GE60">
        <v>1.87103</v>
      </c>
      <c r="GF60">
        <v>1.87636</v>
      </c>
      <c r="GG60">
        <v>1.8765099999999999</v>
      </c>
      <c r="GH60">
        <v>1.8751500000000001</v>
      </c>
      <c r="GI60">
        <v>1.87754</v>
      </c>
      <c r="GJ60">
        <v>1.8733599999999999</v>
      </c>
      <c r="GK60">
        <v>1.8710899999999999</v>
      </c>
      <c r="GL60">
        <v>1.87839</v>
      </c>
      <c r="GM60">
        <v>5</v>
      </c>
      <c r="GN60">
        <v>0</v>
      </c>
      <c r="GO60">
        <v>0</v>
      </c>
      <c r="GP60">
        <v>0</v>
      </c>
      <c r="GQ60" t="s">
        <v>365</v>
      </c>
      <c r="GR60" t="s">
        <v>366</v>
      </c>
      <c r="GS60" t="s">
        <v>367</v>
      </c>
      <c r="GT60" t="s">
        <v>367</v>
      </c>
      <c r="GU60" t="s">
        <v>367</v>
      </c>
      <c r="GV60" t="s">
        <v>367</v>
      </c>
      <c r="GW60">
        <v>0</v>
      </c>
      <c r="GX60">
        <v>100</v>
      </c>
      <c r="GY60">
        <v>100</v>
      </c>
      <c r="GZ60">
        <v>-0.40600000000000003</v>
      </c>
      <c r="HA60">
        <v>0.35</v>
      </c>
      <c r="HB60">
        <v>-1.025618605297</v>
      </c>
      <c r="HC60">
        <v>1.17587188380478E-3</v>
      </c>
      <c r="HD60">
        <v>-6.2601144054332803E-7</v>
      </c>
      <c r="HE60">
        <v>2.41796582943236E-10</v>
      </c>
      <c r="HF60">
        <v>0.34997936483818298</v>
      </c>
      <c r="HG60">
        <v>0</v>
      </c>
      <c r="HH60">
        <v>0</v>
      </c>
      <c r="HI60">
        <v>0</v>
      </c>
      <c r="HJ60">
        <v>2</v>
      </c>
      <c r="HK60">
        <v>2154</v>
      </c>
      <c r="HL60">
        <v>1</v>
      </c>
      <c r="HM60">
        <v>23</v>
      </c>
      <c r="HN60">
        <v>0.9</v>
      </c>
      <c r="HO60">
        <v>0.8</v>
      </c>
      <c r="HP60">
        <v>18</v>
      </c>
      <c r="HQ60">
        <v>505.44600000000003</v>
      </c>
      <c r="HR60">
        <v>451.28199999999998</v>
      </c>
      <c r="HS60">
        <v>26.999099999999999</v>
      </c>
      <c r="HT60">
        <v>32.162799999999997</v>
      </c>
      <c r="HU60">
        <v>30.0002</v>
      </c>
      <c r="HV60">
        <v>32.090600000000002</v>
      </c>
      <c r="HW60">
        <v>32.072200000000002</v>
      </c>
      <c r="HX60">
        <v>35.285699999999999</v>
      </c>
      <c r="HY60">
        <v>10.0603</v>
      </c>
      <c r="HZ60">
        <v>8.3271899999999999</v>
      </c>
      <c r="IA60">
        <v>27</v>
      </c>
      <c r="IB60">
        <v>800</v>
      </c>
      <c r="IC60">
        <v>22.307700000000001</v>
      </c>
      <c r="ID60">
        <v>98.805700000000002</v>
      </c>
      <c r="IE60">
        <v>94.231300000000005</v>
      </c>
    </row>
    <row r="61" spans="1:239" x14ac:dyDescent="0.3">
      <c r="A61">
        <v>45</v>
      </c>
      <c r="B61">
        <v>1628190328</v>
      </c>
      <c r="C61">
        <v>15570.4000000954</v>
      </c>
      <c r="D61" t="s">
        <v>592</v>
      </c>
      <c r="E61" t="s">
        <v>593</v>
      </c>
      <c r="F61">
        <v>0</v>
      </c>
      <c r="G61" t="s">
        <v>452</v>
      </c>
      <c r="H61" t="s">
        <v>533</v>
      </c>
      <c r="I61" t="s">
        <v>361</v>
      </c>
      <c r="J61">
        <v>1628190328</v>
      </c>
      <c r="K61">
        <f t="shared" si="46"/>
        <v>6.3931780034587353E-3</v>
      </c>
      <c r="L61">
        <f t="shared" si="47"/>
        <v>6.3931780034587353</v>
      </c>
      <c r="M61">
        <f t="shared" si="48"/>
        <v>62.230627133000247</v>
      </c>
      <c r="N61">
        <f t="shared" si="49"/>
        <v>923.46699999999998</v>
      </c>
      <c r="O61">
        <f t="shared" si="50"/>
        <v>695.55217512002548</v>
      </c>
      <c r="P61">
        <f t="shared" si="51"/>
        <v>69.376762472640706</v>
      </c>
      <c r="Q61">
        <f t="shared" si="52"/>
        <v>92.10976976567801</v>
      </c>
      <c r="R61">
        <f t="shared" si="53"/>
        <v>0.51235098081564545</v>
      </c>
      <c r="S61">
        <f t="shared" si="54"/>
        <v>2.9274569770911505</v>
      </c>
      <c r="T61">
        <f t="shared" si="55"/>
        <v>0.46724790135551042</v>
      </c>
      <c r="U61">
        <f t="shared" si="56"/>
        <v>0.29575068693875228</v>
      </c>
      <c r="V61">
        <f t="shared" si="57"/>
        <v>321.51064838099171</v>
      </c>
      <c r="W61">
        <f t="shared" si="58"/>
        <v>30.1927371737847</v>
      </c>
      <c r="X61">
        <f t="shared" si="59"/>
        <v>30.042200000000001</v>
      </c>
      <c r="Y61">
        <f t="shared" si="60"/>
        <v>4.2707877331856485</v>
      </c>
      <c r="Z61">
        <f t="shared" si="61"/>
        <v>69.530759084425952</v>
      </c>
      <c r="AA61">
        <f t="shared" si="62"/>
        <v>2.9554727975397794</v>
      </c>
      <c r="AB61">
        <f t="shared" si="63"/>
        <v>4.2505976296780705</v>
      </c>
      <c r="AC61">
        <f t="shared" si="64"/>
        <v>1.3153149356458691</v>
      </c>
      <c r="AD61">
        <f t="shared" si="65"/>
        <v>-281.93914995253022</v>
      </c>
      <c r="AE61">
        <f t="shared" si="66"/>
        <v>-13.020567495287326</v>
      </c>
      <c r="AF61">
        <f t="shared" si="67"/>
        <v>-0.98896877161605734</v>
      </c>
      <c r="AG61">
        <f t="shared" si="68"/>
        <v>25.561962161558128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52293.043409625781</v>
      </c>
      <c r="AM61" t="s">
        <v>362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594</v>
      </c>
      <c r="AT61">
        <v>10395.9</v>
      </c>
      <c r="AU61">
        <v>839.87199999999996</v>
      </c>
      <c r="AV61">
        <v>1480.01</v>
      </c>
      <c r="AW61">
        <f t="shared" si="73"/>
        <v>0.4325227532246404</v>
      </c>
      <c r="AX61">
        <v>0.5</v>
      </c>
      <c r="AY61">
        <f t="shared" si="74"/>
        <v>1681.2048001974049</v>
      </c>
      <c r="AZ61">
        <f t="shared" si="75"/>
        <v>62.230627133000247</v>
      </c>
      <c r="BA61">
        <f t="shared" si="76"/>
        <v>363.57966445793153</v>
      </c>
      <c r="BB61">
        <f t="shared" si="77"/>
        <v>3.7207874521828721E-2</v>
      </c>
      <c r="BC61">
        <f t="shared" si="78"/>
        <v>1.7380220403916189</v>
      </c>
      <c r="BD61">
        <f t="shared" si="79"/>
        <v>267.53468313799215</v>
      </c>
      <c r="BE61" t="s">
        <v>595</v>
      </c>
      <c r="BF61">
        <v>576.4</v>
      </c>
      <c r="BG61">
        <f t="shared" si="80"/>
        <v>576.4</v>
      </c>
      <c r="BH61">
        <f t="shared" si="81"/>
        <v>0.61054317200559449</v>
      </c>
      <c r="BI61">
        <f t="shared" si="82"/>
        <v>0.70842288155288236</v>
      </c>
      <c r="BJ61">
        <f t="shared" si="83"/>
        <v>0.74003567421387262</v>
      </c>
      <c r="BK61">
        <f t="shared" si="84"/>
        <v>0.54350406436417797</v>
      </c>
      <c r="BL61">
        <f t="shared" si="85"/>
        <v>0.68592790355852973</v>
      </c>
      <c r="BM61">
        <f t="shared" si="86"/>
        <v>0.48618712009339682</v>
      </c>
      <c r="BN61">
        <f t="shared" si="87"/>
        <v>0.51381287990660318</v>
      </c>
      <c r="BO61">
        <f t="shared" si="88"/>
        <v>2000.01</v>
      </c>
      <c r="BP61">
        <f t="shared" si="89"/>
        <v>1681.2048001974049</v>
      </c>
      <c r="BQ61">
        <f t="shared" si="90"/>
        <v>0.84059819710771688</v>
      </c>
      <c r="BR61">
        <f t="shared" si="91"/>
        <v>0.16075452041789376</v>
      </c>
      <c r="BS61">
        <v>6</v>
      </c>
      <c r="BT61">
        <v>0.5</v>
      </c>
      <c r="BU61" t="s">
        <v>363</v>
      </c>
      <c r="BV61">
        <v>2</v>
      </c>
      <c r="BW61">
        <v>1628190328</v>
      </c>
      <c r="BX61">
        <v>923.46699999999998</v>
      </c>
      <c r="BY61">
        <v>1005.20929155696</v>
      </c>
      <c r="BZ61">
        <v>29.630750406485699</v>
      </c>
      <c r="CA61">
        <v>22.187999999999999</v>
      </c>
      <c r="CB61">
        <v>923.76900000000001</v>
      </c>
      <c r="CC61">
        <v>29.5519</v>
      </c>
      <c r="CD61">
        <v>500.11700000000002</v>
      </c>
      <c r="CE61">
        <v>99.643600000000006</v>
      </c>
      <c r="CF61">
        <v>9.9834000000000006E-2</v>
      </c>
      <c r="CG61">
        <v>29.959700000000002</v>
      </c>
      <c r="CH61">
        <v>30.042200000000001</v>
      </c>
      <c r="CI61">
        <v>999.9</v>
      </c>
      <c r="CJ61">
        <v>0</v>
      </c>
      <c r="CK61">
        <v>0</v>
      </c>
      <c r="CL61">
        <v>10023.799999999999</v>
      </c>
      <c r="CM61">
        <v>0</v>
      </c>
      <c r="CN61">
        <v>1426.5</v>
      </c>
      <c r="CO61">
        <v>-76.490200000000002</v>
      </c>
      <c r="CP61">
        <v>951.92700000000002</v>
      </c>
      <c r="CQ61">
        <v>1022.65</v>
      </c>
      <c r="CR61">
        <v>7.7092200000000002</v>
      </c>
      <c r="CS61">
        <v>999.95699999999999</v>
      </c>
      <c r="CT61">
        <v>22.187999999999999</v>
      </c>
      <c r="CU61">
        <v>2.9790700000000001</v>
      </c>
      <c r="CV61">
        <v>2.21089</v>
      </c>
      <c r="CW61">
        <v>23.9114</v>
      </c>
      <c r="CX61">
        <v>19.041499999999999</v>
      </c>
      <c r="CY61">
        <v>2000.01</v>
      </c>
      <c r="CZ61">
        <v>0.98001000000000005</v>
      </c>
      <c r="DA61">
        <v>1.99896E-2</v>
      </c>
      <c r="DB61">
        <v>0</v>
      </c>
      <c r="DC61">
        <v>840.24699999999996</v>
      </c>
      <c r="DD61">
        <v>4.9996700000000001</v>
      </c>
      <c r="DE61">
        <v>16765.099999999999</v>
      </c>
      <c r="DF61">
        <v>16734.099999999999</v>
      </c>
      <c r="DG61">
        <v>47.625</v>
      </c>
      <c r="DH61">
        <v>49.375</v>
      </c>
      <c r="DI61">
        <v>48.375</v>
      </c>
      <c r="DJ61">
        <v>48.625</v>
      </c>
      <c r="DK61">
        <v>49.125</v>
      </c>
      <c r="DL61">
        <v>1955.13</v>
      </c>
      <c r="DM61">
        <v>39.880000000000003</v>
      </c>
      <c r="DN61">
        <v>0</v>
      </c>
      <c r="DO61">
        <v>112.59999990463299</v>
      </c>
      <c r="DP61">
        <v>0</v>
      </c>
      <c r="DQ61">
        <v>839.87199999999996</v>
      </c>
      <c r="DR61">
        <v>1.37476922931643</v>
      </c>
      <c r="DS61">
        <v>11.9316241113505</v>
      </c>
      <c r="DT61">
        <v>16771.738461538502</v>
      </c>
      <c r="DU61">
        <v>15</v>
      </c>
      <c r="DV61">
        <v>1628190280</v>
      </c>
      <c r="DW61" t="s">
        <v>596</v>
      </c>
      <c r="DX61">
        <v>1628190280</v>
      </c>
      <c r="DY61">
        <v>1628190278</v>
      </c>
      <c r="DZ61">
        <v>100</v>
      </c>
      <c r="EA61">
        <v>-1.9E-2</v>
      </c>
      <c r="EB61">
        <v>-5.0000000000000001E-3</v>
      </c>
      <c r="EC61">
        <v>-0.253</v>
      </c>
      <c r="ED61">
        <v>0.29099999999999998</v>
      </c>
      <c r="EE61">
        <v>1000</v>
      </c>
      <c r="EF61">
        <v>22</v>
      </c>
      <c r="EG61">
        <v>0.04</v>
      </c>
      <c r="EH61">
        <v>0.01</v>
      </c>
      <c r="EI61">
        <v>57.7851826239906</v>
      </c>
      <c r="EJ61">
        <v>-0.93699858153582005</v>
      </c>
      <c r="EK61">
        <v>0.169487561512628</v>
      </c>
      <c r="EL61">
        <v>1</v>
      </c>
      <c r="EM61">
        <v>0.54573495200844402</v>
      </c>
      <c r="EN61">
        <v>3.0440538398249201E-2</v>
      </c>
      <c r="EO61">
        <v>7.5794491742447101E-3</v>
      </c>
      <c r="EP61">
        <v>1</v>
      </c>
      <c r="EQ61">
        <v>2</v>
      </c>
      <c r="ER61">
        <v>2</v>
      </c>
      <c r="ES61" t="s">
        <v>364</v>
      </c>
      <c r="ET61">
        <v>2.9211800000000001</v>
      </c>
      <c r="EU61">
        <v>2.78653</v>
      </c>
      <c r="EV61">
        <v>0.160327</v>
      </c>
      <c r="EW61">
        <v>0.16952</v>
      </c>
      <c r="EX61">
        <v>0.13437299999999999</v>
      </c>
      <c r="EY61">
        <v>0.11036</v>
      </c>
      <c r="EZ61">
        <v>20427.8</v>
      </c>
      <c r="FA61">
        <v>17512</v>
      </c>
      <c r="FB61">
        <v>24030.400000000001</v>
      </c>
      <c r="FC61">
        <v>20692.8</v>
      </c>
      <c r="FD61">
        <v>30557.599999999999</v>
      </c>
      <c r="FE61">
        <v>26355.599999999999</v>
      </c>
      <c r="FF61">
        <v>39133.800000000003</v>
      </c>
      <c r="FG61">
        <v>32932.699999999997</v>
      </c>
      <c r="FH61">
        <v>2.0211700000000001</v>
      </c>
      <c r="FI61">
        <v>1.8376999999999999</v>
      </c>
      <c r="FJ61">
        <v>6.1888199999999997E-2</v>
      </c>
      <c r="FK61">
        <v>0</v>
      </c>
      <c r="FL61">
        <v>29.034300000000002</v>
      </c>
      <c r="FM61">
        <v>999.9</v>
      </c>
      <c r="FN61">
        <v>30.399000000000001</v>
      </c>
      <c r="FO61">
        <v>43.094000000000001</v>
      </c>
      <c r="FP61">
        <v>26.6357</v>
      </c>
      <c r="FQ61">
        <v>60.899000000000001</v>
      </c>
      <c r="FR61">
        <v>34.3309</v>
      </c>
      <c r="FS61">
        <v>1</v>
      </c>
      <c r="FT61">
        <v>0.38120399999999999</v>
      </c>
      <c r="FU61">
        <v>1.92361</v>
      </c>
      <c r="FV61">
        <v>20.404199999999999</v>
      </c>
      <c r="FW61">
        <v>5.2473900000000002</v>
      </c>
      <c r="FX61">
        <v>11.997999999999999</v>
      </c>
      <c r="FY61">
        <v>4.9640000000000004</v>
      </c>
      <c r="FZ61">
        <v>3.3010000000000002</v>
      </c>
      <c r="GA61">
        <v>9999</v>
      </c>
      <c r="GB61">
        <v>9999</v>
      </c>
      <c r="GC61">
        <v>9999</v>
      </c>
      <c r="GD61">
        <v>999.9</v>
      </c>
      <c r="GE61">
        <v>1.87103</v>
      </c>
      <c r="GF61">
        <v>1.8763700000000001</v>
      </c>
      <c r="GG61">
        <v>1.8765099999999999</v>
      </c>
      <c r="GH61">
        <v>1.8751500000000001</v>
      </c>
      <c r="GI61">
        <v>1.87747</v>
      </c>
      <c r="GJ61">
        <v>1.8733599999999999</v>
      </c>
      <c r="GK61">
        <v>1.8710800000000001</v>
      </c>
      <c r="GL61">
        <v>1.87839</v>
      </c>
      <c r="GM61">
        <v>5</v>
      </c>
      <c r="GN61">
        <v>0</v>
      </c>
      <c r="GO61">
        <v>0</v>
      </c>
      <c r="GP61">
        <v>0</v>
      </c>
      <c r="GQ61" t="s">
        <v>365</v>
      </c>
      <c r="GR61" t="s">
        <v>366</v>
      </c>
      <c r="GS61" t="s">
        <v>367</v>
      </c>
      <c r="GT61" t="s">
        <v>367</v>
      </c>
      <c r="GU61" t="s">
        <v>367</v>
      </c>
      <c r="GV61" t="s">
        <v>367</v>
      </c>
      <c r="GW61">
        <v>0</v>
      </c>
      <c r="GX61">
        <v>100</v>
      </c>
      <c r="GY61">
        <v>100</v>
      </c>
      <c r="GZ61">
        <v>-0.30199999999999999</v>
      </c>
      <c r="HA61">
        <v>0.3453</v>
      </c>
      <c r="HB61">
        <v>-1.0449068403255299</v>
      </c>
      <c r="HC61">
        <v>1.17587188380478E-3</v>
      </c>
      <c r="HD61">
        <v>-6.2601144054332803E-7</v>
      </c>
      <c r="HE61">
        <v>2.41796582943236E-10</v>
      </c>
      <c r="HF61">
        <v>0.34534337108534402</v>
      </c>
      <c r="HG61">
        <v>0</v>
      </c>
      <c r="HH61">
        <v>0</v>
      </c>
      <c r="HI61">
        <v>0</v>
      </c>
      <c r="HJ61">
        <v>2</v>
      </c>
      <c r="HK61">
        <v>2154</v>
      </c>
      <c r="HL61">
        <v>1</v>
      </c>
      <c r="HM61">
        <v>23</v>
      </c>
      <c r="HN61">
        <v>0.8</v>
      </c>
      <c r="HO61">
        <v>0.8</v>
      </c>
      <c r="HP61">
        <v>18</v>
      </c>
      <c r="HQ61">
        <v>505.32900000000001</v>
      </c>
      <c r="HR61">
        <v>451.43799999999999</v>
      </c>
      <c r="HS61">
        <v>27.000900000000001</v>
      </c>
      <c r="HT61">
        <v>32.1798</v>
      </c>
      <c r="HU61">
        <v>30</v>
      </c>
      <c r="HV61">
        <v>32.087699999999998</v>
      </c>
      <c r="HW61">
        <v>32.060899999999997</v>
      </c>
      <c r="HX61">
        <v>42.373800000000003</v>
      </c>
      <c r="HY61">
        <v>10.9054</v>
      </c>
      <c r="HZ61">
        <v>8.7233999999999998</v>
      </c>
      <c r="IA61">
        <v>27</v>
      </c>
      <c r="IB61">
        <v>1000</v>
      </c>
      <c r="IC61">
        <v>22.1449</v>
      </c>
      <c r="ID61">
        <v>98.8001</v>
      </c>
      <c r="IE61">
        <v>94.229100000000003</v>
      </c>
    </row>
    <row r="62" spans="1:239" x14ac:dyDescent="0.3">
      <c r="A62">
        <v>46</v>
      </c>
      <c r="B62">
        <v>1628190463</v>
      </c>
      <c r="C62">
        <v>15705.4000000954</v>
      </c>
      <c r="D62" t="s">
        <v>597</v>
      </c>
      <c r="E62" t="s">
        <v>598</v>
      </c>
      <c r="F62">
        <v>0</v>
      </c>
      <c r="G62" t="s">
        <v>452</v>
      </c>
      <c r="H62" t="s">
        <v>533</v>
      </c>
      <c r="I62" t="s">
        <v>361</v>
      </c>
      <c r="J62">
        <v>1628190463</v>
      </c>
      <c r="K62">
        <f t="shared" si="46"/>
        <v>6.4551987380511763E-3</v>
      </c>
      <c r="L62">
        <f t="shared" si="47"/>
        <v>6.4551987380511759</v>
      </c>
      <c r="M62">
        <f t="shared" si="48"/>
        <v>69.091874934140066</v>
      </c>
      <c r="N62">
        <f t="shared" si="49"/>
        <v>1120.1099999999999</v>
      </c>
      <c r="O62">
        <f t="shared" si="50"/>
        <v>873.84729073682672</v>
      </c>
      <c r="P62">
        <f t="shared" si="51"/>
        <v>87.15915264851148</v>
      </c>
      <c r="Q62">
        <f t="shared" si="52"/>
        <v>111.721852900413</v>
      </c>
      <c r="R62">
        <f t="shared" si="53"/>
        <v>0.53296457064908564</v>
      </c>
      <c r="S62">
        <f t="shared" si="54"/>
        <v>2.9253444466889089</v>
      </c>
      <c r="T62">
        <f t="shared" si="55"/>
        <v>0.48431171137641033</v>
      </c>
      <c r="U62">
        <f t="shared" si="56"/>
        <v>0.30669511617722162</v>
      </c>
      <c r="V62">
        <f t="shared" si="57"/>
        <v>321.50817638137954</v>
      </c>
      <c r="W62">
        <f t="shared" si="58"/>
        <v>30.088474467204534</v>
      </c>
      <c r="X62">
        <f t="shared" si="59"/>
        <v>29.9816</v>
      </c>
      <c r="Y62">
        <f t="shared" si="60"/>
        <v>4.2559490575092447</v>
      </c>
      <c r="Z62">
        <f t="shared" si="61"/>
        <v>70.339565612035784</v>
      </c>
      <c r="AA62">
        <f t="shared" si="62"/>
        <v>2.9747167210850183</v>
      </c>
      <c r="AB62">
        <f t="shared" si="63"/>
        <v>4.2290803123413312</v>
      </c>
      <c r="AC62">
        <f t="shared" si="64"/>
        <v>1.2812323364242264</v>
      </c>
      <c r="AD62">
        <f t="shared" si="65"/>
        <v>-284.67426434805685</v>
      </c>
      <c r="AE62">
        <f t="shared" si="66"/>
        <v>-17.379770913049985</v>
      </c>
      <c r="AF62">
        <f t="shared" si="67"/>
        <v>-1.3200490267416995</v>
      </c>
      <c r="AG62">
        <f t="shared" si="68"/>
        <v>18.13409209353102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52247.86195545338</v>
      </c>
      <c r="AM62" t="s">
        <v>362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599</v>
      </c>
      <c r="AT62">
        <v>10395.5</v>
      </c>
      <c r="AU62">
        <v>830.62379999999996</v>
      </c>
      <c r="AV62">
        <v>1465.05</v>
      </c>
      <c r="AW62">
        <f t="shared" si="73"/>
        <v>0.4330406470768916</v>
      </c>
      <c r="AX62">
        <v>0.5</v>
      </c>
      <c r="AY62">
        <f t="shared" si="74"/>
        <v>1681.1808001976058</v>
      </c>
      <c r="AZ62">
        <f t="shared" si="75"/>
        <v>69.091874934140066</v>
      </c>
      <c r="BA62">
        <f t="shared" si="76"/>
        <v>364.00981078540883</v>
      </c>
      <c r="BB62">
        <f t="shared" si="77"/>
        <v>4.1289613255291707E-2</v>
      </c>
      <c r="BC62">
        <f t="shared" si="78"/>
        <v>1.7659806832531313</v>
      </c>
      <c r="BD62">
        <f t="shared" si="79"/>
        <v>267.04176615630689</v>
      </c>
      <c r="BE62" t="s">
        <v>600</v>
      </c>
      <c r="BF62">
        <v>578.36</v>
      </c>
      <c r="BG62">
        <f t="shared" si="80"/>
        <v>578.36</v>
      </c>
      <c r="BH62">
        <f t="shared" si="81"/>
        <v>0.605228490495205</v>
      </c>
      <c r="BI62">
        <f t="shared" si="82"/>
        <v>0.71549944174401425</v>
      </c>
      <c r="BJ62">
        <f t="shared" si="83"/>
        <v>0.74475955255416038</v>
      </c>
      <c r="BK62">
        <f t="shared" si="84"/>
        <v>0.54558433762914527</v>
      </c>
      <c r="BL62">
        <f t="shared" si="85"/>
        <v>0.68991714327770437</v>
      </c>
      <c r="BM62">
        <f t="shared" si="86"/>
        <v>0.49819937392483588</v>
      </c>
      <c r="BN62">
        <f t="shared" si="87"/>
        <v>0.50180062607516418</v>
      </c>
      <c r="BO62">
        <f t="shared" si="88"/>
        <v>1999.98</v>
      </c>
      <c r="BP62">
        <f t="shared" si="89"/>
        <v>1681.1808001976058</v>
      </c>
      <c r="BQ62">
        <f t="shared" si="90"/>
        <v>0.84059880608686377</v>
      </c>
      <c r="BR62">
        <f t="shared" si="91"/>
        <v>0.16075569574764725</v>
      </c>
      <c r="BS62">
        <v>6</v>
      </c>
      <c r="BT62">
        <v>0.5</v>
      </c>
      <c r="BU62" t="s">
        <v>363</v>
      </c>
      <c r="BV62">
        <v>2</v>
      </c>
      <c r="BW62">
        <v>1628190463</v>
      </c>
      <c r="BX62">
        <v>1120.1099999999999</v>
      </c>
      <c r="BY62">
        <v>1211.6791247009501</v>
      </c>
      <c r="BZ62">
        <v>29.824155793626499</v>
      </c>
      <c r="CA62">
        <v>22.310400000000001</v>
      </c>
      <c r="CB62">
        <v>1120.23</v>
      </c>
      <c r="CC62">
        <v>29.452300000000001</v>
      </c>
      <c r="CD62">
        <v>500.09699999999998</v>
      </c>
      <c r="CE62">
        <v>99.641900000000007</v>
      </c>
      <c r="CF62">
        <v>9.99583E-2</v>
      </c>
      <c r="CG62">
        <v>29.871400000000001</v>
      </c>
      <c r="CH62">
        <v>29.9816</v>
      </c>
      <c r="CI62">
        <v>999.9</v>
      </c>
      <c r="CJ62">
        <v>0</v>
      </c>
      <c r="CK62">
        <v>0</v>
      </c>
      <c r="CL62">
        <v>10011.9</v>
      </c>
      <c r="CM62">
        <v>0</v>
      </c>
      <c r="CN62">
        <v>553.13599999999997</v>
      </c>
      <c r="CO62">
        <v>-80.039599999999993</v>
      </c>
      <c r="CP62">
        <v>1154.51</v>
      </c>
      <c r="CQ62">
        <v>1227.54</v>
      </c>
      <c r="CR62">
        <v>7.4869399999999997</v>
      </c>
      <c r="CS62">
        <v>1200.1500000000001</v>
      </c>
      <c r="CT62">
        <v>22.310400000000001</v>
      </c>
      <c r="CU62">
        <v>2.9690599999999998</v>
      </c>
      <c r="CV62">
        <v>2.2230500000000002</v>
      </c>
      <c r="CW62">
        <v>23.855399999999999</v>
      </c>
      <c r="CX62">
        <v>19.1294</v>
      </c>
      <c r="CY62">
        <v>1999.98</v>
      </c>
      <c r="CZ62">
        <v>0.97999099999999995</v>
      </c>
      <c r="DA62">
        <v>2.0008600000000001E-2</v>
      </c>
      <c r="DB62">
        <v>0</v>
      </c>
      <c r="DC62">
        <v>830.21900000000005</v>
      </c>
      <c r="DD62">
        <v>4.9996700000000001</v>
      </c>
      <c r="DE62">
        <v>16456.3</v>
      </c>
      <c r="DF62">
        <v>16733.8</v>
      </c>
      <c r="DG62">
        <v>47.625</v>
      </c>
      <c r="DH62">
        <v>49.186999999999998</v>
      </c>
      <c r="DI62">
        <v>48.311999999999998</v>
      </c>
      <c r="DJ62">
        <v>48.625</v>
      </c>
      <c r="DK62">
        <v>49.125</v>
      </c>
      <c r="DL62">
        <v>1955.06</v>
      </c>
      <c r="DM62">
        <v>39.92</v>
      </c>
      <c r="DN62">
        <v>0</v>
      </c>
      <c r="DO62">
        <v>134.40000009536701</v>
      </c>
      <c r="DP62">
        <v>0</v>
      </c>
      <c r="DQ62">
        <v>830.62379999999996</v>
      </c>
      <c r="DR62">
        <v>-0.86438462396374505</v>
      </c>
      <c r="DS62">
        <v>-20.438461507122899</v>
      </c>
      <c r="DT62">
        <v>16458.939999999999</v>
      </c>
      <c r="DU62">
        <v>15</v>
      </c>
      <c r="DV62">
        <v>1628190413.5</v>
      </c>
      <c r="DW62" t="s">
        <v>601</v>
      </c>
      <c r="DX62">
        <v>1628190412.5</v>
      </c>
      <c r="DY62">
        <v>1628190413.5</v>
      </c>
      <c r="DZ62">
        <v>101</v>
      </c>
      <c r="EA62">
        <v>6.0999999999999999E-2</v>
      </c>
      <c r="EB62">
        <v>0</v>
      </c>
      <c r="EC62">
        <v>-5.8000000000000003E-2</v>
      </c>
      <c r="ED62">
        <v>0.29099999999999998</v>
      </c>
      <c r="EE62">
        <v>1200</v>
      </c>
      <c r="EF62">
        <v>22</v>
      </c>
      <c r="EG62">
        <v>0.02</v>
      </c>
      <c r="EH62">
        <v>0.01</v>
      </c>
      <c r="EI62">
        <v>59.447591561655301</v>
      </c>
      <c r="EJ62">
        <v>-0.71498755439259098</v>
      </c>
      <c r="EK62">
        <v>0.16703851146424201</v>
      </c>
      <c r="EL62">
        <v>1</v>
      </c>
      <c r="EM62">
        <v>0.53386311913649998</v>
      </c>
      <c r="EN62">
        <v>1.0015189530342E-2</v>
      </c>
      <c r="EO62">
        <v>6.2418734306160699E-3</v>
      </c>
      <c r="EP62">
        <v>1</v>
      </c>
      <c r="EQ62">
        <v>2</v>
      </c>
      <c r="ER62">
        <v>2</v>
      </c>
      <c r="ES62" t="s">
        <v>364</v>
      </c>
      <c r="ET62">
        <v>2.92117</v>
      </c>
      <c r="EU62">
        <v>2.7865500000000001</v>
      </c>
      <c r="EV62">
        <v>0.181284</v>
      </c>
      <c r="EW62">
        <v>0.190133</v>
      </c>
      <c r="EX62">
        <v>0.134072</v>
      </c>
      <c r="EY62">
        <v>0.110791</v>
      </c>
      <c r="EZ62">
        <v>19919.7</v>
      </c>
      <c r="FA62">
        <v>17078.3</v>
      </c>
      <c r="FB62">
        <v>24033.1</v>
      </c>
      <c r="FC62">
        <v>20694.599999999999</v>
      </c>
      <c r="FD62">
        <v>30571.7</v>
      </c>
      <c r="FE62">
        <v>26344.9</v>
      </c>
      <c r="FF62">
        <v>39138.199999999997</v>
      </c>
      <c r="FG62">
        <v>32935.300000000003</v>
      </c>
      <c r="FH62">
        <v>2.0213000000000001</v>
      </c>
      <c r="FI62">
        <v>1.8393699999999999</v>
      </c>
      <c r="FJ62">
        <v>6.6056799999999999E-2</v>
      </c>
      <c r="FK62">
        <v>0</v>
      </c>
      <c r="FL62">
        <v>28.9057</v>
      </c>
      <c r="FM62">
        <v>999.9</v>
      </c>
      <c r="FN62">
        <v>30.375</v>
      </c>
      <c r="FO62">
        <v>43.084000000000003</v>
      </c>
      <c r="FP62">
        <v>26.598500000000001</v>
      </c>
      <c r="FQ62">
        <v>61.048999999999999</v>
      </c>
      <c r="FR62">
        <v>34.310899999999997</v>
      </c>
      <c r="FS62">
        <v>1</v>
      </c>
      <c r="FT62">
        <v>0.37766499999999997</v>
      </c>
      <c r="FU62">
        <v>1.8375900000000001</v>
      </c>
      <c r="FV62">
        <v>20.405100000000001</v>
      </c>
      <c r="FW62">
        <v>5.2491899999999996</v>
      </c>
      <c r="FX62">
        <v>11.997999999999999</v>
      </c>
      <c r="FY62">
        <v>4.9640500000000003</v>
      </c>
      <c r="FZ62">
        <v>3.3010000000000002</v>
      </c>
      <c r="GA62">
        <v>9999</v>
      </c>
      <c r="GB62">
        <v>9999</v>
      </c>
      <c r="GC62">
        <v>9999</v>
      </c>
      <c r="GD62">
        <v>999.9</v>
      </c>
      <c r="GE62">
        <v>1.87103</v>
      </c>
      <c r="GF62">
        <v>1.87635</v>
      </c>
      <c r="GG62">
        <v>1.8765099999999999</v>
      </c>
      <c r="GH62">
        <v>1.8751500000000001</v>
      </c>
      <c r="GI62">
        <v>1.8775200000000001</v>
      </c>
      <c r="GJ62">
        <v>1.87334</v>
      </c>
      <c r="GK62">
        <v>1.87104</v>
      </c>
      <c r="GL62">
        <v>1.87839</v>
      </c>
      <c r="GM62">
        <v>5</v>
      </c>
      <c r="GN62">
        <v>0</v>
      </c>
      <c r="GO62">
        <v>0</v>
      </c>
      <c r="GP62">
        <v>0</v>
      </c>
      <c r="GQ62" t="s">
        <v>365</v>
      </c>
      <c r="GR62" t="s">
        <v>366</v>
      </c>
      <c r="GS62" t="s">
        <v>367</v>
      </c>
      <c r="GT62" t="s">
        <v>367</v>
      </c>
      <c r="GU62" t="s">
        <v>367</v>
      </c>
      <c r="GV62" t="s">
        <v>367</v>
      </c>
      <c r="GW62">
        <v>0</v>
      </c>
      <c r="GX62">
        <v>100</v>
      </c>
      <c r="GY62">
        <v>100</v>
      </c>
      <c r="GZ62">
        <v>-0.12</v>
      </c>
      <c r="HA62">
        <v>0.34499999999999997</v>
      </c>
      <c r="HB62">
        <v>-0.98501624324368298</v>
      </c>
      <c r="HC62">
        <v>1.17587188380478E-3</v>
      </c>
      <c r="HD62">
        <v>-6.2601144054332803E-7</v>
      </c>
      <c r="HE62">
        <v>2.41796582943236E-10</v>
      </c>
      <c r="HF62">
        <v>0.34502025685250898</v>
      </c>
      <c r="HG62">
        <v>0</v>
      </c>
      <c r="HH62">
        <v>0</v>
      </c>
      <c r="HI62">
        <v>0</v>
      </c>
      <c r="HJ62">
        <v>2</v>
      </c>
      <c r="HK62">
        <v>2154</v>
      </c>
      <c r="HL62">
        <v>1</v>
      </c>
      <c r="HM62">
        <v>23</v>
      </c>
      <c r="HN62">
        <v>0.8</v>
      </c>
      <c r="HO62">
        <v>0.8</v>
      </c>
      <c r="HP62">
        <v>18</v>
      </c>
      <c r="HQ62">
        <v>505.08100000000002</v>
      </c>
      <c r="HR62">
        <v>452.18700000000001</v>
      </c>
      <c r="HS62">
        <v>26.998200000000001</v>
      </c>
      <c r="HT62">
        <v>32.1357</v>
      </c>
      <c r="HU62">
        <v>29.999700000000001</v>
      </c>
      <c r="HV62">
        <v>32.045999999999999</v>
      </c>
      <c r="HW62">
        <v>32.017299999999999</v>
      </c>
      <c r="HX62">
        <v>49.231900000000003</v>
      </c>
      <c r="HY62">
        <v>9.7840100000000003</v>
      </c>
      <c r="HZ62">
        <v>9.2965599999999995</v>
      </c>
      <c r="IA62">
        <v>27</v>
      </c>
      <c r="IB62">
        <v>1200</v>
      </c>
      <c r="IC62">
        <v>22.3096</v>
      </c>
      <c r="ID62">
        <v>98.811400000000006</v>
      </c>
      <c r="IE62">
        <v>94.236699999999999</v>
      </c>
    </row>
    <row r="63" spans="1:239" x14ac:dyDescent="0.3">
      <c r="A63">
        <v>47</v>
      </c>
      <c r="B63">
        <v>1628190600.5</v>
      </c>
      <c r="C63">
        <v>15842.9000000954</v>
      </c>
      <c r="D63" t="s">
        <v>602</v>
      </c>
      <c r="E63" t="s">
        <v>603</v>
      </c>
      <c r="F63">
        <v>0</v>
      </c>
      <c r="G63" t="s">
        <v>452</v>
      </c>
      <c r="H63" t="s">
        <v>533</v>
      </c>
      <c r="I63" t="s">
        <v>361</v>
      </c>
      <c r="J63">
        <v>1628190600.5</v>
      </c>
      <c r="K63">
        <f t="shared" si="46"/>
        <v>6.3650226205909915E-3</v>
      </c>
      <c r="L63">
        <f t="shared" si="47"/>
        <v>6.3650226205909917</v>
      </c>
      <c r="M63">
        <f t="shared" si="48"/>
        <v>68.019434463402916</v>
      </c>
      <c r="N63">
        <f t="shared" si="49"/>
        <v>1417.89</v>
      </c>
      <c r="O63">
        <f t="shared" si="50"/>
        <v>1174.2379581325351</v>
      </c>
      <c r="P63">
        <f t="shared" si="51"/>
        <v>117.11864342463113</v>
      </c>
      <c r="Q63">
        <f t="shared" si="52"/>
        <v>141.42052909739701</v>
      </c>
      <c r="R63">
        <f t="shared" si="53"/>
        <v>0.54493350987166211</v>
      </c>
      <c r="S63">
        <f t="shared" si="54"/>
        <v>2.9247717381568235</v>
      </c>
      <c r="T63">
        <f t="shared" si="55"/>
        <v>0.49417320658987729</v>
      </c>
      <c r="U63">
        <f t="shared" si="56"/>
        <v>0.31302389433444394</v>
      </c>
      <c r="V63">
        <f t="shared" si="57"/>
        <v>321.47553638103363</v>
      </c>
      <c r="W63">
        <f t="shared" si="58"/>
        <v>29.972885580375383</v>
      </c>
      <c r="X63">
        <f t="shared" si="59"/>
        <v>29.7989</v>
      </c>
      <c r="Y63">
        <f t="shared" si="60"/>
        <v>4.2114842414107194</v>
      </c>
      <c r="Z63">
        <f t="shared" si="61"/>
        <v>70.864961306805967</v>
      </c>
      <c r="AA63">
        <f t="shared" si="62"/>
        <v>2.9730860806552499</v>
      </c>
      <c r="AB63">
        <f t="shared" si="63"/>
        <v>4.1954246863741824</v>
      </c>
      <c r="AC63">
        <f t="shared" si="64"/>
        <v>1.2383981607554695</v>
      </c>
      <c r="AD63">
        <f t="shared" si="65"/>
        <v>-280.69749756806272</v>
      </c>
      <c r="AE63">
        <f t="shared" si="66"/>
        <v>-10.469971518114397</v>
      </c>
      <c r="AF63">
        <f t="shared" si="67"/>
        <v>-0.79411747742516048</v>
      </c>
      <c r="AG63">
        <f t="shared" si="68"/>
        <v>29.513949817431346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52255.423265639103</v>
      </c>
      <c r="AM63" t="s">
        <v>362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604</v>
      </c>
      <c r="AT63">
        <v>10395.799999999999</v>
      </c>
      <c r="AU63">
        <v>809.1336</v>
      </c>
      <c r="AV63">
        <v>1404.6</v>
      </c>
      <c r="AW63">
        <f t="shared" si="73"/>
        <v>0.42394019649722336</v>
      </c>
      <c r="AX63">
        <v>0.5</v>
      </c>
      <c r="AY63">
        <f t="shared" si="74"/>
        <v>1681.0200001974267</v>
      </c>
      <c r="AZ63">
        <f t="shared" si="75"/>
        <v>68.019434463402916</v>
      </c>
      <c r="BA63">
        <f t="shared" si="76"/>
        <v>356.32597459972976</v>
      </c>
      <c r="BB63">
        <f t="shared" si="77"/>
        <v>4.0655592779156306E-2</v>
      </c>
      <c r="BC63">
        <f t="shared" si="78"/>
        <v>1.8850206464473875</v>
      </c>
      <c r="BD63">
        <f t="shared" si="79"/>
        <v>264.96323754163518</v>
      </c>
      <c r="BE63" t="s">
        <v>605</v>
      </c>
      <c r="BF63">
        <v>563.66</v>
      </c>
      <c r="BG63">
        <f t="shared" si="80"/>
        <v>563.66</v>
      </c>
      <c r="BH63">
        <f t="shared" si="81"/>
        <v>0.59870425743984046</v>
      </c>
      <c r="BI63">
        <f t="shared" si="82"/>
        <v>0.708096178086427</v>
      </c>
      <c r="BJ63">
        <f t="shared" si="83"/>
        <v>0.75894904604659696</v>
      </c>
      <c r="BK63">
        <f t="shared" si="84"/>
        <v>0.54016045167400217</v>
      </c>
      <c r="BL63">
        <f t="shared" si="85"/>
        <v>0.70603676500391466</v>
      </c>
      <c r="BM63">
        <f t="shared" si="86"/>
        <v>0.49327514237475173</v>
      </c>
      <c r="BN63">
        <f t="shared" si="87"/>
        <v>0.50672485762524833</v>
      </c>
      <c r="BO63">
        <f t="shared" si="88"/>
        <v>1999.79</v>
      </c>
      <c r="BP63">
        <f t="shared" si="89"/>
        <v>1681.0200001974267</v>
      </c>
      <c r="BQ63">
        <f t="shared" si="90"/>
        <v>0.84059826291631956</v>
      </c>
      <c r="BR63">
        <f t="shared" si="91"/>
        <v>0.16075464742849682</v>
      </c>
      <c r="BS63">
        <v>6</v>
      </c>
      <c r="BT63">
        <v>0.5</v>
      </c>
      <c r="BU63" t="s">
        <v>363</v>
      </c>
      <c r="BV63">
        <v>2</v>
      </c>
      <c r="BW63">
        <v>1628190600.5</v>
      </c>
      <c r="BX63">
        <v>1417.89</v>
      </c>
      <c r="BY63">
        <v>1510.3042048698401</v>
      </c>
      <c r="BZ63">
        <v>29.808324504266501</v>
      </c>
      <c r="CA63">
        <v>22.4011</v>
      </c>
      <c r="CB63">
        <v>1418.19</v>
      </c>
      <c r="CC63">
        <v>29.182700000000001</v>
      </c>
      <c r="CD63">
        <v>500.21100000000001</v>
      </c>
      <c r="CE63">
        <v>99.640199999999993</v>
      </c>
      <c r="CF63">
        <v>9.9927299999999997E-2</v>
      </c>
      <c r="CG63">
        <v>29.732500000000002</v>
      </c>
      <c r="CH63">
        <v>29.7989</v>
      </c>
      <c r="CI63">
        <v>999.9</v>
      </c>
      <c r="CJ63">
        <v>0</v>
      </c>
      <c r="CK63">
        <v>0</v>
      </c>
      <c r="CL63">
        <v>10008.799999999999</v>
      </c>
      <c r="CM63">
        <v>0</v>
      </c>
      <c r="CN63">
        <v>2069.9499999999998</v>
      </c>
      <c r="CO63">
        <v>-82.103099999999998</v>
      </c>
      <c r="CP63">
        <v>1461.02</v>
      </c>
      <c r="CQ63">
        <v>1534.36</v>
      </c>
      <c r="CR63">
        <v>7.1219900000000003</v>
      </c>
      <c r="CS63">
        <v>1499.99</v>
      </c>
      <c r="CT63">
        <v>22.4011</v>
      </c>
      <c r="CU63">
        <v>2.9416799999999999</v>
      </c>
      <c r="CV63">
        <v>2.2320500000000001</v>
      </c>
      <c r="CW63">
        <v>23.701499999999999</v>
      </c>
      <c r="CX63">
        <v>19.194199999999999</v>
      </c>
      <c r="CY63">
        <v>1999.79</v>
      </c>
      <c r="CZ63">
        <v>0.98000699999999996</v>
      </c>
      <c r="DA63">
        <v>1.9992599999999999E-2</v>
      </c>
      <c r="DB63">
        <v>0</v>
      </c>
      <c r="DC63">
        <v>808.25099999999998</v>
      </c>
      <c r="DD63">
        <v>4.9996700000000001</v>
      </c>
      <c r="DE63">
        <v>16215</v>
      </c>
      <c r="DF63">
        <v>16732.3</v>
      </c>
      <c r="DG63">
        <v>47.436999999999998</v>
      </c>
      <c r="DH63">
        <v>48.75</v>
      </c>
      <c r="DI63">
        <v>48.125</v>
      </c>
      <c r="DJ63">
        <v>48.186999999999998</v>
      </c>
      <c r="DK63">
        <v>48.936999999999998</v>
      </c>
      <c r="DL63">
        <v>1954.91</v>
      </c>
      <c r="DM63">
        <v>39.880000000000003</v>
      </c>
      <c r="DN63">
        <v>0</v>
      </c>
      <c r="DO63">
        <v>136.799999952316</v>
      </c>
      <c r="DP63">
        <v>0</v>
      </c>
      <c r="DQ63">
        <v>809.1336</v>
      </c>
      <c r="DR63">
        <v>-5.1409230942960704</v>
      </c>
      <c r="DS63">
        <v>578.43077001581503</v>
      </c>
      <c r="DT63">
        <v>16224.592000000001</v>
      </c>
      <c r="DU63">
        <v>15</v>
      </c>
      <c r="DV63">
        <v>1628190551</v>
      </c>
      <c r="DW63" t="s">
        <v>606</v>
      </c>
      <c r="DX63">
        <v>1628190551</v>
      </c>
      <c r="DY63">
        <v>1628190538.5</v>
      </c>
      <c r="DZ63">
        <v>102</v>
      </c>
      <c r="EA63">
        <v>-0.41399999999999998</v>
      </c>
      <c r="EB63">
        <v>-5.0000000000000001E-3</v>
      </c>
      <c r="EC63">
        <v>-0.22700000000000001</v>
      </c>
      <c r="ED63">
        <v>0.28699999999999998</v>
      </c>
      <c r="EE63">
        <v>1500</v>
      </c>
      <c r="EF63">
        <v>22</v>
      </c>
      <c r="EG63">
        <v>7.0000000000000007E-2</v>
      </c>
      <c r="EH63">
        <v>0.01</v>
      </c>
      <c r="EI63">
        <v>59.673134085070799</v>
      </c>
      <c r="EJ63">
        <v>-0.78326333393022896</v>
      </c>
      <c r="EK63">
        <v>0.19938113174883401</v>
      </c>
      <c r="EL63">
        <v>1</v>
      </c>
      <c r="EM63">
        <v>0.51412217166324103</v>
      </c>
      <c r="EN63">
        <v>1.9649238730100101E-2</v>
      </c>
      <c r="EO63">
        <v>7.1838355916393603E-3</v>
      </c>
      <c r="EP63">
        <v>1</v>
      </c>
      <c r="EQ63">
        <v>2</v>
      </c>
      <c r="ER63">
        <v>2</v>
      </c>
      <c r="ES63" t="s">
        <v>364</v>
      </c>
      <c r="ET63">
        <v>2.9216299999999999</v>
      </c>
      <c r="EU63">
        <v>2.7864900000000001</v>
      </c>
      <c r="EV63">
        <v>0.209587</v>
      </c>
      <c r="EW63">
        <v>0.217746</v>
      </c>
      <c r="EX63">
        <v>0.133269</v>
      </c>
      <c r="EY63">
        <v>0.111138</v>
      </c>
      <c r="EZ63">
        <v>19238.099999999999</v>
      </c>
      <c r="FA63">
        <v>16501.3</v>
      </c>
      <c r="FB63">
        <v>24042.7</v>
      </c>
      <c r="FC63">
        <v>20701.900000000001</v>
      </c>
      <c r="FD63">
        <v>30611.200000000001</v>
      </c>
      <c r="FE63">
        <v>26342.5</v>
      </c>
      <c r="FF63">
        <v>39153</v>
      </c>
      <c r="FG63">
        <v>32945.300000000003</v>
      </c>
      <c r="FH63">
        <v>2.0234200000000002</v>
      </c>
      <c r="FI63">
        <v>1.84382</v>
      </c>
      <c r="FJ63">
        <v>7.9389699999999994E-2</v>
      </c>
      <c r="FK63">
        <v>0</v>
      </c>
      <c r="FL63">
        <v>28.505199999999999</v>
      </c>
      <c r="FM63">
        <v>999.9</v>
      </c>
      <c r="FN63">
        <v>30.35</v>
      </c>
      <c r="FO63">
        <v>42.994</v>
      </c>
      <c r="FP63">
        <v>26.4542</v>
      </c>
      <c r="FQ63">
        <v>60.878999999999998</v>
      </c>
      <c r="FR63">
        <v>34.250799999999998</v>
      </c>
      <c r="FS63">
        <v>1</v>
      </c>
      <c r="FT63">
        <v>0.36309200000000003</v>
      </c>
      <c r="FU63">
        <v>1.6534500000000001</v>
      </c>
      <c r="FV63">
        <v>20.4084</v>
      </c>
      <c r="FW63">
        <v>5.2478400000000001</v>
      </c>
      <c r="FX63">
        <v>11.997999999999999</v>
      </c>
      <c r="FY63">
        <v>4.9638</v>
      </c>
      <c r="FZ63">
        <v>3.3010000000000002</v>
      </c>
      <c r="GA63">
        <v>9999</v>
      </c>
      <c r="GB63">
        <v>9999</v>
      </c>
      <c r="GC63">
        <v>9999</v>
      </c>
      <c r="GD63">
        <v>999.9</v>
      </c>
      <c r="GE63">
        <v>1.87103</v>
      </c>
      <c r="GF63">
        <v>1.87635</v>
      </c>
      <c r="GG63">
        <v>1.87652</v>
      </c>
      <c r="GH63">
        <v>1.8751500000000001</v>
      </c>
      <c r="GI63">
        <v>1.87751</v>
      </c>
      <c r="GJ63">
        <v>1.8733299999999999</v>
      </c>
      <c r="GK63">
        <v>1.8710500000000001</v>
      </c>
      <c r="GL63">
        <v>1.87842</v>
      </c>
      <c r="GM63">
        <v>5</v>
      </c>
      <c r="GN63">
        <v>0</v>
      </c>
      <c r="GO63">
        <v>0</v>
      </c>
      <c r="GP63">
        <v>0</v>
      </c>
      <c r="GQ63" t="s">
        <v>365</v>
      </c>
      <c r="GR63" t="s">
        <v>366</v>
      </c>
      <c r="GS63" t="s">
        <v>367</v>
      </c>
      <c r="GT63" t="s">
        <v>367</v>
      </c>
      <c r="GU63" t="s">
        <v>367</v>
      </c>
      <c r="GV63" t="s">
        <v>367</v>
      </c>
      <c r="GW63">
        <v>0</v>
      </c>
      <c r="GX63">
        <v>100</v>
      </c>
      <c r="GY63">
        <v>100</v>
      </c>
      <c r="GZ63">
        <v>-0.3</v>
      </c>
      <c r="HA63">
        <v>0.34029999999999999</v>
      </c>
      <c r="HB63">
        <v>-1.3989313541021799</v>
      </c>
      <c r="HC63">
        <v>1.17587188380478E-3</v>
      </c>
      <c r="HD63">
        <v>-6.2601144054332803E-7</v>
      </c>
      <c r="HE63">
        <v>2.41796582943236E-10</v>
      </c>
      <c r="HF63">
        <v>0.34034422054936098</v>
      </c>
      <c r="HG63">
        <v>0</v>
      </c>
      <c r="HH63">
        <v>0</v>
      </c>
      <c r="HI63">
        <v>0</v>
      </c>
      <c r="HJ63">
        <v>2</v>
      </c>
      <c r="HK63">
        <v>2154</v>
      </c>
      <c r="HL63">
        <v>1</v>
      </c>
      <c r="HM63">
        <v>23</v>
      </c>
      <c r="HN63">
        <v>0.8</v>
      </c>
      <c r="HO63">
        <v>1</v>
      </c>
      <c r="HP63">
        <v>18</v>
      </c>
      <c r="HQ63">
        <v>505.27100000000002</v>
      </c>
      <c r="HR63">
        <v>453.96600000000001</v>
      </c>
      <c r="HS63">
        <v>26.999700000000001</v>
      </c>
      <c r="HT63">
        <v>31.961099999999998</v>
      </c>
      <c r="HU63">
        <v>29.999600000000001</v>
      </c>
      <c r="HV63">
        <v>31.9008</v>
      </c>
      <c r="HW63">
        <v>31.8734</v>
      </c>
      <c r="HX63">
        <v>59.095799999999997</v>
      </c>
      <c r="HY63">
        <v>8.6236999999999995</v>
      </c>
      <c r="HZ63">
        <v>10.0816</v>
      </c>
      <c r="IA63">
        <v>27</v>
      </c>
      <c r="IB63">
        <v>1500</v>
      </c>
      <c r="IC63">
        <v>22.369900000000001</v>
      </c>
      <c r="ID63">
        <v>98.849500000000006</v>
      </c>
      <c r="IE63">
        <v>94.266999999999996</v>
      </c>
    </row>
    <row r="64" spans="1:239" x14ac:dyDescent="0.3">
      <c r="A64">
        <v>48</v>
      </c>
      <c r="B64">
        <v>1628190720.5</v>
      </c>
      <c r="C64">
        <v>15962.9000000954</v>
      </c>
      <c r="D64" t="s">
        <v>607</v>
      </c>
      <c r="E64" t="s">
        <v>608</v>
      </c>
      <c r="F64">
        <v>0</v>
      </c>
      <c r="G64" t="s">
        <v>452</v>
      </c>
      <c r="H64" t="s">
        <v>533</v>
      </c>
      <c r="I64" t="s">
        <v>361</v>
      </c>
      <c r="J64">
        <v>1628190720.5</v>
      </c>
      <c r="K64">
        <f t="shared" si="46"/>
        <v>6.0637480210189651E-3</v>
      </c>
      <c r="L64">
        <f t="shared" si="47"/>
        <v>6.0637480210189647</v>
      </c>
      <c r="M64">
        <f t="shared" si="48"/>
        <v>56.984371572350661</v>
      </c>
      <c r="N64">
        <f t="shared" si="49"/>
        <v>1716.64</v>
      </c>
      <c r="O64">
        <f t="shared" si="50"/>
        <v>1489.7930718078319</v>
      </c>
      <c r="P64">
        <f t="shared" si="51"/>
        <v>148.5841902214506</v>
      </c>
      <c r="Q64">
        <f t="shared" si="52"/>
        <v>171.20871960576</v>
      </c>
      <c r="R64">
        <f t="shared" si="53"/>
        <v>0.50918834047594297</v>
      </c>
      <c r="S64">
        <f t="shared" si="54"/>
        <v>2.9266390283702055</v>
      </c>
      <c r="T64">
        <f t="shared" si="55"/>
        <v>0.46460316178542249</v>
      </c>
      <c r="U64">
        <f t="shared" si="56"/>
        <v>0.29405675977544876</v>
      </c>
      <c r="V64">
        <f t="shared" si="57"/>
        <v>321.53850038134334</v>
      </c>
      <c r="W64">
        <f t="shared" si="58"/>
        <v>30.007099263072053</v>
      </c>
      <c r="X64">
        <f t="shared" si="59"/>
        <v>29.792200000000001</v>
      </c>
      <c r="Y64">
        <f t="shared" si="60"/>
        <v>4.2098613474878732</v>
      </c>
      <c r="Z64">
        <f t="shared" si="61"/>
        <v>70.612096883338879</v>
      </c>
      <c r="AA64">
        <f t="shared" si="62"/>
        <v>2.9549326375924077</v>
      </c>
      <c r="AB64">
        <f t="shared" si="63"/>
        <v>4.184739963854029</v>
      </c>
      <c r="AC64">
        <f t="shared" si="64"/>
        <v>1.2549287098954656</v>
      </c>
      <c r="AD64">
        <f t="shared" si="65"/>
        <v>-267.41128772693634</v>
      </c>
      <c r="AE64">
        <f t="shared" si="66"/>
        <v>-16.409220182939865</v>
      </c>
      <c r="AF64">
        <f t="shared" si="67"/>
        <v>-1.2434842354813684</v>
      </c>
      <c r="AG64">
        <f t="shared" si="68"/>
        <v>36.474508235985752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52316.359450608543</v>
      </c>
      <c r="AM64" t="s">
        <v>362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609</v>
      </c>
      <c r="AT64">
        <v>10396.1</v>
      </c>
      <c r="AU64">
        <v>790.97357692307696</v>
      </c>
      <c r="AV64">
        <v>1365.3</v>
      </c>
      <c r="AW64">
        <f t="shared" si="73"/>
        <v>0.42065950565950561</v>
      </c>
      <c r="AX64">
        <v>0.5</v>
      </c>
      <c r="AY64">
        <f t="shared" si="74"/>
        <v>1681.3404001975871</v>
      </c>
      <c r="AZ64">
        <f t="shared" si="75"/>
        <v>56.984371572350661</v>
      </c>
      <c r="BA64">
        <f t="shared" si="76"/>
        <v>353.63591079623615</v>
      </c>
      <c r="BB64">
        <f t="shared" si="77"/>
        <v>3.4084592081328031E-2</v>
      </c>
      <c r="BC64">
        <f t="shared" si="78"/>
        <v>1.9680656266022121</v>
      </c>
      <c r="BD64">
        <f t="shared" si="79"/>
        <v>263.53226528790418</v>
      </c>
      <c r="BE64" t="s">
        <v>610</v>
      </c>
      <c r="BF64">
        <v>553.91999999999996</v>
      </c>
      <c r="BG64">
        <f t="shared" si="80"/>
        <v>553.91999999999996</v>
      </c>
      <c r="BH64">
        <f t="shared" si="81"/>
        <v>0.59428696989672603</v>
      </c>
      <c r="BI64">
        <f t="shared" si="82"/>
        <v>0.7078390188036715</v>
      </c>
      <c r="BJ64">
        <f t="shared" si="83"/>
        <v>0.76806979230386629</v>
      </c>
      <c r="BK64">
        <f t="shared" si="84"/>
        <v>0.54024353870697728</v>
      </c>
      <c r="BL64">
        <f t="shared" si="85"/>
        <v>0.71651651907901892</v>
      </c>
      <c r="BM64">
        <f t="shared" si="86"/>
        <v>0.49570074239516665</v>
      </c>
      <c r="BN64">
        <f t="shared" si="87"/>
        <v>0.5042992576048333</v>
      </c>
      <c r="BO64">
        <f t="shared" si="88"/>
        <v>2000.17</v>
      </c>
      <c r="BP64">
        <f t="shared" si="89"/>
        <v>1681.3404001975871</v>
      </c>
      <c r="BQ64">
        <f t="shared" si="90"/>
        <v>0.84059874920511113</v>
      </c>
      <c r="BR64">
        <f t="shared" si="91"/>
        <v>0.16075558596586456</v>
      </c>
      <c r="BS64">
        <v>6</v>
      </c>
      <c r="BT64">
        <v>0.5</v>
      </c>
      <c r="BU64" t="s">
        <v>363</v>
      </c>
      <c r="BV64">
        <v>2</v>
      </c>
      <c r="BW64">
        <v>1628190720.5</v>
      </c>
      <c r="BX64">
        <v>1716.64</v>
      </c>
      <c r="BY64">
        <v>1797.49054312354</v>
      </c>
      <c r="BZ64">
        <v>29.6279043186418</v>
      </c>
      <c r="CA64">
        <v>22.568899999999999</v>
      </c>
      <c r="CB64">
        <v>1716.29</v>
      </c>
      <c r="CC64">
        <v>29.104199999999999</v>
      </c>
      <c r="CD64">
        <v>500.13499999999999</v>
      </c>
      <c r="CE64">
        <v>99.634900000000002</v>
      </c>
      <c r="CF64">
        <v>9.9884000000000001E-2</v>
      </c>
      <c r="CG64">
        <v>29.688199999999998</v>
      </c>
      <c r="CH64">
        <v>29.792200000000001</v>
      </c>
      <c r="CI64">
        <v>999.9</v>
      </c>
      <c r="CJ64">
        <v>0</v>
      </c>
      <c r="CK64">
        <v>0</v>
      </c>
      <c r="CL64">
        <v>10020</v>
      </c>
      <c r="CM64">
        <v>0</v>
      </c>
      <c r="CN64">
        <v>554.904</v>
      </c>
      <c r="CO64">
        <v>-83.376099999999994</v>
      </c>
      <c r="CP64">
        <v>1768.73</v>
      </c>
      <c r="CQ64">
        <v>1841.58</v>
      </c>
      <c r="CR64">
        <v>6.8812800000000003</v>
      </c>
      <c r="CS64">
        <v>1800.02</v>
      </c>
      <c r="CT64">
        <v>22.568899999999999</v>
      </c>
      <c r="CU64">
        <v>2.9342700000000002</v>
      </c>
      <c r="CV64">
        <v>2.24865</v>
      </c>
      <c r="CW64">
        <v>23.659500000000001</v>
      </c>
      <c r="CX64">
        <v>19.313199999999998</v>
      </c>
      <c r="CY64">
        <v>2000.17</v>
      </c>
      <c r="CZ64">
        <v>0.97999099999999995</v>
      </c>
      <c r="DA64">
        <v>2.0008600000000001E-2</v>
      </c>
      <c r="DB64">
        <v>0</v>
      </c>
      <c r="DC64">
        <v>790.45299999999997</v>
      </c>
      <c r="DD64">
        <v>4.9996700000000001</v>
      </c>
      <c r="DE64">
        <v>15671.6</v>
      </c>
      <c r="DF64">
        <v>16735.400000000001</v>
      </c>
      <c r="DG64">
        <v>47.25</v>
      </c>
      <c r="DH64">
        <v>48.436999999999998</v>
      </c>
      <c r="DI64">
        <v>47.936999999999998</v>
      </c>
      <c r="DJ64">
        <v>47.936999999999998</v>
      </c>
      <c r="DK64">
        <v>48.75</v>
      </c>
      <c r="DL64">
        <v>1955.25</v>
      </c>
      <c r="DM64">
        <v>39.92</v>
      </c>
      <c r="DN64">
        <v>0</v>
      </c>
      <c r="DO64">
        <v>119.40000009536701</v>
      </c>
      <c r="DP64">
        <v>0</v>
      </c>
      <c r="DQ64">
        <v>790.97357692307696</v>
      </c>
      <c r="DR64">
        <v>-3.8705299188115498</v>
      </c>
      <c r="DS64">
        <v>-68.529914614509394</v>
      </c>
      <c r="DT64">
        <v>15679.188461538501</v>
      </c>
      <c r="DU64">
        <v>15</v>
      </c>
      <c r="DV64">
        <v>1628190670.5</v>
      </c>
      <c r="DW64" t="s">
        <v>611</v>
      </c>
      <c r="DX64">
        <v>1628190667</v>
      </c>
      <c r="DY64">
        <v>1628190670.5</v>
      </c>
      <c r="DZ64">
        <v>103</v>
      </c>
      <c r="EA64">
        <v>0.34899999999999998</v>
      </c>
      <c r="EB64">
        <v>6.0000000000000001E-3</v>
      </c>
      <c r="EC64">
        <v>0.45</v>
      </c>
      <c r="ED64">
        <v>0.30099999999999999</v>
      </c>
      <c r="EE64">
        <v>1800</v>
      </c>
      <c r="EF64">
        <v>22</v>
      </c>
      <c r="EG64">
        <v>0.05</v>
      </c>
      <c r="EH64">
        <v>0.02</v>
      </c>
      <c r="EI64">
        <v>59.395507304086998</v>
      </c>
      <c r="EJ64">
        <v>-0.984009790787017</v>
      </c>
      <c r="EK64">
        <v>0.19343680243655001</v>
      </c>
      <c r="EL64">
        <v>1</v>
      </c>
      <c r="EM64">
        <v>0.489705282283458</v>
      </c>
      <c r="EN64">
        <v>2.4115547442426499E-2</v>
      </c>
      <c r="EO64">
        <v>6.0794878025421002E-3</v>
      </c>
      <c r="EP64">
        <v>1</v>
      </c>
      <c r="EQ64">
        <v>2</v>
      </c>
      <c r="ER64">
        <v>2</v>
      </c>
      <c r="ES64" t="s">
        <v>364</v>
      </c>
      <c r="ET64">
        <v>2.9215800000000001</v>
      </c>
      <c r="EU64">
        <v>2.78654</v>
      </c>
      <c r="EV64">
        <v>0.23464099999999999</v>
      </c>
      <c r="EW64">
        <v>0.24226400000000001</v>
      </c>
      <c r="EX64">
        <v>0.13305500000000001</v>
      </c>
      <c r="EY64">
        <v>0.11174099999999999</v>
      </c>
      <c r="EZ64">
        <v>18632.900000000001</v>
      </c>
      <c r="FA64">
        <v>15986.7</v>
      </c>
      <c r="FB64">
        <v>24049.7</v>
      </c>
      <c r="FC64">
        <v>20706.2</v>
      </c>
      <c r="FD64">
        <v>30626.6</v>
      </c>
      <c r="FE64">
        <v>26328.400000000001</v>
      </c>
      <c r="FF64">
        <v>39163.800000000003</v>
      </c>
      <c r="FG64">
        <v>32950.199999999997</v>
      </c>
      <c r="FH64">
        <v>2.0247000000000002</v>
      </c>
      <c r="FI64">
        <v>1.8482700000000001</v>
      </c>
      <c r="FJ64">
        <v>8.2455600000000004E-2</v>
      </c>
      <c r="FK64">
        <v>0</v>
      </c>
      <c r="FL64">
        <v>28.448399999999999</v>
      </c>
      <c r="FM64">
        <v>999.9</v>
      </c>
      <c r="FN64">
        <v>30.643000000000001</v>
      </c>
      <c r="FO64">
        <v>42.883000000000003</v>
      </c>
      <c r="FP64">
        <v>26.5549</v>
      </c>
      <c r="FQ64">
        <v>61.149099999999997</v>
      </c>
      <c r="FR64">
        <v>33.866199999999999</v>
      </c>
      <c r="FS64">
        <v>1</v>
      </c>
      <c r="FT64">
        <v>0.35176299999999999</v>
      </c>
      <c r="FU64">
        <v>1.6093599999999999</v>
      </c>
      <c r="FV64">
        <v>20.408999999999999</v>
      </c>
      <c r="FW64">
        <v>5.2469400000000004</v>
      </c>
      <c r="FX64">
        <v>11.997999999999999</v>
      </c>
      <c r="FY64">
        <v>4.9637000000000002</v>
      </c>
      <c r="FZ64">
        <v>3.3010000000000002</v>
      </c>
      <c r="GA64">
        <v>9999</v>
      </c>
      <c r="GB64">
        <v>9999</v>
      </c>
      <c r="GC64">
        <v>9999</v>
      </c>
      <c r="GD64">
        <v>999.9</v>
      </c>
      <c r="GE64">
        <v>1.87103</v>
      </c>
      <c r="GF64">
        <v>1.8763700000000001</v>
      </c>
      <c r="GG64">
        <v>1.8765099999999999</v>
      </c>
      <c r="GH64">
        <v>1.8751500000000001</v>
      </c>
      <c r="GI64">
        <v>1.87757</v>
      </c>
      <c r="GJ64">
        <v>1.8733500000000001</v>
      </c>
      <c r="GK64">
        <v>1.8710500000000001</v>
      </c>
      <c r="GL64">
        <v>1.87839</v>
      </c>
      <c r="GM64">
        <v>5</v>
      </c>
      <c r="GN64">
        <v>0</v>
      </c>
      <c r="GO64">
        <v>0</v>
      </c>
      <c r="GP64">
        <v>0</v>
      </c>
      <c r="GQ64" t="s">
        <v>365</v>
      </c>
      <c r="GR64" t="s">
        <v>366</v>
      </c>
      <c r="GS64" t="s">
        <v>367</v>
      </c>
      <c r="GT64" t="s">
        <v>367</v>
      </c>
      <c r="GU64" t="s">
        <v>367</v>
      </c>
      <c r="GV64" t="s">
        <v>367</v>
      </c>
      <c r="GW64">
        <v>0</v>
      </c>
      <c r="GX64">
        <v>100</v>
      </c>
      <c r="GY64">
        <v>100</v>
      </c>
      <c r="GZ64">
        <v>0.35</v>
      </c>
      <c r="HA64">
        <v>0.34599999999999997</v>
      </c>
      <c r="HB64">
        <v>-1.0478329957263299</v>
      </c>
      <c r="HC64">
        <v>1.17587188380478E-3</v>
      </c>
      <c r="HD64">
        <v>-6.2601144054332803E-7</v>
      </c>
      <c r="HE64">
        <v>2.41796582943236E-10</v>
      </c>
      <c r="HF64">
        <v>0.34600452659330899</v>
      </c>
      <c r="HG64">
        <v>0</v>
      </c>
      <c r="HH64">
        <v>0</v>
      </c>
      <c r="HI64">
        <v>0</v>
      </c>
      <c r="HJ64">
        <v>2</v>
      </c>
      <c r="HK64">
        <v>2154</v>
      </c>
      <c r="HL64">
        <v>1</v>
      </c>
      <c r="HM64">
        <v>23</v>
      </c>
      <c r="HN64">
        <v>0.9</v>
      </c>
      <c r="HO64">
        <v>0.8</v>
      </c>
      <c r="HP64">
        <v>18</v>
      </c>
      <c r="HQ64">
        <v>505.01100000000002</v>
      </c>
      <c r="HR64">
        <v>455.85</v>
      </c>
      <c r="HS64">
        <v>26.998899999999999</v>
      </c>
      <c r="HT64">
        <v>31.8139</v>
      </c>
      <c r="HU64">
        <v>29.999600000000001</v>
      </c>
      <c r="HV64">
        <v>31.766400000000001</v>
      </c>
      <c r="HW64">
        <v>31.743600000000001</v>
      </c>
      <c r="HX64">
        <v>68.4846</v>
      </c>
      <c r="HY64">
        <v>8.6664700000000003</v>
      </c>
      <c r="HZ64">
        <v>11.9468</v>
      </c>
      <c r="IA64">
        <v>27</v>
      </c>
      <c r="IB64">
        <v>1800</v>
      </c>
      <c r="IC64">
        <v>22.574100000000001</v>
      </c>
      <c r="ID64">
        <v>98.877300000000005</v>
      </c>
      <c r="IE64">
        <v>94.283199999999994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2021-08-04T14:17:16Z</dcterms:created>
  <dcterms:modified xsi:type="dcterms:W3CDTF">2022-09-06T21:59:23Z</dcterms:modified>
</cp:coreProperties>
</file>