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Personal\Account\"/>
    </mc:Choice>
  </mc:AlternateContent>
  <xr:revisionPtr revIDLastSave="0" documentId="13_ncr:1_{498570E7-B5EB-43F8-A3AD-0A461ABA9917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</sheets>
  <definedNames>
    <definedName name="_xlnm._FilterDatabase" localSheetId="3" hidden="1">April!$A$1:$H$39</definedName>
    <definedName name="_xlnm._FilterDatabase" localSheetId="1" hidden="1">February!$A$1:$H$26</definedName>
    <definedName name="_xlnm._FilterDatabase" localSheetId="0" hidden="1">January!$A$1:$H$32</definedName>
    <definedName name="_xlnm._FilterDatabase" localSheetId="2" hidden="1">March!$A$1:$H$40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4" l="1"/>
  <c r="C42" i="4"/>
  <c r="I23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5" i="3"/>
  <c r="F6" i="3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" i="3"/>
  <c r="C48" i="3"/>
  <c r="C44" i="3"/>
  <c r="C43" i="3"/>
  <c r="C51" i="3" s="1"/>
  <c r="F3" i="3"/>
  <c r="C38" i="2"/>
  <c r="C30" i="2"/>
  <c r="C29" i="2"/>
  <c r="I18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37" i="1"/>
  <c r="F36" i="1"/>
  <c r="F35" i="1"/>
  <c r="F33" i="1"/>
  <c r="F34" i="1"/>
  <c r="C40" i="1"/>
  <c r="C41" i="1"/>
  <c r="I25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C50" i="4" l="1"/>
  <c r="C37" i="2"/>
  <c r="C48" i="1"/>
</calcChain>
</file>

<file path=xl/sharedStrings.xml><?xml version="1.0" encoding="utf-8"?>
<sst xmlns="http://schemas.openxmlformats.org/spreadsheetml/2006/main" count="373" uniqueCount="117">
  <si>
    <t>Date</t>
  </si>
  <si>
    <t>Credit(in Rupees)</t>
  </si>
  <si>
    <t>Debit(in Rupees)</t>
  </si>
  <si>
    <t>Sent/Received from</t>
  </si>
  <si>
    <t>Purpose</t>
  </si>
  <si>
    <t>Existing balance(in Rupees)</t>
  </si>
  <si>
    <t>Savings added(in Rupees)</t>
  </si>
  <si>
    <t>Comments</t>
  </si>
  <si>
    <t>RD Installment</t>
  </si>
  <si>
    <t>RD installment</t>
  </si>
  <si>
    <t xml:space="preserve">HDFC bank </t>
  </si>
  <si>
    <t>Credit Interest capitalised</t>
  </si>
  <si>
    <t xml:space="preserve">Novoresume </t>
  </si>
  <si>
    <t>Resume Preparation</t>
  </si>
  <si>
    <t>Learning</t>
  </si>
  <si>
    <t>Amazon Learning</t>
  </si>
  <si>
    <t>Amazon</t>
  </si>
  <si>
    <t>Cloud services</t>
  </si>
  <si>
    <t>Food</t>
  </si>
  <si>
    <t xml:space="preserve">Bike </t>
  </si>
  <si>
    <t>Suzuki Cover</t>
  </si>
  <si>
    <t>Daddy</t>
  </si>
  <si>
    <t>Dio &amp; RX100 Insurance</t>
  </si>
  <si>
    <t>HDFC bank</t>
  </si>
  <si>
    <t>PL-8th month due</t>
  </si>
  <si>
    <t>16 remaining</t>
  </si>
  <si>
    <t>Newspaper</t>
  </si>
  <si>
    <t xml:space="preserve">BSNL </t>
  </si>
  <si>
    <t>Mobile Recharge</t>
  </si>
  <si>
    <t>Petrol/Oil</t>
  </si>
  <si>
    <t>Petrol/oil</t>
  </si>
  <si>
    <t>Clothes</t>
  </si>
  <si>
    <t>MG</t>
  </si>
  <si>
    <t>Movie</t>
  </si>
  <si>
    <t>Thunivu</t>
  </si>
  <si>
    <t>BSNL Landline</t>
  </si>
  <si>
    <t>AKP Landline</t>
  </si>
  <si>
    <t>Balance</t>
  </si>
  <si>
    <t>Varisu</t>
  </si>
  <si>
    <t>Medicine</t>
  </si>
  <si>
    <t>Sony 4 dues remaining</t>
  </si>
  <si>
    <t>Cash withdrawal</t>
  </si>
  <si>
    <t>Cheyyar Expense</t>
  </si>
  <si>
    <t>Food expense</t>
  </si>
  <si>
    <t>Petrol expense</t>
  </si>
  <si>
    <t>Bike expense</t>
  </si>
  <si>
    <t>Learning expense</t>
  </si>
  <si>
    <t>Unwanted expenses</t>
  </si>
  <si>
    <t>Health Expense</t>
  </si>
  <si>
    <t>Tour Expense</t>
  </si>
  <si>
    <t>Movie Expense</t>
  </si>
  <si>
    <t>Total</t>
  </si>
  <si>
    <t>Savings</t>
  </si>
  <si>
    <t>Recurring deposit balance</t>
  </si>
  <si>
    <t>Recurring deposit Monthly savings</t>
  </si>
  <si>
    <t>HDFC A/C Balance</t>
  </si>
  <si>
    <t>Difference</t>
  </si>
  <si>
    <t>CNRB bal</t>
  </si>
  <si>
    <t>CTS</t>
  </si>
  <si>
    <t>January month Salary</t>
  </si>
  <si>
    <t>HRA</t>
  </si>
  <si>
    <t>Amma</t>
  </si>
  <si>
    <t>Trip-1/6</t>
  </si>
  <si>
    <t>To Canara Bank</t>
  </si>
  <si>
    <t>Bike spare</t>
  </si>
  <si>
    <t>Bike Spare</t>
  </si>
  <si>
    <t>Sony 3 dues remaining</t>
  </si>
  <si>
    <t>HDFC Credit card</t>
  </si>
  <si>
    <t>Sony sound system</t>
  </si>
  <si>
    <t>HDFC Credit Payment</t>
  </si>
  <si>
    <t>PL-9th month due</t>
  </si>
  <si>
    <t>15 dues remaining</t>
  </si>
  <si>
    <t>LinkedIn Premium</t>
  </si>
  <si>
    <t>Japan Opticals</t>
  </si>
  <si>
    <t>Amma specs</t>
  </si>
  <si>
    <t>February month Salary</t>
  </si>
  <si>
    <t>Comparison with Previous month</t>
  </si>
  <si>
    <t xml:space="preserve">Medicine </t>
  </si>
  <si>
    <t>Health</t>
  </si>
  <si>
    <t>Hair oil</t>
  </si>
  <si>
    <t>14 dues remaining</t>
  </si>
  <si>
    <t>Keerthana</t>
  </si>
  <si>
    <t>Credit Card</t>
  </si>
  <si>
    <t>Sony 2 dues remaining</t>
  </si>
  <si>
    <t>Bill Payment</t>
  </si>
  <si>
    <t>Variable Pay</t>
  </si>
  <si>
    <t>Canara bank</t>
  </si>
  <si>
    <t>Hotstar</t>
  </si>
  <si>
    <t>Subscription</t>
  </si>
  <si>
    <t>Clothing</t>
  </si>
  <si>
    <t>Raja Pandiyan</t>
  </si>
  <si>
    <t>Viduthalai-1</t>
  </si>
  <si>
    <t>BSNL Recharge</t>
  </si>
  <si>
    <t>March month Salary</t>
  </si>
  <si>
    <t>CNB account</t>
  </si>
  <si>
    <t>Naukri</t>
  </si>
  <si>
    <t>Naukri Premium</t>
  </si>
  <si>
    <t>Priya</t>
  </si>
  <si>
    <t>RX Nishanth</t>
  </si>
  <si>
    <t xml:space="preserve">Sony </t>
  </si>
  <si>
    <t>Sony PS Subscription</t>
  </si>
  <si>
    <t>From CNB</t>
  </si>
  <si>
    <t>Own Account</t>
  </si>
  <si>
    <t>Jeeva</t>
  </si>
  <si>
    <t>Returned</t>
  </si>
  <si>
    <t>McAfee</t>
  </si>
  <si>
    <t>Anti-Virus for System</t>
  </si>
  <si>
    <t>1 due remaining</t>
  </si>
  <si>
    <t>For HDFC CC Payment</t>
  </si>
  <si>
    <t>PL-10th month due</t>
  </si>
  <si>
    <t>PL-11th month due</t>
  </si>
  <si>
    <t>Got as Cash</t>
  </si>
  <si>
    <t>Exchange</t>
  </si>
  <si>
    <t>From CNB A/c</t>
  </si>
  <si>
    <t xml:space="preserve">BSNL Recharge </t>
  </si>
  <si>
    <t>April month Salary</t>
  </si>
  <si>
    <t>To CNB A/c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</si>
</sst>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16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1" fillId="4" borderId="2" xfId="0" applyFont="1" applyFill="1" applyBorder="1"/>
    <xf numFmtId="0" fontId="0" fillId="4" borderId="2" xfId="0" applyFill="1" applyBorder="1"/>
    <xf numFmtId="16" fontId="0" fillId="0" borderId="1" xfId="0" applyNumberFormat="1" applyFill="1" applyBorder="1"/>
    <xf numFmtId="0" fontId="0" fillId="0" borderId="1" xfId="0" applyBorder="1" applyAlignment="1"/>
    <xf numFmtId="0" fontId="2" fillId="0" borderId="1" xfId="0" applyFont="1" applyFill="1" applyBorder="1" applyAlignment="1">
      <alignment wrapText="1"/>
    </xf>
    <xf numFmtId="4" fontId="0" fillId="0" borderId="1" xfId="0" applyNumberForma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6" workbookViewId="0">
      <selection activeCell="D37" sqref="D37:E37"/>
    </sheetView>
  </sheetViews>
  <sheetFormatPr defaultRowHeight="14.5" x14ac:dyDescent="0.35"/>
  <cols>
    <col min="1" max="1" width="6.1796875" bestFit="1" customWidth="1"/>
    <col min="2" max="2" width="15.36328125" bestFit="1" customWidth="1"/>
    <col min="3" max="3" width="14.81640625" bestFit="1" customWidth="1"/>
    <col min="4" max="4" width="17.453125" bestFit="1" customWidth="1"/>
    <col min="5" max="5" width="24.90625" customWidth="1"/>
    <col min="6" max="6" width="23.7265625" bestFit="1" customWidth="1"/>
    <col min="7" max="7" width="22.26953125" bestFit="1" customWidth="1"/>
    <col min="8" max="8" width="9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35">
      <c r="A2" s="5"/>
      <c r="B2" s="5"/>
      <c r="C2" s="5"/>
      <c r="D2" s="5"/>
      <c r="E2" s="5"/>
      <c r="F2" s="4">
        <v>72586.45</v>
      </c>
      <c r="G2" s="5"/>
      <c r="H2" s="5"/>
    </row>
    <row r="3" spans="1:8" x14ac:dyDescent="0.35">
      <c r="A3" s="6">
        <v>44927</v>
      </c>
      <c r="B3" s="5"/>
      <c r="C3" s="5">
        <v>3000</v>
      </c>
      <c r="D3" s="5" t="s">
        <v>8</v>
      </c>
      <c r="E3" s="5" t="s">
        <v>9</v>
      </c>
      <c r="F3" s="5">
        <f>F2+B3-C3-G3</f>
        <v>69586.45</v>
      </c>
      <c r="G3" s="5"/>
      <c r="H3" s="5"/>
    </row>
    <row r="4" spans="1:8" x14ac:dyDescent="0.35">
      <c r="A4" s="6">
        <v>44927</v>
      </c>
      <c r="B4" s="5">
        <v>202</v>
      </c>
      <c r="C4" s="5"/>
      <c r="D4" s="5" t="s">
        <v>10</v>
      </c>
      <c r="E4" s="4" t="s">
        <v>11</v>
      </c>
      <c r="F4" s="5">
        <f t="shared" ref="F4:F37" si="0">F3+B4-C4-G4</f>
        <v>69788.45</v>
      </c>
      <c r="G4" s="5"/>
      <c r="H4" s="5"/>
    </row>
    <row r="5" spans="1:8" x14ac:dyDescent="0.35">
      <c r="A5" s="6">
        <v>44927</v>
      </c>
      <c r="B5" s="5"/>
      <c r="C5" s="5">
        <v>699</v>
      </c>
      <c r="D5" s="5" t="s">
        <v>12</v>
      </c>
      <c r="E5" s="4" t="s">
        <v>13</v>
      </c>
      <c r="F5" s="5">
        <f t="shared" si="0"/>
        <v>69089.45</v>
      </c>
      <c r="G5" s="5"/>
      <c r="H5" s="5"/>
    </row>
    <row r="6" spans="1:8" x14ac:dyDescent="0.35">
      <c r="A6" s="6">
        <v>44931</v>
      </c>
      <c r="B6" s="5"/>
      <c r="C6" s="5">
        <v>890</v>
      </c>
      <c r="D6" s="5" t="s">
        <v>14</v>
      </c>
      <c r="E6" s="4" t="s">
        <v>15</v>
      </c>
      <c r="F6" s="5">
        <f t="shared" si="0"/>
        <v>68199.45</v>
      </c>
      <c r="G6" s="5"/>
      <c r="H6" s="5"/>
    </row>
    <row r="7" spans="1:8" x14ac:dyDescent="0.35">
      <c r="A7" s="6">
        <v>44931</v>
      </c>
      <c r="B7" s="5"/>
      <c r="C7" s="5">
        <v>290</v>
      </c>
      <c r="D7" s="5" t="s">
        <v>26</v>
      </c>
      <c r="E7" s="4" t="s">
        <v>26</v>
      </c>
      <c r="F7" s="5">
        <f t="shared" si="0"/>
        <v>67909.45</v>
      </c>
      <c r="G7" s="5"/>
      <c r="H7" s="5"/>
    </row>
    <row r="8" spans="1:8" x14ac:dyDescent="0.35">
      <c r="A8" s="6">
        <v>44932</v>
      </c>
      <c r="B8" s="5"/>
      <c r="C8" s="5">
        <v>175.08</v>
      </c>
      <c r="D8" s="7" t="s">
        <v>16</v>
      </c>
      <c r="E8" s="8" t="s">
        <v>17</v>
      </c>
      <c r="F8" s="5">
        <f t="shared" si="0"/>
        <v>67734.37</v>
      </c>
      <c r="G8" s="5"/>
      <c r="H8" s="5"/>
    </row>
    <row r="9" spans="1:8" x14ac:dyDescent="0.35">
      <c r="A9" s="6">
        <v>44932</v>
      </c>
      <c r="B9" s="5"/>
      <c r="C9" s="5">
        <v>40</v>
      </c>
      <c r="D9" s="7" t="s">
        <v>18</v>
      </c>
      <c r="E9" s="8" t="s">
        <v>18</v>
      </c>
      <c r="F9" s="5">
        <f t="shared" si="0"/>
        <v>67694.37</v>
      </c>
      <c r="G9" s="5"/>
      <c r="H9" s="5"/>
    </row>
    <row r="10" spans="1:8" x14ac:dyDescent="0.35">
      <c r="A10" s="6">
        <v>44932</v>
      </c>
      <c r="B10" s="5"/>
      <c r="C10" s="5">
        <v>350</v>
      </c>
      <c r="D10" s="7" t="s">
        <v>19</v>
      </c>
      <c r="E10" s="8" t="s">
        <v>20</v>
      </c>
      <c r="F10" s="5">
        <f t="shared" si="0"/>
        <v>67344.37</v>
      </c>
      <c r="G10" s="5"/>
      <c r="H10" s="5"/>
    </row>
    <row r="11" spans="1:8" x14ac:dyDescent="0.35">
      <c r="A11" s="6">
        <v>44932</v>
      </c>
      <c r="B11" s="5"/>
      <c r="C11" s="5">
        <v>25</v>
      </c>
      <c r="D11" s="7" t="s">
        <v>18</v>
      </c>
      <c r="E11" s="8" t="s">
        <v>18</v>
      </c>
      <c r="F11" s="5">
        <f t="shared" si="0"/>
        <v>67319.37</v>
      </c>
      <c r="G11" s="5"/>
      <c r="H11" s="5"/>
    </row>
    <row r="12" spans="1:8" x14ac:dyDescent="0.35">
      <c r="A12" s="6">
        <v>44933</v>
      </c>
      <c r="B12" s="5"/>
      <c r="C12" s="5">
        <v>2600</v>
      </c>
      <c r="D12" s="7" t="s">
        <v>21</v>
      </c>
      <c r="E12" s="8" t="s">
        <v>22</v>
      </c>
      <c r="F12" s="5">
        <f t="shared" si="0"/>
        <v>64719.369999999995</v>
      </c>
      <c r="G12" s="5"/>
      <c r="H12" s="5" t="s">
        <v>40</v>
      </c>
    </row>
    <row r="13" spans="1:8" x14ac:dyDescent="0.35">
      <c r="A13" s="6">
        <v>44933</v>
      </c>
      <c r="B13" s="5"/>
      <c r="C13" s="5">
        <v>46492</v>
      </c>
      <c r="D13" s="5" t="s">
        <v>23</v>
      </c>
      <c r="E13" s="4" t="s">
        <v>24</v>
      </c>
      <c r="F13" s="5">
        <f t="shared" si="0"/>
        <v>18227.369999999995</v>
      </c>
      <c r="G13" s="5"/>
      <c r="H13" s="5" t="s">
        <v>25</v>
      </c>
    </row>
    <row r="14" spans="1:8" x14ac:dyDescent="0.35">
      <c r="A14" s="6">
        <v>44933</v>
      </c>
      <c r="B14" s="5"/>
      <c r="C14" s="7">
        <v>109</v>
      </c>
      <c r="D14" s="7" t="s">
        <v>27</v>
      </c>
      <c r="E14" s="8" t="s">
        <v>28</v>
      </c>
      <c r="F14" s="5">
        <f t="shared" si="0"/>
        <v>18118.369999999995</v>
      </c>
      <c r="G14" s="5"/>
      <c r="H14" s="5"/>
    </row>
    <row r="15" spans="1:8" x14ac:dyDescent="0.35">
      <c r="A15" s="6">
        <v>44933</v>
      </c>
      <c r="B15" s="5"/>
      <c r="C15" s="7">
        <v>40</v>
      </c>
      <c r="D15" s="7" t="s">
        <v>18</v>
      </c>
      <c r="E15" s="8" t="s">
        <v>18</v>
      </c>
      <c r="F15" s="5">
        <f t="shared" si="0"/>
        <v>18078.369999999995</v>
      </c>
      <c r="G15" s="5"/>
      <c r="H15" s="5"/>
    </row>
    <row r="16" spans="1:8" x14ac:dyDescent="0.35">
      <c r="A16" s="6">
        <v>44933</v>
      </c>
      <c r="B16" s="5"/>
      <c r="C16" s="7">
        <v>300</v>
      </c>
      <c r="D16" s="5" t="s">
        <v>29</v>
      </c>
      <c r="E16" s="4" t="s">
        <v>30</v>
      </c>
      <c r="F16" s="5">
        <f t="shared" si="0"/>
        <v>17778.369999999995</v>
      </c>
      <c r="G16" s="5"/>
      <c r="H16" s="5"/>
    </row>
    <row r="17" spans="1:9" x14ac:dyDescent="0.35">
      <c r="A17" s="6">
        <v>44933</v>
      </c>
      <c r="B17" s="5"/>
      <c r="C17" s="7">
        <v>50</v>
      </c>
      <c r="D17" s="7" t="s">
        <v>18</v>
      </c>
      <c r="E17" s="8" t="s">
        <v>18</v>
      </c>
      <c r="F17" s="5">
        <f t="shared" si="0"/>
        <v>17728.369999999995</v>
      </c>
      <c r="G17" s="5"/>
      <c r="H17" s="5"/>
    </row>
    <row r="18" spans="1:9" x14ac:dyDescent="0.35">
      <c r="A18" s="6">
        <v>44934</v>
      </c>
      <c r="B18" s="5"/>
      <c r="C18" s="7">
        <v>200</v>
      </c>
      <c r="D18" s="7" t="s">
        <v>29</v>
      </c>
      <c r="E18" s="8" t="s">
        <v>30</v>
      </c>
      <c r="F18" s="5">
        <f t="shared" si="0"/>
        <v>17528.369999999995</v>
      </c>
      <c r="G18" s="5"/>
      <c r="H18" s="5"/>
    </row>
    <row r="19" spans="1:9" x14ac:dyDescent="0.35">
      <c r="A19" s="6">
        <v>44934</v>
      </c>
      <c r="B19" s="5"/>
      <c r="C19" s="7">
        <v>330</v>
      </c>
      <c r="D19" s="7" t="s">
        <v>18</v>
      </c>
      <c r="E19" s="8" t="s">
        <v>18</v>
      </c>
      <c r="F19" s="5">
        <f t="shared" si="0"/>
        <v>17198.369999999995</v>
      </c>
      <c r="G19" s="5"/>
      <c r="H19" s="5"/>
    </row>
    <row r="20" spans="1:9" x14ac:dyDescent="0.35">
      <c r="A20" s="6">
        <v>44937</v>
      </c>
      <c r="B20" s="5"/>
      <c r="C20" s="7">
        <v>2859</v>
      </c>
      <c r="D20" s="7" t="s">
        <v>32</v>
      </c>
      <c r="E20" s="8" t="s">
        <v>31</v>
      </c>
      <c r="F20" s="5">
        <f t="shared" si="0"/>
        <v>14339.369999999995</v>
      </c>
      <c r="G20" s="5"/>
      <c r="H20" s="5"/>
    </row>
    <row r="21" spans="1:9" x14ac:dyDescent="0.35">
      <c r="A21" s="6">
        <v>44939</v>
      </c>
      <c r="B21" s="5"/>
      <c r="C21" s="7">
        <v>500</v>
      </c>
      <c r="D21" s="7" t="s">
        <v>33</v>
      </c>
      <c r="E21" s="8" t="s">
        <v>34</v>
      </c>
      <c r="F21" s="5">
        <f t="shared" si="0"/>
        <v>13839.369999999995</v>
      </c>
      <c r="G21" s="5"/>
      <c r="H21" s="5"/>
    </row>
    <row r="22" spans="1:9" x14ac:dyDescent="0.35">
      <c r="A22" s="6">
        <v>44939</v>
      </c>
      <c r="B22" s="5"/>
      <c r="C22" s="7">
        <v>1000</v>
      </c>
      <c r="D22" s="7" t="s">
        <v>8</v>
      </c>
      <c r="E22" s="8" t="s">
        <v>9</v>
      </c>
      <c r="F22" s="5">
        <f t="shared" si="0"/>
        <v>12839.369999999995</v>
      </c>
      <c r="G22" s="5"/>
      <c r="H22" s="5"/>
    </row>
    <row r="23" spans="1:9" x14ac:dyDescent="0.35">
      <c r="A23" s="6">
        <v>44941</v>
      </c>
      <c r="B23" s="5"/>
      <c r="C23" s="7">
        <v>538</v>
      </c>
      <c r="D23" s="7" t="s">
        <v>18</v>
      </c>
      <c r="E23" s="8" t="s">
        <v>18</v>
      </c>
      <c r="F23" s="5">
        <f t="shared" si="0"/>
        <v>12301.369999999995</v>
      </c>
      <c r="G23" s="5"/>
      <c r="H23" s="5"/>
    </row>
    <row r="24" spans="1:9" x14ac:dyDescent="0.35">
      <c r="A24" s="6">
        <v>44942</v>
      </c>
      <c r="B24" s="5"/>
      <c r="C24" s="5">
        <v>177</v>
      </c>
      <c r="D24" s="5" t="s">
        <v>35</v>
      </c>
      <c r="E24" s="4" t="s">
        <v>35</v>
      </c>
      <c r="F24" s="5">
        <f t="shared" si="0"/>
        <v>12124.369999999995</v>
      </c>
      <c r="G24" s="5"/>
      <c r="H24" s="5"/>
    </row>
    <row r="25" spans="1:9" x14ac:dyDescent="0.35">
      <c r="A25" s="6">
        <v>44942</v>
      </c>
      <c r="B25" s="5"/>
      <c r="C25" s="5">
        <v>388</v>
      </c>
      <c r="D25" s="5" t="s">
        <v>35</v>
      </c>
      <c r="E25" s="4" t="s">
        <v>36</v>
      </c>
      <c r="F25" s="5">
        <f t="shared" si="0"/>
        <v>11736.369999999995</v>
      </c>
      <c r="G25" s="5"/>
      <c r="H25" s="5" t="s">
        <v>37</v>
      </c>
      <c r="I25">
        <f>3441+388</f>
        <v>3829</v>
      </c>
    </row>
    <row r="26" spans="1:9" x14ac:dyDescent="0.35">
      <c r="A26" s="6">
        <v>44946</v>
      </c>
      <c r="B26" s="5"/>
      <c r="C26" s="7">
        <v>307.16000000000003</v>
      </c>
      <c r="D26" s="7" t="s">
        <v>33</v>
      </c>
      <c r="E26" s="8" t="s">
        <v>38</v>
      </c>
      <c r="F26" s="5">
        <f t="shared" si="0"/>
        <v>11429.209999999995</v>
      </c>
      <c r="G26" s="5"/>
      <c r="H26" s="5"/>
    </row>
    <row r="27" spans="1:9" x14ac:dyDescent="0.35">
      <c r="A27" s="6">
        <v>44947</v>
      </c>
      <c r="B27" s="5"/>
      <c r="C27" s="7">
        <v>150</v>
      </c>
      <c r="D27" s="7" t="s">
        <v>39</v>
      </c>
      <c r="E27" s="8" t="s">
        <v>39</v>
      </c>
      <c r="F27" s="5">
        <f t="shared" si="0"/>
        <v>11279.209999999995</v>
      </c>
      <c r="G27" s="5"/>
      <c r="H27" s="5"/>
    </row>
    <row r="28" spans="1:9" x14ac:dyDescent="0.35">
      <c r="A28" s="6">
        <v>44951</v>
      </c>
      <c r="B28" s="5"/>
      <c r="C28" s="7">
        <v>2000</v>
      </c>
      <c r="D28" s="7" t="s">
        <v>41</v>
      </c>
      <c r="E28" s="8" t="s">
        <v>42</v>
      </c>
      <c r="F28" s="5">
        <f t="shared" si="0"/>
        <v>9279.2099999999955</v>
      </c>
      <c r="G28" s="5"/>
      <c r="H28" s="5"/>
    </row>
    <row r="29" spans="1:9" x14ac:dyDescent="0.35">
      <c r="A29" s="6">
        <v>44954</v>
      </c>
      <c r="B29" s="5"/>
      <c r="C29" s="7">
        <v>560</v>
      </c>
      <c r="D29" s="7" t="s">
        <v>18</v>
      </c>
      <c r="E29" s="8" t="s">
        <v>18</v>
      </c>
      <c r="F29" s="5">
        <f t="shared" si="0"/>
        <v>8719.2099999999955</v>
      </c>
      <c r="G29" s="5"/>
      <c r="H29" s="5"/>
    </row>
    <row r="30" spans="1:9" x14ac:dyDescent="0.35">
      <c r="A30" s="6">
        <v>44955</v>
      </c>
      <c r="B30" s="5"/>
      <c r="C30" s="7">
        <v>175</v>
      </c>
      <c r="D30" s="7" t="s">
        <v>18</v>
      </c>
      <c r="E30" s="8" t="s">
        <v>18</v>
      </c>
      <c r="F30" s="5">
        <f t="shared" si="0"/>
        <v>8544.2099999999955</v>
      </c>
      <c r="G30" s="5"/>
      <c r="H30" s="5"/>
    </row>
    <row r="31" spans="1:9" x14ac:dyDescent="0.35">
      <c r="A31" s="6">
        <v>44955</v>
      </c>
      <c r="B31" s="5"/>
      <c r="C31" s="7">
        <v>500</v>
      </c>
      <c r="D31" s="7" t="s">
        <v>29</v>
      </c>
      <c r="E31" s="8" t="s">
        <v>30</v>
      </c>
      <c r="F31" s="5">
        <f t="shared" si="0"/>
        <v>8044.2099999999955</v>
      </c>
      <c r="G31" s="5"/>
      <c r="H31" s="5"/>
    </row>
    <row r="32" spans="1:9" x14ac:dyDescent="0.35">
      <c r="A32" s="6">
        <v>44956</v>
      </c>
      <c r="B32" s="5"/>
      <c r="C32" s="7">
        <v>47</v>
      </c>
      <c r="D32" s="7" t="s">
        <v>18</v>
      </c>
      <c r="E32" s="8" t="s">
        <v>18</v>
      </c>
      <c r="F32" s="5">
        <f t="shared" si="0"/>
        <v>7997.2099999999955</v>
      </c>
      <c r="G32" s="5"/>
      <c r="H32" s="5"/>
    </row>
    <row r="33" spans="1:8" x14ac:dyDescent="0.35">
      <c r="A33" s="6">
        <v>44956</v>
      </c>
      <c r="B33" s="5"/>
      <c r="C33" s="5">
        <v>210</v>
      </c>
      <c r="D33" s="5" t="s">
        <v>18</v>
      </c>
      <c r="E33" s="5" t="s">
        <v>18</v>
      </c>
      <c r="F33" s="5">
        <f t="shared" si="0"/>
        <v>7787.2099999999955</v>
      </c>
      <c r="G33" s="5"/>
      <c r="H33" s="5"/>
    </row>
    <row r="34" spans="1:8" x14ac:dyDescent="0.35">
      <c r="A34" s="6">
        <v>44957</v>
      </c>
      <c r="B34" s="5">
        <v>88106</v>
      </c>
      <c r="C34" s="5"/>
      <c r="D34" s="7" t="s">
        <v>58</v>
      </c>
      <c r="E34" s="8" t="s">
        <v>59</v>
      </c>
      <c r="F34" s="5">
        <f t="shared" si="0"/>
        <v>95893.209999999992</v>
      </c>
      <c r="G34" s="5"/>
      <c r="H34" s="5"/>
    </row>
    <row r="35" spans="1:8" x14ac:dyDescent="0.35">
      <c r="A35" s="6">
        <v>44957</v>
      </c>
      <c r="B35" s="5"/>
      <c r="C35" s="7">
        <v>21000</v>
      </c>
      <c r="D35" s="7" t="s">
        <v>61</v>
      </c>
      <c r="E35" s="8" t="s">
        <v>60</v>
      </c>
      <c r="F35" s="5">
        <f t="shared" si="0"/>
        <v>74893.209999999992</v>
      </c>
      <c r="G35" s="5"/>
      <c r="H35" s="5"/>
    </row>
    <row r="36" spans="1:8" x14ac:dyDescent="0.35">
      <c r="A36" s="6">
        <v>44957</v>
      </c>
      <c r="B36" s="5"/>
      <c r="C36" s="7">
        <v>3000</v>
      </c>
      <c r="D36" s="7" t="s">
        <v>8</v>
      </c>
      <c r="E36" s="8" t="s">
        <v>62</v>
      </c>
      <c r="F36" s="5">
        <f t="shared" si="0"/>
        <v>71893.209999999992</v>
      </c>
      <c r="G36" s="5"/>
      <c r="H36" s="5"/>
    </row>
    <row r="37" spans="1:8" x14ac:dyDescent="0.35">
      <c r="A37" s="6">
        <v>44957</v>
      </c>
      <c r="B37" s="5"/>
      <c r="C37" s="7">
        <v>5000</v>
      </c>
      <c r="D37" s="7" t="s">
        <v>63</v>
      </c>
      <c r="E37" s="8" t="s">
        <v>52</v>
      </c>
      <c r="F37" s="5">
        <f t="shared" si="0"/>
        <v>66893.209999999992</v>
      </c>
      <c r="G37" s="5"/>
      <c r="H37" s="5"/>
    </row>
    <row r="40" spans="1:8" x14ac:dyDescent="0.35">
      <c r="A40" s="5" t="s">
        <v>43</v>
      </c>
      <c r="B40" s="5"/>
      <c r="C40" s="5">
        <f>40+25+40+50+330+538+560+175+47+210</f>
        <v>2015</v>
      </c>
      <c r="E40" s="11" t="s">
        <v>52</v>
      </c>
      <c r="F40" s="12">
        <v>5000</v>
      </c>
    </row>
    <row r="41" spans="1:8" x14ac:dyDescent="0.35">
      <c r="A41" s="5" t="s">
        <v>44</v>
      </c>
      <c r="B41" s="5"/>
      <c r="C41" s="5">
        <f>300+200+500</f>
        <v>1000</v>
      </c>
      <c r="E41" s="11" t="s">
        <v>53</v>
      </c>
      <c r="F41" s="12">
        <v>27000</v>
      </c>
    </row>
    <row r="42" spans="1:8" x14ac:dyDescent="0.35">
      <c r="A42" s="5" t="s">
        <v>45</v>
      </c>
      <c r="B42" s="5"/>
      <c r="C42" s="9">
        <v>350</v>
      </c>
      <c r="E42" s="11" t="s">
        <v>54</v>
      </c>
      <c r="F42" s="12">
        <v>7000</v>
      </c>
    </row>
    <row r="43" spans="1:8" x14ac:dyDescent="0.35">
      <c r="A43" s="5" t="s">
        <v>46</v>
      </c>
      <c r="B43" s="5"/>
      <c r="C43" s="9">
        <v>890</v>
      </c>
      <c r="E43" s="11" t="s">
        <v>55</v>
      </c>
      <c r="F43" s="12">
        <v>66893.210000000006</v>
      </c>
    </row>
    <row r="44" spans="1:8" x14ac:dyDescent="0.35">
      <c r="A44" s="5" t="s">
        <v>47</v>
      </c>
      <c r="B44" s="5"/>
      <c r="C44" s="10">
        <v>807.16</v>
      </c>
      <c r="E44" s="11" t="s">
        <v>56</v>
      </c>
      <c r="F44" s="13">
        <v>0</v>
      </c>
    </row>
    <row r="45" spans="1:8" x14ac:dyDescent="0.35">
      <c r="A45" s="5" t="s">
        <v>48</v>
      </c>
      <c r="B45" s="5"/>
      <c r="C45" s="5">
        <v>150</v>
      </c>
      <c r="E45" s="14" t="s">
        <v>57</v>
      </c>
      <c r="F45" s="15">
        <v>67480.23</v>
      </c>
    </row>
    <row r="46" spans="1:8" x14ac:dyDescent="0.35">
      <c r="A46" s="5" t="s">
        <v>49</v>
      </c>
      <c r="B46" s="5"/>
      <c r="C46" s="5"/>
    </row>
    <row r="47" spans="1:8" x14ac:dyDescent="0.35">
      <c r="A47" s="20" t="s">
        <v>50</v>
      </c>
      <c r="B47" s="20"/>
      <c r="C47" s="5">
        <v>0</v>
      </c>
    </row>
    <row r="48" spans="1:8" x14ac:dyDescent="0.35">
      <c r="B48" s="5" t="s">
        <v>51</v>
      </c>
      <c r="C48" s="5">
        <f>SUM(C40:C47)</f>
        <v>5212.16</v>
      </c>
    </row>
  </sheetData>
  <mergeCells count="1">
    <mergeCell ref="A47:B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5A5F-D12F-43EA-B81C-4C882888AC1D}">
  <dimension ref="A1:I38"/>
  <sheetViews>
    <sheetView topLeftCell="A5" workbookViewId="0">
      <selection activeCell="H18" sqref="H18"/>
    </sheetView>
  </sheetViews>
  <sheetFormatPr defaultRowHeight="14.5" x14ac:dyDescent="0.35"/>
  <cols>
    <col min="1" max="1" width="28.90625" bestFit="1" customWidth="1"/>
    <col min="2" max="2" width="15.36328125" bestFit="1" customWidth="1"/>
    <col min="3" max="3" width="14.81640625" bestFit="1" customWidth="1"/>
    <col min="4" max="4" width="17.453125" bestFit="1" customWidth="1"/>
    <col min="5" max="5" width="24.26953125" customWidth="1"/>
    <col min="6" max="6" width="23.7265625" bestFit="1" customWidth="1"/>
    <col min="7" max="7" width="22.26953125" bestFit="1" customWidth="1"/>
    <col min="8" max="8" width="19.7265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35">
      <c r="A2" s="5"/>
      <c r="B2" s="5"/>
      <c r="C2" s="5"/>
      <c r="D2" s="5"/>
      <c r="E2" s="5"/>
      <c r="F2" s="5">
        <v>63893.21</v>
      </c>
      <c r="G2" s="5"/>
      <c r="H2" s="5"/>
    </row>
    <row r="3" spans="1:8" x14ac:dyDescent="0.35">
      <c r="A3" s="6">
        <v>44959</v>
      </c>
      <c r="B3" s="5"/>
      <c r="C3" s="5">
        <v>90</v>
      </c>
      <c r="D3" s="5" t="s">
        <v>64</v>
      </c>
      <c r="E3" s="5" t="s">
        <v>65</v>
      </c>
      <c r="F3" s="5">
        <f>F2-C3+B3-G3</f>
        <v>63803.21</v>
      </c>
      <c r="G3" s="5"/>
      <c r="H3" s="5"/>
    </row>
    <row r="4" spans="1:8" x14ac:dyDescent="0.35">
      <c r="A4" s="6">
        <v>44961</v>
      </c>
      <c r="B4" s="5"/>
      <c r="C4" s="5">
        <v>200</v>
      </c>
      <c r="D4" s="5" t="s">
        <v>30</v>
      </c>
      <c r="E4" s="5" t="s">
        <v>30</v>
      </c>
      <c r="F4" s="5">
        <f t="shared" ref="F4:F26" si="0">F3-C4+B4-G4</f>
        <v>63603.21</v>
      </c>
      <c r="G4" s="5"/>
      <c r="H4" s="5"/>
    </row>
    <row r="5" spans="1:8" x14ac:dyDescent="0.35">
      <c r="A5" s="6">
        <v>44963</v>
      </c>
      <c r="B5" s="5"/>
      <c r="C5" s="5">
        <v>290</v>
      </c>
      <c r="D5" s="5" t="s">
        <v>26</v>
      </c>
      <c r="E5" s="5" t="s">
        <v>26</v>
      </c>
      <c r="F5" s="5">
        <f t="shared" si="0"/>
        <v>63313.21</v>
      </c>
      <c r="G5" s="5"/>
      <c r="H5" s="5"/>
    </row>
    <row r="6" spans="1:8" x14ac:dyDescent="0.35">
      <c r="A6" s="6">
        <v>44963</v>
      </c>
      <c r="B6" s="5"/>
      <c r="C6" s="5">
        <v>237.98</v>
      </c>
      <c r="D6" s="7" t="s">
        <v>16</v>
      </c>
      <c r="E6" s="8" t="s">
        <v>17</v>
      </c>
      <c r="F6" s="5">
        <f t="shared" si="0"/>
        <v>63075.229999999996</v>
      </c>
      <c r="G6" s="5"/>
      <c r="H6" s="5"/>
    </row>
    <row r="7" spans="1:8" x14ac:dyDescent="0.35">
      <c r="A7" s="6">
        <v>44963</v>
      </c>
      <c r="B7" s="5"/>
      <c r="C7" s="5">
        <v>11457</v>
      </c>
      <c r="D7" s="7" t="s">
        <v>67</v>
      </c>
      <c r="E7" s="5" t="s">
        <v>68</v>
      </c>
      <c r="F7" s="5">
        <f t="shared" si="0"/>
        <v>51618.229999999996</v>
      </c>
      <c r="G7" s="5"/>
      <c r="H7" s="5" t="s">
        <v>66</v>
      </c>
    </row>
    <row r="8" spans="1:8" x14ac:dyDescent="0.35">
      <c r="A8" s="6">
        <v>44964</v>
      </c>
      <c r="B8" s="5">
        <v>10000</v>
      </c>
      <c r="C8" s="5"/>
      <c r="D8" s="7" t="s">
        <v>61</v>
      </c>
      <c r="E8" s="5" t="s">
        <v>69</v>
      </c>
      <c r="F8" s="5">
        <f t="shared" si="0"/>
        <v>61618.229999999996</v>
      </c>
      <c r="G8" s="5"/>
      <c r="H8" s="5"/>
    </row>
    <row r="9" spans="1:8" x14ac:dyDescent="0.35">
      <c r="A9" s="6">
        <v>44964</v>
      </c>
      <c r="B9" s="5"/>
      <c r="C9" s="5">
        <v>46492</v>
      </c>
      <c r="D9" s="5" t="s">
        <v>23</v>
      </c>
      <c r="E9" s="4" t="s">
        <v>70</v>
      </c>
      <c r="F9" s="5">
        <f t="shared" si="0"/>
        <v>15126.229999999996</v>
      </c>
      <c r="G9" s="5"/>
      <c r="H9" s="5" t="s">
        <v>71</v>
      </c>
    </row>
    <row r="10" spans="1:8" x14ac:dyDescent="0.35">
      <c r="A10" s="6">
        <v>44964</v>
      </c>
      <c r="B10" s="5"/>
      <c r="C10" s="7">
        <v>2</v>
      </c>
      <c r="D10" s="7" t="s">
        <v>72</v>
      </c>
      <c r="E10" s="5" t="s">
        <v>72</v>
      </c>
      <c r="F10" s="5">
        <f t="shared" si="0"/>
        <v>15124.229999999996</v>
      </c>
      <c r="G10" s="5"/>
      <c r="H10" s="5"/>
    </row>
    <row r="11" spans="1:8" x14ac:dyDescent="0.35">
      <c r="A11" s="6">
        <v>44968</v>
      </c>
      <c r="B11" s="5"/>
      <c r="C11" s="7">
        <v>10</v>
      </c>
      <c r="D11" s="7" t="s">
        <v>18</v>
      </c>
      <c r="E11" s="5" t="s">
        <v>18</v>
      </c>
      <c r="F11" s="5">
        <f t="shared" si="0"/>
        <v>15114.229999999996</v>
      </c>
      <c r="G11" s="5"/>
      <c r="H11" s="5"/>
    </row>
    <row r="12" spans="1:8" x14ac:dyDescent="0.35">
      <c r="A12" s="6">
        <v>44968</v>
      </c>
      <c r="B12" s="5"/>
      <c r="C12" s="7">
        <v>550</v>
      </c>
      <c r="D12" s="7" t="s">
        <v>73</v>
      </c>
      <c r="E12" s="5" t="s">
        <v>74</v>
      </c>
      <c r="F12" s="5">
        <f t="shared" si="0"/>
        <v>14564.229999999996</v>
      </c>
      <c r="G12" s="5"/>
      <c r="H12" s="5"/>
    </row>
    <row r="13" spans="1:8" x14ac:dyDescent="0.35">
      <c r="A13" s="6">
        <v>44968</v>
      </c>
      <c r="B13" s="5"/>
      <c r="C13" s="7">
        <v>500</v>
      </c>
      <c r="D13" s="7" t="s">
        <v>30</v>
      </c>
      <c r="E13" s="5" t="s">
        <v>30</v>
      </c>
      <c r="F13" s="5">
        <f t="shared" si="0"/>
        <v>14064.229999999996</v>
      </c>
      <c r="G13" s="5"/>
      <c r="H13" s="5"/>
    </row>
    <row r="14" spans="1:8" x14ac:dyDescent="0.35">
      <c r="A14" s="6">
        <v>44969</v>
      </c>
      <c r="B14" s="5"/>
      <c r="C14" s="7">
        <v>160</v>
      </c>
      <c r="D14" s="7" t="s">
        <v>18</v>
      </c>
      <c r="E14" s="5" t="s">
        <v>18</v>
      </c>
      <c r="F14" s="5">
        <f t="shared" si="0"/>
        <v>13904.229999999996</v>
      </c>
      <c r="G14" s="5"/>
      <c r="H14" s="5"/>
    </row>
    <row r="15" spans="1:8" x14ac:dyDescent="0.35">
      <c r="A15" s="6">
        <v>44970</v>
      </c>
      <c r="B15" s="5"/>
      <c r="C15" s="7">
        <v>200</v>
      </c>
      <c r="D15" s="7" t="s">
        <v>30</v>
      </c>
      <c r="E15" s="5" t="s">
        <v>30</v>
      </c>
      <c r="F15" s="5">
        <f t="shared" si="0"/>
        <v>13704.229999999996</v>
      </c>
      <c r="G15" s="5"/>
      <c r="H15" s="5"/>
    </row>
    <row r="16" spans="1:8" x14ac:dyDescent="0.35">
      <c r="A16" s="6">
        <v>44971</v>
      </c>
      <c r="B16" s="5"/>
      <c r="C16" s="7">
        <v>1000</v>
      </c>
      <c r="D16" s="7" t="s">
        <v>8</v>
      </c>
      <c r="E16" s="8" t="s">
        <v>9</v>
      </c>
      <c r="F16" s="5">
        <f t="shared" si="0"/>
        <v>12704.229999999996</v>
      </c>
      <c r="G16" s="5"/>
      <c r="H16" s="5"/>
    </row>
    <row r="17" spans="1:9" x14ac:dyDescent="0.35">
      <c r="A17" s="6">
        <v>44973</v>
      </c>
      <c r="B17" s="5"/>
      <c r="C17" s="5">
        <v>177</v>
      </c>
      <c r="D17" s="5" t="s">
        <v>35</v>
      </c>
      <c r="E17" s="4" t="s">
        <v>35</v>
      </c>
      <c r="F17" s="5">
        <f t="shared" si="0"/>
        <v>12527.229999999996</v>
      </c>
      <c r="G17" s="5"/>
      <c r="H17" s="5"/>
    </row>
    <row r="18" spans="1:9" x14ac:dyDescent="0.35">
      <c r="A18" s="6">
        <v>44973</v>
      </c>
      <c r="B18" s="5"/>
      <c r="C18" s="5">
        <v>388</v>
      </c>
      <c r="D18" s="5" t="s">
        <v>35</v>
      </c>
      <c r="E18" s="4" t="s">
        <v>36</v>
      </c>
      <c r="F18" s="5">
        <f t="shared" si="0"/>
        <v>12139.229999999996</v>
      </c>
      <c r="G18" s="5"/>
      <c r="H18" s="5" t="s">
        <v>37</v>
      </c>
      <c r="I18">
        <f>3829+388</f>
        <v>4217</v>
      </c>
    </row>
    <row r="19" spans="1:9" x14ac:dyDescent="0.35">
      <c r="A19" s="6">
        <v>44974</v>
      </c>
      <c r="B19" s="5"/>
      <c r="C19" s="7">
        <v>107</v>
      </c>
      <c r="D19" s="7" t="s">
        <v>27</v>
      </c>
      <c r="E19" s="8" t="s">
        <v>28</v>
      </c>
      <c r="F19" s="5">
        <f t="shared" si="0"/>
        <v>12032.229999999996</v>
      </c>
      <c r="G19" s="5"/>
      <c r="H19" s="5"/>
    </row>
    <row r="20" spans="1:9" x14ac:dyDescent="0.35">
      <c r="A20" s="6">
        <v>44975</v>
      </c>
      <c r="B20" s="5"/>
      <c r="C20" s="7">
        <v>40</v>
      </c>
      <c r="D20" s="7" t="s">
        <v>18</v>
      </c>
      <c r="E20" s="8" t="s">
        <v>18</v>
      </c>
      <c r="F20" s="5">
        <f t="shared" si="0"/>
        <v>11992.229999999996</v>
      </c>
      <c r="G20" s="5"/>
      <c r="H20" s="5"/>
    </row>
    <row r="21" spans="1:9" x14ac:dyDescent="0.35">
      <c r="A21" s="6">
        <v>44978</v>
      </c>
      <c r="B21" s="5"/>
      <c r="C21" s="7">
        <v>200</v>
      </c>
      <c r="D21" s="7" t="s">
        <v>30</v>
      </c>
      <c r="E21" s="8" t="s">
        <v>30</v>
      </c>
      <c r="F21" s="5">
        <f t="shared" si="0"/>
        <v>11792.229999999996</v>
      </c>
      <c r="G21" s="5"/>
      <c r="H21" s="5"/>
    </row>
    <row r="22" spans="1:9" x14ac:dyDescent="0.35">
      <c r="A22" s="6">
        <v>44980</v>
      </c>
      <c r="B22" s="5"/>
      <c r="C22" s="7">
        <v>41</v>
      </c>
      <c r="D22" s="7" t="s">
        <v>18</v>
      </c>
      <c r="E22" s="8" t="s">
        <v>18</v>
      </c>
      <c r="F22" s="5">
        <f t="shared" si="0"/>
        <v>11751.229999999996</v>
      </c>
      <c r="G22" s="5"/>
      <c r="H22" s="5"/>
    </row>
    <row r="23" spans="1:9" x14ac:dyDescent="0.35">
      <c r="A23" s="16">
        <v>44982</v>
      </c>
      <c r="B23" s="5"/>
      <c r="C23" s="7">
        <v>405</v>
      </c>
      <c r="D23" s="7" t="s">
        <v>64</v>
      </c>
      <c r="E23" s="8" t="s">
        <v>65</v>
      </c>
      <c r="F23" s="5">
        <f t="shared" si="0"/>
        <v>11346.229999999996</v>
      </c>
      <c r="G23" s="5"/>
      <c r="H23" s="5"/>
    </row>
    <row r="24" spans="1:9" x14ac:dyDescent="0.35">
      <c r="A24" s="6">
        <v>44984</v>
      </c>
      <c r="B24" s="5"/>
      <c r="C24" s="7">
        <v>60</v>
      </c>
      <c r="D24" s="7" t="s">
        <v>18</v>
      </c>
      <c r="E24" s="8" t="s">
        <v>18</v>
      </c>
      <c r="F24" s="5">
        <f t="shared" si="0"/>
        <v>11286.229999999996</v>
      </c>
      <c r="G24" s="5"/>
      <c r="H24" s="5"/>
    </row>
    <row r="25" spans="1:9" x14ac:dyDescent="0.35">
      <c r="A25" s="6">
        <v>44985</v>
      </c>
      <c r="B25" s="7">
        <v>89356</v>
      </c>
      <c r="C25" s="5"/>
      <c r="D25" s="7" t="s">
        <v>58</v>
      </c>
      <c r="E25" s="8" t="s">
        <v>75</v>
      </c>
      <c r="F25" s="5">
        <f t="shared" si="0"/>
        <v>100642.23</v>
      </c>
      <c r="G25" s="5"/>
      <c r="H25" s="5"/>
    </row>
    <row r="26" spans="1:9" x14ac:dyDescent="0.35">
      <c r="A26" s="6">
        <v>44985</v>
      </c>
      <c r="B26" s="5"/>
      <c r="C26" s="7">
        <v>21000</v>
      </c>
      <c r="D26" s="7" t="s">
        <v>61</v>
      </c>
      <c r="E26" s="8" t="s">
        <v>60</v>
      </c>
      <c r="F26" s="5">
        <f t="shared" si="0"/>
        <v>79642.23</v>
      </c>
      <c r="G26" s="5"/>
      <c r="H26" s="5"/>
    </row>
    <row r="29" spans="1:9" x14ac:dyDescent="0.35">
      <c r="A29" s="5" t="s">
        <v>43</v>
      </c>
      <c r="B29" s="5"/>
      <c r="C29" s="5">
        <f>10+160+40+41+60</f>
        <v>311</v>
      </c>
      <c r="E29" s="11" t="s">
        <v>52</v>
      </c>
      <c r="F29" s="12">
        <v>8000</v>
      </c>
    </row>
    <row r="30" spans="1:9" x14ac:dyDescent="0.35">
      <c r="A30" s="5" t="s">
        <v>44</v>
      </c>
      <c r="B30" s="5"/>
      <c r="C30" s="5">
        <f>200+500+200+200</f>
        <v>1100</v>
      </c>
      <c r="E30" s="11" t="s">
        <v>53</v>
      </c>
      <c r="F30" s="12">
        <v>33000</v>
      </c>
    </row>
    <row r="31" spans="1:9" x14ac:dyDescent="0.35">
      <c r="A31" s="5" t="s">
        <v>45</v>
      </c>
      <c r="B31" s="5"/>
      <c r="C31" s="9">
        <v>495</v>
      </c>
      <c r="E31" s="11" t="s">
        <v>54</v>
      </c>
      <c r="F31" s="12">
        <v>7000</v>
      </c>
    </row>
    <row r="32" spans="1:9" x14ac:dyDescent="0.35">
      <c r="A32" s="5" t="s">
        <v>46</v>
      </c>
      <c r="B32" s="5"/>
      <c r="C32" s="9">
        <v>0</v>
      </c>
      <c r="E32" s="11" t="s">
        <v>55</v>
      </c>
      <c r="F32" s="12">
        <v>79642</v>
      </c>
    </row>
    <row r="33" spans="1:6" x14ac:dyDescent="0.35">
      <c r="A33" s="5" t="s">
        <v>47</v>
      </c>
      <c r="B33" s="5"/>
      <c r="C33" s="10">
        <v>0</v>
      </c>
      <c r="E33" s="11" t="s">
        <v>56</v>
      </c>
      <c r="F33" s="13">
        <v>0</v>
      </c>
    </row>
    <row r="34" spans="1:6" x14ac:dyDescent="0.35">
      <c r="A34" s="5" t="s">
        <v>48</v>
      </c>
      <c r="B34" s="5"/>
      <c r="C34" s="5">
        <v>0</v>
      </c>
      <c r="E34" s="14" t="s">
        <v>57</v>
      </c>
      <c r="F34" s="15">
        <v>21881.23</v>
      </c>
    </row>
    <row r="35" spans="1:6" x14ac:dyDescent="0.35">
      <c r="A35" s="5" t="s">
        <v>49</v>
      </c>
      <c r="B35" s="5"/>
      <c r="C35" s="5"/>
    </row>
    <row r="36" spans="1:6" x14ac:dyDescent="0.35">
      <c r="A36" s="17" t="s">
        <v>50</v>
      </c>
      <c r="B36" s="17"/>
      <c r="C36" s="5">
        <v>0</v>
      </c>
    </row>
    <row r="37" spans="1:6" x14ac:dyDescent="0.35">
      <c r="A37" s="5"/>
      <c r="B37" s="5" t="s">
        <v>51</v>
      </c>
      <c r="C37" s="5">
        <f>SUM(C29:C36)</f>
        <v>1906</v>
      </c>
    </row>
    <row r="38" spans="1:6" x14ac:dyDescent="0.35">
      <c r="A38" s="5" t="s">
        <v>76</v>
      </c>
      <c r="B38" s="5"/>
      <c r="C38" s="5">
        <f>5212-1906</f>
        <v>3306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A0F6-A8C6-414B-B639-F479B679DF88}">
  <dimension ref="A1:H51"/>
  <sheetViews>
    <sheetView topLeftCell="A35" workbookViewId="0">
      <selection activeCell="E43" sqref="E43:F48"/>
    </sheetView>
  </sheetViews>
  <sheetFormatPr defaultRowHeight="14.5" x14ac:dyDescent="0.35"/>
  <cols>
    <col min="1" max="1" width="6.90625" bestFit="1" customWidth="1"/>
    <col min="2" max="2" width="15.36328125" bestFit="1" customWidth="1"/>
    <col min="3" max="3" width="14.81640625" bestFit="1" customWidth="1"/>
    <col min="4" max="4" width="17.453125" bestFit="1" customWidth="1"/>
    <col min="5" max="5" width="29.90625" bestFit="1" customWidth="1"/>
    <col min="6" max="6" width="23.7265625" bestFit="1" customWidth="1"/>
    <col min="7" max="7" width="22.26953125" bestFit="1" customWidth="1"/>
    <col min="8" max="8" width="16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35">
      <c r="A2" s="5"/>
      <c r="B2" s="5"/>
      <c r="C2" s="5"/>
      <c r="D2" s="5"/>
      <c r="E2" s="5"/>
      <c r="F2" s="5">
        <v>79642.23</v>
      </c>
      <c r="G2" s="5"/>
      <c r="H2" s="5"/>
    </row>
    <row r="3" spans="1:8" x14ac:dyDescent="0.35">
      <c r="A3" s="6">
        <v>44986</v>
      </c>
      <c r="B3" s="5"/>
      <c r="C3" s="5">
        <v>3000</v>
      </c>
      <c r="D3" s="7" t="s">
        <v>8</v>
      </c>
      <c r="E3" s="8" t="s">
        <v>9</v>
      </c>
      <c r="F3" s="5">
        <f>F2+B3-C3-G3</f>
        <v>76642.23</v>
      </c>
      <c r="G3" s="5"/>
      <c r="H3" s="5"/>
    </row>
    <row r="4" spans="1:8" x14ac:dyDescent="0.35">
      <c r="A4" s="6">
        <v>44986</v>
      </c>
      <c r="B4" s="5"/>
      <c r="C4" s="5">
        <v>3000</v>
      </c>
      <c r="D4" s="7" t="s">
        <v>8</v>
      </c>
      <c r="E4" s="8" t="s">
        <v>9</v>
      </c>
      <c r="F4" s="5">
        <f>F3+B4-C4-G4</f>
        <v>73642.23</v>
      </c>
      <c r="G4" s="5"/>
      <c r="H4" s="5"/>
    </row>
    <row r="5" spans="1:8" x14ac:dyDescent="0.35">
      <c r="A5" s="6">
        <v>44987</v>
      </c>
      <c r="B5" s="5"/>
      <c r="C5" s="5">
        <v>200</v>
      </c>
      <c r="D5" s="5" t="s">
        <v>30</v>
      </c>
      <c r="E5" s="5" t="s">
        <v>30</v>
      </c>
      <c r="F5" s="5">
        <f t="shared" ref="F5:F40" si="0">F4+B5-C5-G5</f>
        <v>73442.23</v>
      </c>
      <c r="G5" s="5"/>
      <c r="H5" s="5"/>
    </row>
    <row r="6" spans="1:8" x14ac:dyDescent="0.35">
      <c r="A6" s="6">
        <v>44987</v>
      </c>
      <c r="B6" s="5"/>
      <c r="C6" s="5">
        <v>8000</v>
      </c>
      <c r="D6" s="7" t="s">
        <v>63</v>
      </c>
      <c r="E6" s="8" t="s">
        <v>52</v>
      </c>
      <c r="F6" s="5">
        <f t="shared" si="0"/>
        <v>65442.229999999996</v>
      </c>
      <c r="G6" s="5"/>
      <c r="H6" s="5"/>
    </row>
    <row r="7" spans="1:8" x14ac:dyDescent="0.35">
      <c r="A7" s="6">
        <v>44988</v>
      </c>
      <c r="B7" s="5"/>
      <c r="C7" s="5">
        <v>894</v>
      </c>
      <c r="D7" s="7" t="s">
        <v>77</v>
      </c>
      <c r="E7" s="5" t="s">
        <v>78</v>
      </c>
      <c r="F7" s="5">
        <f t="shared" si="0"/>
        <v>64548.229999999996</v>
      </c>
      <c r="G7" s="5"/>
      <c r="H7" s="5"/>
    </row>
    <row r="8" spans="1:8" x14ac:dyDescent="0.35">
      <c r="A8" s="6">
        <v>44988</v>
      </c>
      <c r="B8" s="5"/>
      <c r="C8" s="5">
        <v>274</v>
      </c>
      <c r="D8" s="7" t="s">
        <v>77</v>
      </c>
      <c r="E8" s="5" t="s">
        <v>79</v>
      </c>
      <c r="F8" s="5">
        <f t="shared" si="0"/>
        <v>64274.229999999996</v>
      </c>
      <c r="G8" s="5"/>
      <c r="H8" s="5"/>
    </row>
    <row r="9" spans="1:8" x14ac:dyDescent="0.35">
      <c r="A9" s="6">
        <v>44988</v>
      </c>
      <c r="B9" s="5"/>
      <c r="C9" s="5">
        <v>200</v>
      </c>
      <c r="D9" s="5" t="s">
        <v>30</v>
      </c>
      <c r="E9" s="5" t="s">
        <v>30</v>
      </c>
      <c r="F9" s="5">
        <f t="shared" si="0"/>
        <v>64074.229999999996</v>
      </c>
      <c r="G9" s="5"/>
      <c r="H9" s="5"/>
    </row>
    <row r="10" spans="1:8" x14ac:dyDescent="0.35">
      <c r="A10" s="6">
        <v>44990</v>
      </c>
      <c r="B10" s="5"/>
      <c r="C10" s="5">
        <v>380</v>
      </c>
      <c r="D10" s="5" t="s">
        <v>64</v>
      </c>
      <c r="E10" s="5" t="s">
        <v>65</v>
      </c>
      <c r="F10" s="5">
        <f t="shared" si="0"/>
        <v>63694.229999999996</v>
      </c>
      <c r="G10" s="5"/>
      <c r="H10" s="5"/>
    </row>
    <row r="11" spans="1:8" x14ac:dyDescent="0.35">
      <c r="A11" s="6">
        <v>44990</v>
      </c>
      <c r="B11" s="5"/>
      <c r="C11" s="5">
        <v>290</v>
      </c>
      <c r="D11" s="5" t="s">
        <v>26</v>
      </c>
      <c r="E11" s="5" t="s">
        <v>26</v>
      </c>
      <c r="F11" s="5">
        <f t="shared" si="0"/>
        <v>63404.229999999996</v>
      </c>
      <c r="G11" s="5"/>
      <c r="H11" s="5"/>
    </row>
    <row r="12" spans="1:8" x14ac:dyDescent="0.35">
      <c r="A12" s="6">
        <v>44990</v>
      </c>
      <c r="B12" s="5"/>
      <c r="C12" s="7">
        <v>38.11</v>
      </c>
      <c r="D12" s="7" t="s">
        <v>16</v>
      </c>
      <c r="E12" s="8" t="s">
        <v>17</v>
      </c>
      <c r="F12" s="5">
        <f t="shared" si="0"/>
        <v>63366.119999999995</v>
      </c>
      <c r="G12" s="5"/>
      <c r="H12" s="5"/>
    </row>
    <row r="13" spans="1:8" x14ac:dyDescent="0.35">
      <c r="A13" s="6">
        <v>44991</v>
      </c>
      <c r="B13" s="5"/>
      <c r="C13" s="7">
        <v>40</v>
      </c>
      <c r="D13" s="7" t="s">
        <v>18</v>
      </c>
      <c r="E13" s="7" t="s">
        <v>18</v>
      </c>
      <c r="F13" s="5">
        <f t="shared" si="0"/>
        <v>63326.119999999995</v>
      </c>
      <c r="G13" s="5"/>
      <c r="H13" s="5"/>
    </row>
    <row r="14" spans="1:8" x14ac:dyDescent="0.35">
      <c r="A14" s="6">
        <v>44992</v>
      </c>
      <c r="B14" s="5"/>
      <c r="C14" s="5">
        <v>46492</v>
      </c>
      <c r="D14" s="5" t="s">
        <v>23</v>
      </c>
      <c r="E14" s="4" t="s">
        <v>109</v>
      </c>
      <c r="F14" s="5">
        <f t="shared" si="0"/>
        <v>16834.119999999995</v>
      </c>
      <c r="G14" s="5"/>
      <c r="H14" s="5" t="s">
        <v>80</v>
      </c>
    </row>
    <row r="15" spans="1:8" x14ac:dyDescent="0.35">
      <c r="A15" s="6">
        <v>44993</v>
      </c>
      <c r="B15" s="5">
        <v>11000</v>
      </c>
      <c r="C15" s="5"/>
      <c r="D15" s="7" t="s">
        <v>81</v>
      </c>
      <c r="E15" s="7" t="s">
        <v>82</v>
      </c>
      <c r="F15" s="5">
        <f t="shared" si="0"/>
        <v>27834.119999999995</v>
      </c>
      <c r="G15" s="5"/>
      <c r="H15" s="5"/>
    </row>
    <row r="16" spans="1:8" x14ac:dyDescent="0.35">
      <c r="A16" s="6">
        <v>44993</v>
      </c>
      <c r="B16" s="5"/>
      <c r="C16" s="5">
        <v>11036</v>
      </c>
      <c r="D16" s="7" t="s">
        <v>23</v>
      </c>
      <c r="E16" s="8" t="s">
        <v>84</v>
      </c>
      <c r="F16" s="5">
        <f t="shared" si="0"/>
        <v>16798.119999999995</v>
      </c>
      <c r="G16" s="5"/>
      <c r="H16" s="5" t="s">
        <v>83</v>
      </c>
    </row>
    <row r="17" spans="1:8" x14ac:dyDescent="0.35">
      <c r="A17" s="6">
        <v>44995</v>
      </c>
      <c r="B17" s="5"/>
      <c r="C17" s="5">
        <v>99</v>
      </c>
      <c r="D17" s="7" t="s">
        <v>18</v>
      </c>
      <c r="E17" s="7" t="s">
        <v>18</v>
      </c>
      <c r="F17" s="5">
        <f t="shared" si="0"/>
        <v>16699.119999999995</v>
      </c>
      <c r="G17" s="5"/>
      <c r="H17" s="5"/>
    </row>
    <row r="18" spans="1:8" x14ac:dyDescent="0.35">
      <c r="A18" s="6">
        <v>44997</v>
      </c>
      <c r="B18" s="5"/>
      <c r="C18" s="5">
        <v>84</v>
      </c>
      <c r="D18" s="7" t="s">
        <v>18</v>
      </c>
      <c r="E18" s="8" t="s">
        <v>18</v>
      </c>
      <c r="F18" s="5">
        <f t="shared" si="0"/>
        <v>16615.119999999995</v>
      </c>
      <c r="G18" s="5"/>
      <c r="H18" s="5"/>
    </row>
    <row r="19" spans="1:8" x14ac:dyDescent="0.35">
      <c r="A19" s="6">
        <v>44999</v>
      </c>
      <c r="B19" s="5"/>
      <c r="C19" s="7">
        <v>1000</v>
      </c>
      <c r="D19" s="7" t="s">
        <v>8</v>
      </c>
      <c r="E19" s="8" t="s">
        <v>9</v>
      </c>
      <c r="F19" s="5">
        <f t="shared" si="0"/>
        <v>15615.119999999995</v>
      </c>
      <c r="G19" s="5"/>
      <c r="H19" s="5"/>
    </row>
    <row r="20" spans="1:8" x14ac:dyDescent="0.35">
      <c r="A20" s="6">
        <v>45000</v>
      </c>
      <c r="B20" s="5">
        <v>31197</v>
      </c>
      <c r="C20" s="5"/>
      <c r="D20" s="7" t="s">
        <v>58</v>
      </c>
      <c r="E20" s="8" t="s">
        <v>85</v>
      </c>
      <c r="F20" s="5">
        <f t="shared" si="0"/>
        <v>46812.119999999995</v>
      </c>
      <c r="G20" s="5"/>
      <c r="H20" s="5"/>
    </row>
    <row r="21" spans="1:8" x14ac:dyDescent="0.35">
      <c r="A21" s="6">
        <v>45000</v>
      </c>
      <c r="B21" s="5"/>
      <c r="C21" s="5">
        <v>30000</v>
      </c>
      <c r="D21" s="7" t="s">
        <v>63</v>
      </c>
      <c r="E21" s="8" t="s">
        <v>86</v>
      </c>
      <c r="F21" s="5">
        <f t="shared" si="0"/>
        <v>16812.119999999995</v>
      </c>
      <c r="G21" s="5"/>
      <c r="H21" s="5"/>
    </row>
    <row r="22" spans="1:8" x14ac:dyDescent="0.35">
      <c r="A22" s="6">
        <v>45001</v>
      </c>
      <c r="B22" s="5"/>
      <c r="C22" s="5">
        <v>177</v>
      </c>
      <c r="D22" s="5" t="s">
        <v>35</v>
      </c>
      <c r="E22" s="4" t="s">
        <v>35</v>
      </c>
      <c r="F22" s="5">
        <f t="shared" si="0"/>
        <v>16635.119999999995</v>
      </c>
      <c r="G22" s="5"/>
      <c r="H22" s="5"/>
    </row>
    <row r="23" spans="1:8" x14ac:dyDescent="0.35">
      <c r="A23" s="6">
        <v>45001</v>
      </c>
      <c r="B23" s="5"/>
      <c r="C23" s="5">
        <v>388</v>
      </c>
      <c r="D23" s="5" t="s">
        <v>35</v>
      </c>
      <c r="E23" s="4" t="s">
        <v>36</v>
      </c>
      <c r="F23" s="5">
        <f t="shared" si="0"/>
        <v>16247.119999999995</v>
      </c>
      <c r="G23" s="5"/>
      <c r="H23" s="5"/>
    </row>
    <row r="24" spans="1:8" x14ac:dyDescent="0.35">
      <c r="A24" s="6">
        <v>45003</v>
      </c>
      <c r="B24" s="5"/>
      <c r="C24" s="7">
        <v>500</v>
      </c>
      <c r="D24" s="7" t="s">
        <v>30</v>
      </c>
      <c r="E24" s="8" t="s">
        <v>30</v>
      </c>
      <c r="F24" s="5">
        <f t="shared" si="0"/>
        <v>15747.119999999995</v>
      </c>
      <c r="G24" s="5"/>
      <c r="H24" s="5"/>
    </row>
    <row r="25" spans="1:8" x14ac:dyDescent="0.35">
      <c r="A25" s="6">
        <v>45005</v>
      </c>
      <c r="B25" s="5"/>
      <c r="C25" s="7">
        <v>676</v>
      </c>
      <c r="D25" s="7" t="s">
        <v>77</v>
      </c>
      <c r="E25" s="8" t="s">
        <v>78</v>
      </c>
      <c r="F25" s="5">
        <f t="shared" si="0"/>
        <v>15071.119999999995</v>
      </c>
      <c r="G25" s="5"/>
      <c r="H25" s="5"/>
    </row>
    <row r="26" spans="1:8" x14ac:dyDescent="0.35">
      <c r="A26" s="6">
        <v>45008</v>
      </c>
      <c r="B26" s="5"/>
      <c r="C26" s="7">
        <v>36</v>
      </c>
      <c r="D26" s="7" t="s">
        <v>18</v>
      </c>
      <c r="E26" s="8" t="s">
        <v>18</v>
      </c>
      <c r="F26" s="5">
        <f t="shared" si="0"/>
        <v>15035.119999999995</v>
      </c>
      <c r="G26" s="5"/>
      <c r="H26" s="5"/>
    </row>
    <row r="27" spans="1:8" x14ac:dyDescent="0.35">
      <c r="A27" s="6">
        <v>45008</v>
      </c>
      <c r="B27" s="5"/>
      <c r="C27" s="7">
        <v>200</v>
      </c>
      <c r="D27" s="7" t="s">
        <v>30</v>
      </c>
      <c r="E27" s="8" t="s">
        <v>30</v>
      </c>
      <c r="F27" s="5">
        <f t="shared" si="0"/>
        <v>14835.119999999995</v>
      </c>
      <c r="G27" s="5"/>
      <c r="H27" s="5"/>
    </row>
    <row r="28" spans="1:8" x14ac:dyDescent="0.35">
      <c r="A28" s="6">
        <v>45009</v>
      </c>
      <c r="B28" s="5"/>
      <c r="C28" s="7">
        <v>188</v>
      </c>
      <c r="D28" s="7" t="s">
        <v>77</v>
      </c>
      <c r="E28" s="8" t="s">
        <v>78</v>
      </c>
      <c r="F28" s="5">
        <f t="shared" si="0"/>
        <v>14647.119999999995</v>
      </c>
      <c r="G28" s="5"/>
      <c r="H28" s="5"/>
    </row>
    <row r="29" spans="1:8" x14ac:dyDescent="0.35">
      <c r="A29" s="6">
        <v>45011</v>
      </c>
      <c r="B29" s="5"/>
      <c r="C29" s="7">
        <v>240</v>
      </c>
      <c r="D29" s="7" t="s">
        <v>18</v>
      </c>
      <c r="E29" s="8" t="s">
        <v>18</v>
      </c>
      <c r="F29" s="5">
        <f t="shared" si="0"/>
        <v>14407.119999999995</v>
      </c>
      <c r="G29" s="5"/>
      <c r="H29" s="5"/>
    </row>
    <row r="30" spans="1:8" x14ac:dyDescent="0.35">
      <c r="A30" s="6">
        <v>45013</v>
      </c>
      <c r="B30" s="5"/>
      <c r="C30" s="7">
        <v>60</v>
      </c>
      <c r="D30" s="7" t="s">
        <v>18</v>
      </c>
      <c r="E30" s="8" t="s">
        <v>18</v>
      </c>
      <c r="F30" s="5">
        <f t="shared" si="0"/>
        <v>14347.119999999995</v>
      </c>
      <c r="G30" s="5"/>
      <c r="H30" s="5"/>
    </row>
    <row r="31" spans="1:8" x14ac:dyDescent="0.35">
      <c r="A31" s="6">
        <v>45013</v>
      </c>
      <c r="B31" s="5"/>
      <c r="C31" s="7">
        <v>240</v>
      </c>
      <c r="D31" s="7" t="s">
        <v>90</v>
      </c>
      <c r="E31" s="8" t="s">
        <v>89</v>
      </c>
      <c r="F31" s="5">
        <f t="shared" si="0"/>
        <v>14107.119999999995</v>
      </c>
      <c r="G31" s="5"/>
      <c r="H31" s="5"/>
    </row>
    <row r="32" spans="1:8" x14ac:dyDescent="0.35">
      <c r="A32" s="6">
        <v>45013</v>
      </c>
      <c r="B32" s="5"/>
      <c r="C32" s="7">
        <v>899</v>
      </c>
      <c r="D32" s="7" t="s">
        <v>87</v>
      </c>
      <c r="E32" s="8" t="s">
        <v>88</v>
      </c>
      <c r="F32" s="5">
        <f t="shared" si="0"/>
        <v>13208.119999999995</v>
      </c>
      <c r="G32" s="5"/>
      <c r="H32" s="5"/>
    </row>
    <row r="33" spans="1:8" x14ac:dyDescent="0.35">
      <c r="A33" s="6">
        <v>45013</v>
      </c>
      <c r="B33" s="5"/>
      <c r="C33" s="7">
        <v>250</v>
      </c>
      <c r="D33" s="7" t="s">
        <v>77</v>
      </c>
      <c r="E33" s="8" t="s">
        <v>78</v>
      </c>
      <c r="F33" s="5">
        <f t="shared" si="0"/>
        <v>12958.119999999995</v>
      </c>
      <c r="G33" s="5"/>
      <c r="H33" s="5"/>
    </row>
    <row r="34" spans="1:8" x14ac:dyDescent="0.35">
      <c r="A34" s="6">
        <v>45014</v>
      </c>
      <c r="B34" s="5"/>
      <c r="C34" s="7">
        <v>439</v>
      </c>
      <c r="D34" s="7" t="s">
        <v>33</v>
      </c>
      <c r="E34" s="18" t="s">
        <v>91</v>
      </c>
      <c r="F34" s="5">
        <f t="shared" si="0"/>
        <v>12519.119999999995</v>
      </c>
      <c r="G34" s="5"/>
      <c r="H34" s="5"/>
    </row>
    <row r="35" spans="1:8" x14ac:dyDescent="0.35">
      <c r="A35" s="6">
        <v>45015</v>
      </c>
      <c r="B35" s="5"/>
      <c r="C35" s="7">
        <v>107</v>
      </c>
      <c r="D35" s="7" t="s">
        <v>92</v>
      </c>
      <c r="E35" s="8" t="s">
        <v>28</v>
      </c>
      <c r="F35" s="5">
        <f t="shared" si="0"/>
        <v>12412.119999999995</v>
      </c>
      <c r="G35" s="5"/>
      <c r="H35" s="5"/>
    </row>
    <row r="36" spans="1:8" x14ac:dyDescent="0.35">
      <c r="A36" s="6">
        <v>45016</v>
      </c>
      <c r="B36" s="19">
        <v>90147</v>
      </c>
      <c r="C36" s="5"/>
      <c r="D36" s="7" t="s">
        <v>58</v>
      </c>
      <c r="E36" s="8" t="s">
        <v>93</v>
      </c>
      <c r="F36" s="5">
        <f t="shared" si="0"/>
        <v>102559.12</v>
      </c>
      <c r="G36" s="5"/>
      <c r="H36" s="5"/>
    </row>
    <row r="37" spans="1:8" x14ac:dyDescent="0.35">
      <c r="A37" s="6">
        <v>45016</v>
      </c>
      <c r="B37" s="5"/>
      <c r="C37" s="5">
        <v>21000</v>
      </c>
      <c r="D37" s="7" t="s">
        <v>61</v>
      </c>
      <c r="E37" s="8" t="s">
        <v>60</v>
      </c>
      <c r="F37" s="5">
        <f t="shared" si="0"/>
        <v>81559.12</v>
      </c>
      <c r="G37" s="5"/>
      <c r="H37" s="5"/>
    </row>
    <row r="38" spans="1:8" x14ac:dyDescent="0.35">
      <c r="A38" s="6">
        <v>45016</v>
      </c>
      <c r="B38" s="5"/>
      <c r="C38" s="5">
        <v>8000</v>
      </c>
      <c r="D38" s="7" t="s">
        <v>94</v>
      </c>
      <c r="E38" s="8" t="s">
        <v>52</v>
      </c>
      <c r="F38" s="5">
        <f t="shared" si="0"/>
        <v>73559.12</v>
      </c>
      <c r="G38" s="5"/>
      <c r="H38" s="5"/>
    </row>
    <row r="39" spans="1:8" x14ac:dyDescent="0.35">
      <c r="A39" s="6">
        <v>45016</v>
      </c>
      <c r="B39" s="5"/>
      <c r="C39" s="5">
        <v>150</v>
      </c>
      <c r="D39" s="7" t="s">
        <v>30</v>
      </c>
      <c r="E39" s="8" t="s">
        <v>30</v>
      </c>
      <c r="F39" s="5">
        <f t="shared" si="0"/>
        <v>73409.119999999995</v>
      </c>
      <c r="G39" s="5"/>
      <c r="H39" s="5"/>
    </row>
    <row r="40" spans="1:8" x14ac:dyDescent="0.35">
      <c r="A40" s="6">
        <v>45016</v>
      </c>
      <c r="B40" s="5"/>
      <c r="C40" s="5">
        <v>630</v>
      </c>
      <c r="D40" s="7" t="s">
        <v>18</v>
      </c>
      <c r="E40" s="8" t="s">
        <v>18</v>
      </c>
      <c r="F40" s="5">
        <f t="shared" si="0"/>
        <v>72779.12</v>
      </c>
      <c r="G40" s="5"/>
      <c r="H40" s="5"/>
    </row>
    <row r="43" spans="1:8" x14ac:dyDescent="0.35">
      <c r="A43" s="5" t="s">
        <v>43</v>
      </c>
      <c r="B43" s="5"/>
      <c r="C43" s="5">
        <f>40+99+84+36+240+60+630</f>
        <v>1189</v>
      </c>
      <c r="E43" s="11" t="s">
        <v>52</v>
      </c>
      <c r="F43" s="12">
        <v>8000</v>
      </c>
    </row>
    <row r="44" spans="1:8" x14ac:dyDescent="0.35">
      <c r="A44" s="5" t="s">
        <v>44</v>
      </c>
      <c r="B44" s="5"/>
      <c r="C44" s="5">
        <f>200+200+500+200+150</f>
        <v>1250</v>
      </c>
      <c r="E44" s="11" t="s">
        <v>53</v>
      </c>
      <c r="F44" s="12">
        <v>40000</v>
      </c>
    </row>
    <row r="45" spans="1:8" x14ac:dyDescent="0.35">
      <c r="A45" s="5" t="s">
        <v>45</v>
      </c>
      <c r="B45" s="5"/>
      <c r="C45" s="9">
        <v>380</v>
      </c>
      <c r="E45" s="11" t="s">
        <v>54</v>
      </c>
      <c r="F45" s="12">
        <v>7000</v>
      </c>
    </row>
    <row r="46" spans="1:8" x14ac:dyDescent="0.35">
      <c r="A46" s="5" t="s">
        <v>46</v>
      </c>
      <c r="B46" s="5"/>
      <c r="C46" s="9">
        <v>0</v>
      </c>
      <c r="E46" s="11" t="s">
        <v>55</v>
      </c>
      <c r="F46" s="12">
        <v>72785.22</v>
      </c>
    </row>
    <row r="47" spans="1:8" x14ac:dyDescent="0.35">
      <c r="A47" s="5" t="s">
        <v>47</v>
      </c>
      <c r="B47" s="5"/>
      <c r="C47" s="10">
        <v>0</v>
      </c>
      <c r="E47" s="11" t="s">
        <v>56</v>
      </c>
      <c r="F47" s="13">
        <v>6</v>
      </c>
    </row>
    <row r="48" spans="1:8" x14ac:dyDescent="0.35">
      <c r="A48" s="5" t="s">
        <v>48</v>
      </c>
      <c r="B48" s="5"/>
      <c r="C48" s="5">
        <f>894+676+188+250</f>
        <v>2008</v>
      </c>
      <c r="E48" s="11" t="s">
        <v>57</v>
      </c>
      <c r="F48" s="12">
        <v>51881.03</v>
      </c>
    </row>
    <row r="49" spans="1:3" x14ac:dyDescent="0.35">
      <c r="A49" s="5" t="s">
        <v>49</v>
      </c>
      <c r="B49" s="5"/>
      <c r="C49" s="5"/>
    </row>
    <row r="50" spans="1:3" x14ac:dyDescent="0.35">
      <c r="A50" s="17" t="s">
        <v>50</v>
      </c>
      <c r="B50" s="17"/>
      <c r="C50" s="5">
        <v>439</v>
      </c>
    </row>
    <row r="51" spans="1:3" x14ac:dyDescent="0.35">
      <c r="A51" s="5"/>
      <c r="B51" s="5" t="s">
        <v>51</v>
      </c>
      <c r="C51" s="5">
        <f>SUM(C43:C50)</f>
        <v>5266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7A1D-F853-44AA-ABC4-8734B2366FA4}">
  <dimension ref="A1:I50"/>
  <sheetViews>
    <sheetView tabSelected="1" topLeftCell="A33" workbookViewId="0">
      <selection activeCell="E42" sqref="E42:F47"/>
    </sheetView>
  </sheetViews>
  <sheetFormatPr defaultRowHeight="14.5" x14ac:dyDescent="0.35"/>
  <cols>
    <col min="1" max="1" width="6.453125" bestFit="1" customWidth="1"/>
    <col min="2" max="2" width="15.36328125" bestFit="1" customWidth="1"/>
    <col min="3" max="3" width="14.81640625" bestFit="1" customWidth="1"/>
    <col min="4" max="5" width="22.26953125" bestFit="1" customWidth="1"/>
    <col min="6" max="6" width="23.36328125" customWidth="1"/>
    <col min="7" max="7" width="22.26953125" bestFit="1" customWidth="1"/>
    <col min="8" max="8" width="9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x14ac:dyDescent="0.35">
      <c r="A2" s="5"/>
      <c r="B2" s="5"/>
      <c r="C2" s="5"/>
      <c r="D2" s="5"/>
      <c r="E2" s="5"/>
      <c r="F2" s="5">
        <v>72785.22</v>
      </c>
      <c r="G2" s="5"/>
      <c r="H2" s="5"/>
    </row>
    <row r="3" spans="1:8" x14ac:dyDescent="0.35">
      <c r="A3" s="6">
        <v>45017</v>
      </c>
      <c r="B3" s="5"/>
      <c r="C3" s="5">
        <v>3000</v>
      </c>
      <c r="D3" s="7" t="s">
        <v>8</v>
      </c>
      <c r="E3" s="8" t="s">
        <v>9</v>
      </c>
      <c r="F3" s="5">
        <f>F2+B3-C3-G3</f>
        <v>69785.22</v>
      </c>
      <c r="G3" s="5"/>
      <c r="H3" s="5"/>
    </row>
    <row r="4" spans="1:8" x14ac:dyDescent="0.35">
      <c r="A4" s="6">
        <v>45017</v>
      </c>
      <c r="B4" s="5"/>
      <c r="C4" s="5">
        <v>3000</v>
      </c>
      <c r="D4" s="7" t="s">
        <v>8</v>
      </c>
      <c r="E4" s="8" t="s">
        <v>9</v>
      </c>
      <c r="F4" s="5">
        <f>F3+B4-C4-G4</f>
        <v>66785.22</v>
      </c>
      <c r="G4" s="5"/>
      <c r="H4" s="5"/>
    </row>
    <row r="5" spans="1:8" x14ac:dyDescent="0.35">
      <c r="A5" s="6">
        <v>45017</v>
      </c>
      <c r="B5" s="5">
        <v>191</v>
      </c>
      <c r="C5" s="5"/>
      <c r="D5" s="7" t="s">
        <v>11</v>
      </c>
      <c r="E5" s="7" t="s">
        <v>11</v>
      </c>
      <c r="F5" s="5">
        <f>F4+B5-C5-G5</f>
        <v>66976.22</v>
      </c>
      <c r="G5" s="5"/>
      <c r="H5" s="5"/>
    </row>
    <row r="6" spans="1:8" x14ac:dyDescent="0.35">
      <c r="A6" s="6">
        <v>45017</v>
      </c>
      <c r="B6" s="5"/>
      <c r="C6" s="5">
        <v>5082</v>
      </c>
      <c r="D6" s="7" t="s">
        <v>95</v>
      </c>
      <c r="E6" s="5" t="s">
        <v>96</v>
      </c>
      <c r="F6" s="5">
        <f>F5+B6-C6-G6</f>
        <v>61894.22</v>
      </c>
      <c r="G6" s="5"/>
      <c r="H6" s="5"/>
    </row>
    <row r="7" spans="1:8" x14ac:dyDescent="0.35">
      <c r="A7" s="6">
        <v>45017</v>
      </c>
      <c r="B7" s="5"/>
      <c r="C7" s="5">
        <v>200</v>
      </c>
      <c r="D7" s="7" t="s">
        <v>30</v>
      </c>
      <c r="E7" s="5" t="s">
        <v>30</v>
      </c>
      <c r="F7" s="5">
        <f t="shared" ref="F7:F39" si="0">F6+B7-C7-G7</f>
        <v>61694.22</v>
      </c>
      <c r="G7" s="5"/>
      <c r="H7" s="5"/>
    </row>
    <row r="8" spans="1:8" x14ac:dyDescent="0.35">
      <c r="A8" s="6">
        <v>45017</v>
      </c>
      <c r="B8" s="5"/>
      <c r="C8" s="5">
        <v>60</v>
      </c>
      <c r="D8" s="7" t="s">
        <v>18</v>
      </c>
      <c r="E8" s="5" t="s">
        <v>18</v>
      </c>
      <c r="F8" s="5">
        <f t="shared" si="0"/>
        <v>61634.22</v>
      </c>
      <c r="G8" s="5"/>
      <c r="H8" s="5"/>
    </row>
    <row r="9" spans="1:8" x14ac:dyDescent="0.35">
      <c r="A9" s="6">
        <v>45017</v>
      </c>
      <c r="B9" s="5"/>
      <c r="C9" s="5">
        <v>400</v>
      </c>
      <c r="D9" s="7" t="s">
        <v>97</v>
      </c>
      <c r="E9" s="5" t="s">
        <v>98</v>
      </c>
      <c r="F9" s="5">
        <f t="shared" si="0"/>
        <v>61234.22</v>
      </c>
      <c r="G9" s="5"/>
      <c r="H9" s="5"/>
    </row>
    <row r="10" spans="1:8" x14ac:dyDescent="0.35">
      <c r="A10" s="6">
        <v>45017</v>
      </c>
      <c r="B10" s="5"/>
      <c r="C10" s="5">
        <v>5749</v>
      </c>
      <c r="D10" s="7" t="s">
        <v>99</v>
      </c>
      <c r="E10" s="5" t="s">
        <v>100</v>
      </c>
      <c r="F10" s="5">
        <f t="shared" si="0"/>
        <v>55485.22</v>
      </c>
      <c r="G10" s="5"/>
      <c r="H10" s="5"/>
    </row>
    <row r="11" spans="1:8" x14ac:dyDescent="0.35">
      <c r="A11" s="6">
        <v>45017</v>
      </c>
      <c r="B11" s="5">
        <v>10000</v>
      </c>
      <c r="C11" s="5"/>
      <c r="D11" s="7" t="s">
        <v>101</v>
      </c>
      <c r="E11" s="5" t="s">
        <v>102</v>
      </c>
      <c r="F11" s="5">
        <f t="shared" si="0"/>
        <v>65485.22</v>
      </c>
      <c r="G11" s="5"/>
      <c r="H11" s="5"/>
    </row>
    <row r="12" spans="1:8" x14ac:dyDescent="0.35">
      <c r="A12" s="6">
        <v>45021</v>
      </c>
      <c r="B12" s="5">
        <v>2000</v>
      </c>
      <c r="C12" s="5"/>
      <c r="D12" s="7" t="s">
        <v>103</v>
      </c>
      <c r="E12" s="7" t="s">
        <v>103</v>
      </c>
      <c r="F12" s="5">
        <f t="shared" si="0"/>
        <v>67485.22</v>
      </c>
      <c r="G12" s="5"/>
      <c r="H12" s="5" t="s">
        <v>104</v>
      </c>
    </row>
    <row r="13" spans="1:8" x14ac:dyDescent="0.35">
      <c r="A13" s="6">
        <v>45021</v>
      </c>
      <c r="B13" s="5"/>
      <c r="C13" s="5">
        <v>999</v>
      </c>
      <c r="D13" s="7" t="s">
        <v>105</v>
      </c>
      <c r="E13" s="7" t="s">
        <v>106</v>
      </c>
      <c r="F13" s="5">
        <f t="shared" si="0"/>
        <v>66486.22</v>
      </c>
      <c r="G13" s="5"/>
      <c r="H13" s="5"/>
    </row>
    <row r="14" spans="1:8" x14ac:dyDescent="0.35">
      <c r="A14" s="6">
        <v>45022</v>
      </c>
      <c r="B14" s="5"/>
      <c r="C14" s="5">
        <v>12730</v>
      </c>
      <c r="D14" s="7" t="s">
        <v>23</v>
      </c>
      <c r="E14" s="8" t="s">
        <v>84</v>
      </c>
      <c r="F14" s="5">
        <f t="shared" si="0"/>
        <v>53756.22</v>
      </c>
      <c r="G14" s="5"/>
      <c r="H14" s="5" t="s">
        <v>107</v>
      </c>
    </row>
    <row r="15" spans="1:8" x14ac:dyDescent="0.35">
      <c r="A15" s="6">
        <v>45022</v>
      </c>
      <c r="B15" s="5">
        <v>12000</v>
      </c>
      <c r="C15" s="5"/>
      <c r="D15" s="7" t="s">
        <v>81</v>
      </c>
      <c r="E15" s="7" t="s">
        <v>108</v>
      </c>
      <c r="F15" s="5">
        <f t="shared" si="0"/>
        <v>65756.22</v>
      </c>
      <c r="G15" s="5"/>
      <c r="H15" s="5"/>
    </row>
    <row r="16" spans="1:8" x14ac:dyDescent="0.35">
      <c r="A16" s="6">
        <v>45023</v>
      </c>
      <c r="B16" s="5">
        <v>20000</v>
      </c>
      <c r="C16" s="5"/>
      <c r="D16" s="7" t="s">
        <v>103</v>
      </c>
      <c r="E16" s="7" t="s">
        <v>103</v>
      </c>
      <c r="F16" s="5">
        <f t="shared" si="0"/>
        <v>85756.22</v>
      </c>
      <c r="G16" s="5"/>
      <c r="H16" s="5" t="s">
        <v>104</v>
      </c>
    </row>
    <row r="17" spans="1:9" x14ac:dyDescent="0.35">
      <c r="A17" s="6">
        <v>45023</v>
      </c>
      <c r="B17" s="5"/>
      <c r="C17" s="5">
        <v>46492</v>
      </c>
      <c r="D17" s="5" t="s">
        <v>23</v>
      </c>
      <c r="E17" s="4" t="s">
        <v>110</v>
      </c>
      <c r="F17" s="5">
        <f t="shared" si="0"/>
        <v>39264.22</v>
      </c>
      <c r="G17" s="5"/>
      <c r="H17" s="5"/>
    </row>
    <row r="18" spans="1:9" x14ac:dyDescent="0.35">
      <c r="A18" s="6">
        <v>45025</v>
      </c>
      <c r="B18" s="5"/>
      <c r="C18" s="7">
        <v>3500</v>
      </c>
      <c r="D18" s="7" t="s">
        <v>112</v>
      </c>
      <c r="E18" s="7" t="s">
        <v>111</v>
      </c>
      <c r="F18" s="5">
        <f t="shared" si="0"/>
        <v>35764.22</v>
      </c>
      <c r="G18" s="5"/>
      <c r="H18" s="5"/>
    </row>
    <row r="19" spans="1:9" x14ac:dyDescent="0.35">
      <c r="A19" s="6">
        <v>45025</v>
      </c>
      <c r="B19" s="5"/>
      <c r="C19" s="7">
        <v>290</v>
      </c>
      <c r="D19" s="7" t="s">
        <v>26</v>
      </c>
      <c r="E19" s="7" t="s">
        <v>26</v>
      </c>
      <c r="F19" s="5">
        <f t="shared" si="0"/>
        <v>35474.22</v>
      </c>
      <c r="G19" s="5"/>
      <c r="H19" s="5"/>
    </row>
    <row r="20" spans="1:9" x14ac:dyDescent="0.35">
      <c r="A20" s="6">
        <v>45029</v>
      </c>
      <c r="B20" s="5"/>
      <c r="C20" s="7">
        <v>1000</v>
      </c>
      <c r="D20" s="7" t="s">
        <v>8</v>
      </c>
      <c r="E20" s="8" t="s">
        <v>9</v>
      </c>
      <c r="F20" s="5">
        <f t="shared" si="0"/>
        <v>34474.22</v>
      </c>
      <c r="G20" s="5"/>
      <c r="H20" s="5"/>
    </row>
    <row r="21" spans="1:9" x14ac:dyDescent="0.35">
      <c r="A21" s="6">
        <v>45030</v>
      </c>
      <c r="B21" s="5"/>
      <c r="C21" s="7">
        <v>366</v>
      </c>
      <c r="D21" s="7" t="s">
        <v>18</v>
      </c>
      <c r="E21" s="7" t="s">
        <v>18</v>
      </c>
      <c r="F21" s="5">
        <f t="shared" si="0"/>
        <v>34108.22</v>
      </c>
      <c r="G21" s="5"/>
      <c r="H21" s="5"/>
    </row>
    <row r="22" spans="1:9" x14ac:dyDescent="0.35">
      <c r="A22" s="6">
        <v>45031</v>
      </c>
      <c r="B22" s="5"/>
      <c r="C22" s="5">
        <v>177</v>
      </c>
      <c r="D22" s="5" t="s">
        <v>35</v>
      </c>
      <c r="E22" s="4" t="s">
        <v>35</v>
      </c>
      <c r="F22" s="5">
        <f t="shared" si="0"/>
        <v>33931.22</v>
      </c>
      <c r="G22" s="5"/>
      <c r="H22" s="5"/>
    </row>
    <row r="23" spans="1:9" x14ac:dyDescent="0.35">
      <c r="A23" s="6">
        <v>45031</v>
      </c>
      <c r="B23" s="5"/>
      <c r="C23" s="5">
        <v>388</v>
      </c>
      <c r="D23" s="5" t="s">
        <v>35</v>
      </c>
      <c r="E23" s="4" t="s">
        <v>36</v>
      </c>
      <c r="F23" s="5">
        <f t="shared" si="0"/>
        <v>33543.22</v>
      </c>
      <c r="G23" s="5"/>
      <c r="H23" s="5" t="s">
        <v>37</v>
      </c>
      <c r="I23">
        <f>4217+388+388</f>
        <v>4993</v>
      </c>
    </row>
    <row r="24" spans="1:9" x14ac:dyDescent="0.35">
      <c r="A24" s="6">
        <v>45031</v>
      </c>
      <c r="B24" s="5"/>
      <c r="C24" s="7">
        <v>40</v>
      </c>
      <c r="D24" s="7" t="s">
        <v>18</v>
      </c>
      <c r="E24" s="8" t="s">
        <v>18</v>
      </c>
      <c r="F24" s="5">
        <f t="shared" si="0"/>
        <v>33503.22</v>
      </c>
      <c r="G24" s="5"/>
      <c r="H24" s="5"/>
    </row>
    <row r="25" spans="1:9" x14ac:dyDescent="0.35">
      <c r="A25" s="6">
        <v>45033</v>
      </c>
      <c r="B25" s="5"/>
      <c r="C25" s="7">
        <v>200</v>
      </c>
      <c r="D25" s="7" t="s">
        <v>30</v>
      </c>
      <c r="E25" s="8" t="s">
        <v>30</v>
      </c>
      <c r="F25" s="5">
        <f t="shared" si="0"/>
        <v>33303.22</v>
      </c>
      <c r="G25" s="5"/>
      <c r="H25" s="5"/>
    </row>
    <row r="26" spans="1:9" x14ac:dyDescent="0.35">
      <c r="A26" s="6">
        <v>45033</v>
      </c>
      <c r="B26" s="5"/>
      <c r="C26" s="7">
        <v>99</v>
      </c>
      <c r="D26" s="7" t="s">
        <v>28</v>
      </c>
      <c r="E26" s="8" t="s">
        <v>28</v>
      </c>
      <c r="F26" s="5">
        <f t="shared" si="0"/>
        <v>33204.22</v>
      </c>
      <c r="G26" s="5"/>
      <c r="H26" s="5"/>
    </row>
    <row r="27" spans="1:9" x14ac:dyDescent="0.35">
      <c r="A27" s="6">
        <v>45034</v>
      </c>
      <c r="B27" s="5"/>
      <c r="C27" s="7">
        <v>500</v>
      </c>
      <c r="D27" s="7" t="s">
        <v>18</v>
      </c>
      <c r="E27" s="8" t="s">
        <v>18</v>
      </c>
      <c r="F27" s="5">
        <f t="shared" si="0"/>
        <v>32704.22</v>
      </c>
      <c r="G27" s="5"/>
      <c r="H27" s="5"/>
    </row>
    <row r="28" spans="1:9" x14ac:dyDescent="0.35">
      <c r="A28" s="6">
        <v>45035</v>
      </c>
      <c r="B28" s="5">
        <v>5000</v>
      </c>
      <c r="C28" s="5"/>
      <c r="D28" s="7" t="s">
        <v>113</v>
      </c>
      <c r="E28" s="8" t="s">
        <v>113</v>
      </c>
      <c r="F28" s="5">
        <f t="shared" si="0"/>
        <v>37704.22</v>
      </c>
      <c r="G28" s="5"/>
      <c r="H28" s="5"/>
    </row>
    <row r="29" spans="1:9" x14ac:dyDescent="0.35">
      <c r="A29" s="6">
        <v>45035</v>
      </c>
      <c r="B29" s="5"/>
      <c r="C29" s="5">
        <v>25000</v>
      </c>
      <c r="D29" s="7" t="s">
        <v>61</v>
      </c>
      <c r="E29" s="8" t="s">
        <v>60</v>
      </c>
      <c r="F29" s="5">
        <f t="shared" si="0"/>
        <v>12704.220000000001</v>
      </c>
      <c r="G29" s="5"/>
      <c r="H29" s="5"/>
    </row>
    <row r="30" spans="1:9" x14ac:dyDescent="0.35">
      <c r="A30" s="6">
        <v>45035</v>
      </c>
      <c r="B30" s="5"/>
      <c r="C30" s="5">
        <v>161</v>
      </c>
      <c r="D30" s="7" t="s">
        <v>18</v>
      </c>
      <c r="E30" s="8" t="s">
        <v>18</v>
      </c>
      <c r="F30" s="5">
        <f t="shared" si="0"/>
        <v>12543.220000000001</v>
      </c>
      <c r="G30" s="5"/>
      <c r="H30" s="5"/>
    </row>
    <row r="31" spans="1:9" x14ac:dyDescent="0.35">
      <c r="A31" s="6">
        <v>45037</v>
      </c>
      <c r="B31" s="5"/>
      <c r="C31" s="5">
        <v>120</v>
      </c>
      <c r="D31" s="7" t="s">
        <v>30</v>
      </c>
      <c r="E31" s="8" t="s">
        <v>30</v>
      </c>
      <c r="F31" s="5">
        <f t="shared" si="0"/>
        <v>12423.220000000001</v>
      </c>
      <c r="G31" s="5"/>
      <c r="H31" s="5"/>
    </row>
    <row r="32" spans="1:9" x14ac:dyDescent="0.35">
      <c r="A32" s="6">
        <v>45037</v>
      </c>
      <c r="B32" s="5"/>
      <c r="C32" s="5">
        <v>100</v>
      </c>
      <c r="D32" s="7" t="s">
        <v>18</v>
      </c>
      <c r="E32" s="8" t="s">
        <v>18</v>
      </c>
      <c r="F32" s="5">
        <f t="shared" si="0"/>
        <v>12323.220000000001</v>
      </c>
      <c r="G32" s="5"/>
      <c r="H32" s="5"/>
    </row>
    <row r="33" spans="1:8" x14ac:dyDescent="0.35">
      <c r="A33" s="6">
        <v>45039</v>
      </c>
      <c r="B33" s="5"/>
      <c r="C33" s="5">
        <v>200</v>
      </c>
      <c r="D33" s="7" t="s">
        <v>30</v>
      </c>
      <c r="E33" s="8" t="s">
        <v>30</v>
      </c>
      <c r="F33" s="5">
        <f t="shared" si="0"/>
        <v>12123.220000000001</v>
      </c>
      <c r="G33" s="5"/>
      <c r="H33" s="5"/>
    </row>
    <row r="34" spans="1:8" x14ac:dyDescent="0.35">
      <c r="A34" s="6">
        <v>45040</v>
      </c>
      <c r="B34" s="5"/>
      <c r="C34" s="5">
        <v>107</v>
      </c>
      <c r="D34" s="7" t="s">
        <v>114</v>
      </c>
      <c r="E34" s="8" t="s">
        <v>92</v>
      </c>
      <c r="F34" s="5">
        <f t="shared" si="0"/>
        <v>12016.220000000001</v>
      </c>
      <c r="G34" s="5"/>
      <c r="H34" s="5"/>
    </row>
    <row r="35" spans="1:8" x14ac:dyDescent="0.35">
      <c r="A35" s="6">
        <v>45044</v>
      </c>
      <c r="B35" s="5">
        <v>96744</v>
      </c>
      <c r="C35" s="5"/>
      <c r="D35" s="7" t="s">
        <v>58</v>
      </c>
      <c r="E35" s="8" t="s">
        <v>115</v>
      </c>
      <c r="F35" s="5">
        <f t="shared" si="0"/>
        <v>108760.22</v>
      </c>
      <c r="G35" s="5"/>
      <c r="H35" s="5"/>
    </row>
    <row r="36" spans="1:8" x14ac:dyDescent="0.35">
      <c r="A36" s="6">
        <v>45044</v>
      </c>
      <c r="B36" s="5"/>
      <c r="C36" s="5">
        <v>40000</v>
      </c>
      <c r="D36" s="7" t="s">
        <v>116</v>
      </c>
      <c r="E36" s="8" t="s">
        <v>116</v>
      </c>
      <c r="F36" s="5">
        <f t="shared" si="0"/>
        <v>68760.22</v>
      </c>
      <c r="G36" s="5"/>
      <c r="H36" s="5"/>
    </row>
    <row r="37" spans="1:8" x14ac:dyDescent="0.35">
      <c r="A37" s="6">
        <v>45045</v>
      </c>
      <c r="B37" s="5"/>
      <c r="C37" s="5">
        <v>420</v>
      </c>
      <c r="D37" s="7" t="s">
        <v>18</v>
      </c>
      <c r="E37" s="8" t="s">
        <v>18</v>
      </c>
      <c r="F37" s="5">
        <f t="shared" si="0"/>
        <v>68340.22</v>
      </c>
      <c r="G37" s="5"/>
      <c r="H37" s="5"/>
    </row>
    <row r="38" spans="1:8" x14ac:dyDescent="0.35">
      <c r="A38" s="6">
        <v>45046</v>
      </c>
      <c r="B38" s="5"/>
      <c r="C38" s="5">
        <v>330</v>
      </c>
      <c r="D38" s="7" t="s">
        <v>18</v>
      </c>
      <c r="E38" s="8" t="s">
        <v>18</v>
      </c>
      <c r="F38" s="5">
        <f t="shared" si="0"/>
        <v>68010.22</v>
      </c>
      <c r="G38" s="5"/>
      <c r="H38" s="5"/>
    </row>
    <row r="39" spans="1:8" x14ac:dyDescent="0.35">
      <c r="A39" s="6">
        <v>45046</v>
      </c>
      <c r="B39" s="5"/>
      <c r="C39" s="5">
        <v>3000</v>
      </c>
      <c r="D39" s="7" t="s">
        <v>8</v>
      </c>
      <c r="E39" s="8" t="s">
        <v>9</v>
      </c>
      <c r="F39" s="5">
        <f t="shared" si="0"/>
        <v>65010.22</v>
      </c>
      <c r="G39" s="5"/>
      <c r="H39" s="5"/>
    </row>
    <row r="42" spans="1:8" x14ac:dyDescent="0.35">
      <c r="A42" s="5" t="s">
        <v>43</v>
      </c>
      <c r="B42" s="5"/>
      <c r="C42" s="5">
        <f>60+366+40+500+161+100+420+330</f>
        <v>1977</v>
      </c>
      <c r="E42" s="11" t="s">
        <v>52</v>
      </c>
      <c r="F42" s="12">
        <v>15000</v>
      </c>
    </row>
    <row r="43" spans="1:8" x14ac:dyDescent="0.35">
      <c r="A43" s="5" t="s">
        <v>44</v>
      </c>
      <c r="B43" s="5"/>
      <c r="C43" s="5">
        <f>200+200+120+200</f>
        <v>720</v>
      </c>
      <c r="E43" s="11" t="s">
        <v>53</v>
      </c>
      <c r="F43" s="12">
        <v>29000</v>
      </c>
    </row>
    <row r="44" spans="1:8" x14ac:dyDescent="0.35">
      <c r="A44" s="5" t="s">
        <v>45</v>
      </c>
      <c r="B44" s="5"/>
      <c r="C44" s="9">
        <v>0</v>
      </c>
      <c r="E44" s="11" t="s">
        <v>54</v>
      </c>
      <c r="F44" s="12">
        <v>7000</v>
      </c>
    </row>
    <row r="45" spans="1:8" x14ac:dyDescent="0.35">
      <c r="A45" s="5" t="s">
        <v>46</v>
      </c>
      <c r="B45" s="5"/>
      <c r="C45" s="9">
        <v>0</v>
      </c>
      <c r="E45" s="11" t="s">
        <v>55</v>
      </c>
      <c r="F45" s="12">
        <v>65010.22</v>
      </c>
    </row>
    <row r="46" spans="1:8" x14ac:dyDescent="0.35">
      <c r="A46" s="5" t="s">
        <v>47</v>
      </c>
      <c r="B46" s="5"/>
      <c r="C46" s="10">
        <v>999</v>
      </c>
      <c r="E46" s="11" t="s">
        <v>56</v>
      </c>
      <c r="F46" s="13">
        <v>0</v>
      </c>
    </row>
    <row r="47" spans="1:8" x14ac:dyDescent="0.35">
      <c r="A47" s="5" t="s">
        <v>48</v>
      </c>
      <c r="B47" s="5"/>
      <c r="C47" s="5">
        <v>0</v>
      </c>
      <c r="E47" s="11" t="s">
        <v>57</v>
      </c>
      <c r="F47" s="12">
        <v>54184.23</v>
      </c>
    </row>
    <row r="48" spans="1:8" x14ac:dyDescent="0.35">
      <c r="A48" s="5" t="s">
        <v>49</v>
      </c>
      <c r="B48" s="5"/>
      <c r="C48" s="5"/>
    </row>
    <row r="49" spans="1:3" x14ac:dyDescent="0.35">
      <c r="A49" s="17" t="s">
        <v>50</v>
      </c>
      <c r="B49" s="17"/>
      <c r="C49" s="5">
        <v>0</v>
      </c>
    </row>
    <row r="50" spans="1:3" x14ac:dyDescent="0.35">
      <c r="A50" s="5"/>
      <c r="B50" s="5" t="s">
        <v>51</v>
      </c>
      <c r="C50" s="5">
        <f>SUM(C42:C49)</f>
        <v>3696</v>
      </c>
    </row>
  </sheetData>
  <autoFilter ref="A1:H39" xr:uid="{EDCF7A1D-F853-44AA-ABC4-8734B2366FA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February</vt:lpstr>
      <vt:lpstr>March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Munuswamy, Thamizharasu (Cognizant)</dc:creator>
  <cp:lastModifiedBy>Munuswamy, Thamizharasu (Cognizant)</cp:lastModifiedBy>
  <dcterms:created xsi:type="dcterms:W3CDTF">2015-06-05T18:17:20Z</dcterms:created>
  <dcterms:modified xsi:type="dcterms:W3CDTF">2023-05-01T10:03:47Z</dcterms:modified>
</cp:coreProperties>
</file>