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Jittiphat\Downloads\"/>
    </mc:Choice>
  </mc:AlternateContent>
  <xr:revisionPtr revIDLastSave="0" documentId="13_ncr:1_{6D36C15C-61DA-4E42-9139-DD6BE10BF447}" xr6:coauthVersionLast="47" xr6:coauthVersionMax="47" xr10:uidLastSave="{00000000-0000-0000-0000-000000000000}"/>
  <bookViews>
    <workbookView xWindow="-120" yWindow="-120" windowWidth="29040" windowHeight="15720" activeTab="2" xr2:uid="{00000000-000D-0000-FFFF-FFFF00000000}"/>
  </bookViews>
  <sheets>
    <sheet name="Dashboard" sheetId="16" r:id="rId1"/>
    <sheet name="GanttChart" sheetId="9" r:id="rId2"/>
    <sheet name="SQL Server" sheetId="19" r:id="rId3"/>
    <sheet name="Sheet1" sheetId="17" r:id="rId4"/>
    <sheet name="Master Plan" sheetId="15" state="hidden" r:id="rId5"/>
    <sheet name="Master Data" sheetId="13" r:id="rId6"/>
    <sheet name="GanttChartPro" sheetId="12" state="hidden" r:id="rId7"/>
    <sheet name="Help" sheetId="6" state="hidden" r:id="rId8"/>
    <sheet name="TermsOfUse" sheetId="11" state="hidden" r:id="rId9"/>
  </sheets>
  <definedNames>
    <definedName name="prevWBS" localSheetId="1">GanttChart!$A1048576</definedName>
    <definedName name="prevWBS" localSheetId="2">'SQL Server'!$A1048576</definedName>
    <definedName name="_xlnm.Print_Area" localSheetId="1">GanttChart!$A$1:$BQ$221</definedName>
    <definedName name="_xlnm.Print_Area" localSheetId="6">GanttChartPro!$A$1:$C$47</definedName>
    <definedName name="_xlnm.Print_Area" localSheetId="2">'SQL Server'!$A$1:$BR$95</definedName>
    <definedName name="_xlnm.Print_Titles" localSheetId="1">GanttChart!$4:$7</definedName>
    <definedName name="_xlnm.Print_Titles" localSheetId="2">'SQL Server'!$4:$7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workbook>
</file>

<file path=xl/calcChain.xml><?xml version="1.0" encoding="utf-8"?>
<calcChain xmlns="http://schemas.openxmlformats.org/spreadsheetml/2006/main">
  <c r="H35" i="19" l="1"/>
  <c r="K35" i="19" s="1"/>
  <c r="H16" i="19"/>
  <c r="E5" i="19"/>
  <c r="A102" i="19"/>
  <c r="H101" i="19"/>
  <c r="K101" i="19" s="1"/>
  <c r="H100" i="19"/>
  <c r="K100" i="19" s="1"/>
  <c r="H99" i="19"/>
  <c r="K99" i="19" s="1"/>
  <c r="H98" i="19"/>
  <c r="K98" i="19" s="1"/>
  <c r="A98" i="19"/>
  <c r="A99" i="19" s="1"/>
  <c r="A100" i="19" s="1"/>
  <c r="A101" i="19" s="1"/>
  <c r="K95" i="19"/>
  <c r="K94" i="19"/>
  <c r="H93" i="19"/>
  <c r="K93" i="19" s="1"/>
  <c r="H92" i="19"/>
  <c r="K92" i="19" s="1"/>
  <c r="H91" i="19"/>
  <c r="K91" i="19" s="1"/>
  <c r="H90" i="19"/>
  <c r="K90" i="19" s="1"/>
  <c r="K89" i="19"/>
  <c r="H88" i="19"/>
  <c r="K88" i="19" s="1"/>
  <c r="K87" i="19"/>
  <c r="H86" i="19"/>
  <c r="K86" i="19" s="1"/>
  <c r="K85" i="19"/>
  <c r="H84" i="19"/>
  <c r="K84" i="19" s="1"/>
  <c r="H83" i="19"/>
  <c r="K83" i="19" s="1"/>
  <c r="H82" i="19"/>
  <c r="K82" i="19" s="1"/>
  <c r="H81" i="19"/>
  <c r="K81" i="19" s="1"/>
  <c r="K80" i="19"/>
  <c r="H79" i="19"/>
  <c r="K79" i="19" s="1"/>
  <c r="K78" i="19"/>
  <c r="H77" i="19"/>
  <c r="K77" i="19" s="1"/>
  <c r="H76" i="19"/>
  <c r="K76" i="19" s="1"/>
  <c r="H75" i="19"/>
  <c r="K75" i="19" s="1"/>
  <c r="H74" i="19"/>
  <c r="K74" i="19" s="1"/>
  <c r="H73" i="19"/>
  <c r="K73" i="19" s="1"/>
  <c r="K72" i="19"/>
  <c r="H71" i="19"/>
  <c r="K71" i="19" s="1"/>
  <c r="H70" i="19"/>
  <c r="K70" i="19" s="1"/>
  <c r="H69" i="19"/>
  <c r="K69" i="19" s="1"/>
  <c r="H68" i="19"/>
  <c r="K68" i="19" s="1"/>
  <c r="K67" i="19"/>
  <c r="H66" i="19"/>
  <c r="K66" i="19" s="1"/>
  <c r="H65" i="19"/>
  <c r="K65" i="19" s="1"/>
  <c r="K64" i="19"/>
  <c r="H63" i="19"/>
  <c r="K63" i="19" s="1"/>
  <c r="K62" i="19"/>
  <c r="H61" i="19"/>
  <c r="K61" i="19" s="1"/>
  <c r="H60" i="19"/>
  <c r="K60" i="19" s="1"/>
  <c r="H59" i="19"/>
  <c r="K59" i="19" s="1"/>
  <c r="H58" i="19"/>
  <c r="K58" i="19" s="1"/>
  <c r="H57" i="19"/>
  <c r="K57" i="19" s="1"/>
  <c r="K56" i="19"/>
  <c r="H55" i="19"/>
  <c r="K55" i="19" s="1"/>
  <c r="H54" i="19"/>
  <c r="K54" i="19" s="1"/>
  <c r="H53" i="19"/>
  <c r="K53" i="19" s="1"/>
  <c r="H52" i="19"/>
  <c r="K52" i="19" s="1"/>
  <c r="H51" i="19"/>
  <c r="K51" i="19" s="1"/>
  <c r="K50" i="19"/>
  <c r="H49" i="19"/>
  <c r="K49" i="19" s="1"/>
  <c r="K48" i="19"/>
  <c r="H47" i="19"/>
  <c r="K47" i="19" s="1"/>
  <c r="H46" i="19"/>
  <c r="K46" i="19" s="1"/>
  <c r="H45" i="19"/>
  <c r="K45" i="19" s="1"/>
  <c r="H44" i="19"/>
  <c r="K44" i="19" s="1"/>
  <c r="H43" i="19"/>
  <c r="K43" i="19" s="1"/>
  <c r="H42" i="19"/>
  <c r="K42" i="19" s="1"/>
  <c r="K41" i="19"/>
  <c r="H40" i="19"/>
  <c r="K40" i="19" s="1"/>
  <c r="H39" i="19"/>
  <c r="K39" i="19" s="1"/>
  <c r="H38" i="19"/>
  <c r="K38" i="19" s="1"/>
  <c r="H37" i="19"/>
  <c r="K37" i="19" s="1"/>
  <c r="K36" i="19"/>
  <c r="K34" i="19"/>
  <c r="H33" i="19"/>
  <c r="K33" i="19" s="1"/>
  <c r="H32" i="19"/>
  <c r="K32" i="19" s="1"/>
  <c r="H31" i="19"/>
  <c r="K31" i="19" s="1"/>
  <c r="H30" i="19"/>
  <c r="K30" i="19" s="1"/>
  <c r="H29" i="19"/>
  <c r="K29" i="19" s="1"/>
  <c r="H28" i="19"/>
  <c r="K28" i="19" s="1"/>
  <c r="H27" i="19"/>
  <c r="K27" i="19" s="1"/>
  <c r="H26" i="19"/>
  <c r="K26" i="19" s="1"/>
  <c r="K25" i="19"/>
  <c r="H24" i="19"/>
  <c r="K24" i="19" s="1"/>
  <c r="K23" i="19"/>
  <c r="H22" i="19"/>
  <c r="K22" i="19" s="1"/>
  <c r="H21" i="19"/>
  <c r="K21" i="19" s="1"/>
  <c r="H20" i="19"/>
  <c r="K20" i="19" s="1"/>
  <c r="H19" i="19"/>
  <c r="K19" i="19" s="1"/>
  <c r="H18" i="19"/>
  <c r="K18" i="19" s="1"/>
  <c r="H17" i="19"/>
  <c r="K17" i="19" s="1"/>
  <c r="K16" i="19"/>
  <c r="H14" i="19"/>
  <c r="K14" i="19" s="1"/>
  <c r="H12" i="19"/>
  <c r="K12" i="19" s="1"/>
  <c r="H11" i="19"/>
  <c r="K11" i="19" s="1"/>
  <c r="J9" i="19"/>
  <c r="H8" i="19"/>
  <c r="K8" i="19" s="1"/>
  <c r="A8" i="19"/>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O6" i="19"/>
  <c r="O7" i="19" s="1"/>
  <c r="G5" i="19"/>
  <c r="F5" i="19"/>
  <c r="H9" i="9"/>
  <c r="H173" i="9"/>
  <c r="B18" i="13"/>
  <c r="C18" i="13" s="1"/>
  <c r="J14" i="9"/>
  <c r="H21" i="9"/>
  <c r="K21" i="9" s="1"/>
  <c r="H19" i="9"/>
  <c r="K19" i="9" s="1"/>
  <c r="C27" i="13"/>
  <c r="B27" i="13" s="1"/>
  <c r="B19" i="13"/>
  <c r="C19" i="13" s="1"/>
  <c r="B20" i="13"/>
  <c r="C20" i="13" s="1"/>
  <c r="B21" i="13"/>
  <c r="C21" i="13" s="1"/>
  <c r="B22" i="13"/>
  <c r="C22" i="13" s="1"/>
  <c r="B23" i="13"/>
  <c r="C23" i="13" s="1"/>
  <c r="H22" i="9"/>
  <c r="K22" i="9" s="1"/>
  <c r="H201" i="9"/>
  <c r="K201" i="9" s="1"/>
  <c r="H202" i="9"/>
  <c r="K202" i="9" s="1"/>
  <c r="J198" i="9"/>
  <c r="H78" i="9"/>
  <c r="H72" i="9"/>
  <c r="H57" i="9"/>
  <c r="H27" i="9"/>
  <c r="H26" i="9"/>
  <c r="H10" i="9"/>
  <c r="J211" i="9"/>
  <c r="J206" i="9"/>
  <c r="J194" i="9"/>
  <c r="H210" i="9"/>
  <c r="K210" i="9" s="1"/>
  <c r="H209" i="9"/>
  <c r="K209" i="9" s="1"/>
  <c r="H208" i="9"/>
  <c r="K208" i="9" s="1"/>
  <c r="H207" i="9"/>
  <c r="K207" i="9" s="1"/>
  <c r="H206" i="9"/>
  <c r="K206" i="9" s="1"/>
  <c r="H205" i="9"/>
  <c r="K205" i="9" s="1"/>
  <c r="H204" i="9"/>
  <c r="K204" i="9" s="1"/>
  <c r="H203" i="9"/>
  <c r="K203" i="9" s="1"/>
  <c r="H200" i="9"/>
  <c r="K200" i="9" s="1"/>
  <c r="H199" i="9"/>
  <c r="K199" i="9" s="1"/>
  <c r="H198" i="9"/>
  <c r="K198" i="9" s="1"/>
  <c r="H197" i="9"/>
  <c r="K197" i="9" s="1"/>
  <c r="H196" i="9"/>
  <c r="K196" i="9" s="1"/>
  <c r="H195" i="9"/>
  <c r="K195" i="9" s="1"/>
  <c r="J24" i="9"/>
  <c r="O4" i="19" l="1"/>
  <c r="O5" i="19"/>
  <c r="P6" i="19"/>
  <c r="H193" i="9"/>
  <c r="K193" i="9" s="1"/>
  <c r="H192" i="9"/>
  <c r="K192" i="9" s="1"/>
  <c r="H191" i="9"/>
  <c r="K191" i="9" s="1"/>
  <c r="H190" i="9"/>
  <c r="K190" i="9" s="1"/>
  <c r="K189" i="9"/>
  <c r="H188" i="9"/>
  <c r="K188" i="9" s="1"/>
  <c r="K187" i="9"/>
  <c r="H186" i="9"/>
  <c r="K186" i="9" s="1"/>
  <c r="K185" i="9"/>
  <c r="H184" i="9"/>
  <c r="K184" i="9" s="1"/>
  <c r="H183" i="9"/>
  <c r="K183" i="9" s="1"/>
  <c r="H182" i="9"/>
  <c r="K182" i="9" s="1"/>
  <c r="H181" i="9"/>
  <c r="K181" i="9" s="1"/>
  <c r="K180" i="9"/>
  <c r="H179" i="9"/>
  <c r="K179" i="9" s="1"/>
  <c r="K178" i="9"/>
  <c r="H177" i="9"/>
  <c r="K177" i="9" s="1"/>
  <c r="H176" i="9"/>
  <c r="K176" i="9" s="1"/>
  <c r="H175" i="9"/>
  <c r="K175" i="9" s="1"/>
  <c r="H174" i="9"/>
  <c r="K174" i="9" s="1"/>
  <c r="K173" i="9"/>
  <c r="K172" i="9"/>
  <c r="H171" i="9"/>
  <c r="K171" i="9" s="1"/>
  <c r="H170" i="9"/>
  <c r="K170" i="9" s="1"/>
  <c r="H169" i="9"/>
  <c r="K169" i="9" s="1"/>
  <c r="H168" i="9"/>
  <c r="K168" i="9" s="1"/>
  <c r="K167" i="9"/>
  <c r="H166" i="9"/>
  <c r="K166" i="9" s="1"/>
  <c r="H165" i="9"/>
  <c r="K165" i="9" s="1"/>
  <c r="K164" i="9"/>
  <c r="H163" i="9"/>
  <c r="K163" i="9" s="1"/>
  <c r="K162" i="9"/>
  <c r="H161" i="9"/>
  <c r="K161" i="9" s="1"/>
  <c r="H160" i="9"/>
  <c r="K160" i="9" s="1"/>
  <c r="H159" i="9"/>
  <c r="K159" i="9" s="1"/>
  <c r="H158" i="9"/>
  <c r="K158" i="9" s="1"/>
  <c r="H157" i="9"/>
  <c r="K157" i="9" s="1"/>
  <c r="K156" i="9"/>
  <c r="H155" i="9"/>
  <c r="K155" i="9" s="1"/>
  <c r="H154" i="9"/>
  <c r="K154" i="9" s="1"/>
  <c r="H153" i="9"/>
  <c r="K153" i="9" s="1"/>
  <c r="H152" i="9"/>
  <c r="K152" i="9" s="1"/>
  <c r="H151" i="9"/>
  <c r="K151" i="9" s="1"/>
  <c r="K150" i="9"/>
  <c r="H149" i="9"/>
  <c r="K149" i="9" s="1"/>
  <c r="K148" i="9"/>
  <c r="H147" i="9"/>
  <c r="K147" i="9" s="1"/>
  <c r="H146" i="9"/>
  <c r="K146" i="9" s="1"/>
  <c r="H145" i="9"/>
  <c r="K145" i="9" s="1"/>
  <c r="H144" i="9"/>
  <c r="K144" i="9" s="1"/>
  <c r="H143" i="9"/>
  <c r="K143" i="9" s="1"/>
  <c r="H142" i="9"/>
  <c r="K142" i="9" s="1"/>
  <c r="K141" i="9"/>
  <c r="H140" i="9"/>
  <c r="K140" i="9" s="1"/>
  <c r="H139" i="9"/>
  <c r="K139" i="9" s="1"/>
  <c r="H138" i="9"/>
  <c r="K138" i="9" s="1"/>
  <c r="H137" i="9"/>
  <c r="K137" i="9" s="1"/>
  <c r="K136" i="9"/>
  <c r="H135" i="9"/>
  <c r="K135" i="9" s="1"/>
  <c r="K134" i="9"/>
  <c r="H133" i="9"/>
  <c r="K133" i="9" s="1"/>
  <c r="H132" i="9"/>
  <c r="K132" i="9" s="1"/>
  <c r="H131" i="9"/>
  <c r="K131" i="9" s="1"/>
  <c r="H130" i="9"/>
  <c r="K130" i="9" s="1"/>
  <c r="H129" i="9"/>
  <c r="K129" i="9" s="1"/>
  <c r="H128" i="9"/>
  <c r="K128" i="9" s="1"/>
  <c r="H127" i="9"/>
  <c r="K127" i="9" s="1"/>
  <c r="H126" i="9"/>
  <c r="K126" i="9" s="1"/>
  <c r="K125" i="9"/>
  <c r="H124" i="9"/>
  <c r="K124" i="9" s="1"/>
  <c r="K123" i="9"/>
  <c r="H122" i="9"/>
  <c r="K122" i="9" s="1"/>
  <c r="H121" i="9"/>
  <c r="K121" i="9" s="1"/>
  <c r="H120" i="9"/>
  <c r="K120" i="9" s="1"/>
  <c r="H119" i="9"/>
  <c r="K119" i="9" s="1"/>
  <c r="H118" i="9"/>
  <c r="K118" i="9" s="1"/>
  <c r="H117" i="9"/>
  <c r="K117" i="9" s="1"/>
  <c r="H116" i="9"/>
  <c r="K116" i="9" s="1"/>
  <c r="H114" i="9"/>
  <c r="K114" i="9" s="1"/>
  <c r="H112" i="9"/>
  <c r="K112" i="9" s="1"/>
  <c r="H111" i="9"/>
  <c r="K111" i="9" s="1"/>
  <c r="J109" i="9"/>
  <c r="J23" i="9" s="1"/>
  <c r="H106" i="9"/>
  <c r="K106" i="9" s="1"/>
  <c r="H105" i="9"/>
  <c r="K105" i="9" s="1"/>
  <c r="K104" i="9"/>
  <c r="H103" i="9"/>
  <c r="K103" i="9" s="1"/>
  <c r="K102" i="9"/>
  <c r="H101" i="9"/>
  <c r="K101" i="9" s="1"/>
  <c r="K100" i="9"/>
  <c r="H99" i="9"/>
  <c r="K99" i="9" s="1"/>
  <c r="H98" i="9"/>
  <c r="K98" i="9" s="1"/>
  <c r="H97" i="9"/>
  <c r="K97" i="9" s="1"/>
  <c r="H96" i="9"/>
  <c r="K96" i="9" s="1"/>
  <c r="K95" i="9"/>
  <c r="H94" i="9"/>
  <c r="K94" i="9" s="1"/>
  <c r="K93" i="9"/>
  <c r="H92" i="9"/>
  <c r="K92" i="9" s="1"/>
  <c r="H91" i="9"/>
  <c r="K91" i="9" s="1"/>
  <c r="H90" i="9"/>
  <c r="K90" i="9" s="1"/>
  <c r="H89" i="9"/>
  <c r="K89" i="9" s="1"/>
  <c r="H88" i="9"/>
  <c r="K88" i="9" s="1"/>
  <c r="K87" i="9"/>
  <c r="H86" i="9"/>
  <c r="K86" i="9" s="1"/>
  <c r="H85" i="9"/>
  <c r="K85" i="9" s="1"/>
  <c r="H84" i="9"/>
  <c r="K84" i="9" s="1"/>
  <c r="H83" i="9"/>
  <c r="K83" i="9" s="1"/>
  <c r="K82" i="9"/>
  <c r="H81" i="9"/>
  <c r="K81" i="9" s="1"/>
  <c r="H80" i="9"/>
  <c r="K80" i="9" s="1"/>
  <c r="K79" i="9"/>
  <c r="K78" i="9"/>
  <c r="K77" i="9"/>
  <c r="H76" i="9"/>
  <c r="K76" i="9" s="1"/>
  <c r="H75" i="9"/>
  <c r="K75" i="9" s="1"/>
  <c r="H74" i="9"/>
  <c r="K74" i="9" s="1"/>
  <c r="H73" i="9"/>
  <c r="K73" i="9" s="1"/>
  <c r="K72" i="9"/>
  <c r="K71" i="9"/>
  <c r="H70" i="9"/>
  <c r="K70" i="9" s="1"/>
  <c r="H69" i="9"/>
  <c r="K69" i="9" s="1"/>
  <c r="H68" i="9"/>
  <c r="K68" i="9" s="1"/>
  <c r="H67" i="9"/>
  <c r="K67" i="9" s="1"/>
  <c r="H66" i="9"/>
  <c r="K66" i="9" s="1"/>
  <c r="K65" i="9"/>
  <c r="H61" i="9"/>
  <c r="K61" i="9" s="1"/>
  <c r="H45" i="9"/>
  <c r="K45" i="9" s="1"/>
  <c r="H44" i="9"/>
  <c r="K44" i="9" s="1"/>
  <c r="H43" i="9"/>
  <c r="K43" i="9" s="1"/>
  <c r="H55" i="9"/>
  <c r="K55" i="9" s="1"/>
  <c r="H54" i="9"/>
  <c r="K54" i="9" s="1"/>
  <c r="H53" i="9"/>
  <c r="K53" i="9" s="1"/>
  <c r="H52" i="9"/>
  <c r="K52" i="9" s="1"/>
  <c r="K51" i="9"/>
  <c r="H50" i="9"/>
  <c r="K50" i="9" s="1"/>
  <c r="K49" i="9"/>
  <c r="H48" i="9"/>
  <c r="K48" i="9" s="1"/>
  <c r="H47" i="9"/>
  <c r="K47" i="9" s="1"/>
  <c r="H46" i="9"/>
  <c r="K46" i="9" s="1"/>
  <c r="H42" i="9"/>
  <c r="K42" i="9" s="1"/>
  <c r="H41" i="9"/>
  <c r="K41" i="9" s="1"/>
  <c r="K40" i="9"/>
  <c r="K63" i="9"/>
  <c r="H64" i="9"/>
  <c r="K64" i="9" s="1"/>
  <c r="H62" i="9"/>
  <c r="K62" i="9" s="1"/>
  <c r="H60" i="9"/>
  <c r="K60" i="9" s="1"/>
  <c r="H59" i="9"/>
  <c r="K59" i="9" s="1"/>
  <c r="H58" i="9"/>
  <c r="K58" i="9" s="1"/>
  <c r="K57" i="9"/>
  <c r="K56" i="9"/>
  <c r="K38" i="9"/>
  <c r="J8" i="9"/>
  <c r="H107" i="9"/>
  <c r="K107" i="9" s="1"/>
  <c r="H39" i="9"/>
  <c r="K39" i="9" s="1"/>
  <c r="H37" i="9"/>
  <c r="K37" i="9" s="1"/>
  <c r="H36" i="9"/>
  <c r="K36" i="9" s="1"/>
  <c r="H35" i="9"/>
  <c r="K35" i="9" s="1"/>
  <c r="H34" i="9"/>
  <c r="K34" i="9" s="1"/>
  <c r="P7" i="19" l="1"/>
  <c r="Q6" i="19"/>
  <c r="G5" i="9"/>
  <c r="F5" i="9"/>
  <c r="J217" i="9"/>
  <c r="E5" i="9"/>
  <c r="K9" i="9"/>
  <c r="H216" i="9"/>
  <c r="H213" i="9"/>
  <c r="K213" i="9" s="1"/>
  <c r="H33" i="9"/>
  <c r="H214" i="9"/>
  <c r="K214" i="9" s="1"/>
  <c r="Q7" i="19" l="1"/>
  <c r="R6" i="19"/>
  <c r="H16" i="9"/>
  <c r="K16" i="9" s="1"/>
  <c r="H23" i="9"/>
  <c r="K23" i="9" s="1"/>
  <c r="H14" i="9"/>
  <c r="K14" i="9" s="1"/>
  <c r="K216" i="9"/>
  <c r="H108" i="9"/>
  <c r="K108" i="9" s="1"/>
  <c r="K33" i="9"/>
  <c r="H32" i="9"/>
  <c r="K32" i="9" s="1"/>
  <c r="H29" i="9"/>
  <c r="K29" i="9" s="1"/>
  <c r="K27" i="9"/>
  <c r="K26" i="9"/>
  <c r="H20" i="9"/>
  <c r="K20" i="9" s="1"/>
  <c r="H17" i="9"/>
  <c r="K17" i="9" s="1"/>
  <c r="R7" i="19" l="1"/>
  <c r="S6" i="19"/>
  <c r="H215" i="9"/>
  <c r="K215" i="9" s="1"/>
  <c r="H212" i="9"/>
  <c r="K212" i="9" s="1"/>
  <c r="H211" i="9"/>
  <c r="K211" i="9" s="1"/>
  <c r="H219" i="9"/>
  <c r="K219" i="9" s="1"/>
  <c r="H218" i="9"/>
  <c r="K218" i="9" s="1"/>
  <c r="H217" i="9"/>
  <c r="K217" i="9" s="1"/>
  <c r="S7" i="19" l="1"/>
  <c r="T6" i="19"/>
  <c r="A228" i="9"/>
  <c r="T7" i="19" l="1"/>
  <c r="U6" i="19"/>
  <c r="K221" i="9"/>
  <c r="K220" i="9"/>
  <c r="U7" i="19" l="1"/>
  <c r="V6" i="19"/>
  <c r="H225" i="9"/>
  <c r="H226" i="9" s="1"/>
  <c r="K226" i="9" s="1"/>
  <c r="H224" i="9"/>
  <c r="K224" i="9" s="1"/>
  <c r="H8" i="9"/>
  <c r="K8" i="9" s="1"/>
  <c r="H194" i="9"/>
  <c r="K194" i="9" s="1"/>
  <c r="V7" i="19" l="1"/>
  <c r="V5" i="19"/>
  <c r="W6" i="19"/>
  <c r="V4" i="19"/>
  <c r="H227" i="9"/>
  <c r="K227" i="9" s="1"/>
  <c r="K225" i="9"/>
  <c r="W7" i="19" l="1"/>
  <c r="X6" i="19"/>
  <c r="N6" i="9"/>
  <c r="N5" i="9" s="1"/>
  <c r="X7" i="19" l="1"/>
  <c r="Y6" i="19"/>
  <c r="K10" i="9"/>
  <c r="N7" i="9"/>
  <c r="N4" i="9"/>
  <c r="A8" i="9"/>
  <c r="A224" i="9"/>
  <c r="A225" i="9" s="1"/>
  <c r="A226" i="9" s="1"/>
  <c r="A227" i="9" s="1"/>
  <c r="Y7" i="19" l="1"/>
  <c r="Z6" i="19"/>
  <c r="H12" i="9"/>
  <c r="K12" i="9" s="1"/>
  <c r="Z7" i="19" l="1"/>
  <c r="AA6" i="19"/>
  <c r="H13" i="9"/>
  <c r="K13" i="9" s="1"/>
  <c r="AB6" i="19" l="1"/>
  <c r="AA7" i="19"/>
  <c r="O6" i="9"/>
  <c r="AB7" i="19" l="1"/>
  <c r="AC6" i="19"/>
  <c r="P6" i="9"/>
  <c r="AC5" i="19" l="1"/>
  <c r="AC7" i="19"/>
  <c r="AC4" i="19"/>
  <c r="AD6" i="19"/>
  <c r="Q6" i="9"/>
  <c r="AD7" i="19" l="1"/>
  <c r="AE6" i="19"/>
  <c r="R6" i="9"/>
  <c r="AE7" i="19" l="1"/>
  <c r="AF6" i="19"/>
  <c r="S6" i="9"/>
  <c r="O7" i="9"/>
  <c r="AF7" i="19" l="1"/>
  <c r="AG6" i="19"/>
  <c r="T6" i="9"/>
  <c r="P7" i="9"/>
  <c r="AG7" i="19" l="1"/>
  <c r="AH6" i="19"/>
  <c r="U6" i="9"/>
  <c r="Q7" i="9"/>
  <c r="AH7" i="19" l="1"/>
  <c r="AI6" i="19"/>
  <c r="V6" i="9"/>
  <c r="R7" i="9"/>
  <c r="AI7" i="19" l="1"/>
  <c r="AJ6" i="19"/>
  <c r="W6" i="9"/>
  <c r="S7" i="9"/>
  <c r="AJ7" i="19" l="1"/>
  <c r="AK6" i="19"/>
  <c r="AJ5" i="19"/>
  <c r="AJ4" i="19"/>
  <c r="X6" i="9"/>
  <c r="T7" i="9"/>
  <c r="AL6" i="19" l="1"/>
  <c r="AK7" i="19"/>
  <c r="Y6" i="9"/>
  <c r="U7" i="9"/>
  <c r="U5" i="9"/>
  <c r="U4" i="9"/>
  <c r="AL7" i="19" l="1"/>
  <c r="AM6" i="19"/>
  <c r="Z6" i="9"/>
  <c r="V7" i="9"/>
  <c r="AM7" i="19" l="1"/>
  <c r="AN6" i="19"/>
  <c r="AA6" i="9"/>
  <c r="W7" i="9"/>
  <c r="AO6" i="19" l="1"/>
  <c r="AN7" i="19"/>
  <c r="AB6" i="9"/>
  <c r="X7" i="9"/>
  <c r="AO7" i="19" l="1"/>
  <c r="AP6" i="19"/>
  <c r="AC6" i="9"/>
  <c r="Y7" i="9"/>
  <c r="AP7" i="19" l="1"/>
  <c r="AQ6" i="19"/>
  <c r="AD6" i="9"/>
  <c r="AA7" i="9"/>
  <c r="Z7" i="9"/>
  <c r="AQ4" i="19" l="1"/>
  <c r="AQ5" i="19"/>
  <c r="AQ7" i="19"/>
  <c r="AR6" i="19"/>
  <c r="AE6" i="9"/>
  <c r="AB5" i="9"/>
  <c r="AB4" i="9"/>
  <c r="AB7" i="9"/>
  <c r="AR7" i="19" l="1"/>
  <c r="AS6" i="19"/>
  <c r="AF6" i="9"/>
  <c r="AC7" i="9"/>
  <c r="AS7" i="19" l="1"/>
  <c r="AT6" i="19"/>
  <c r="AG6" i="9"/>
  <c r="AD7" i="9"/>
  <c r="AT7" i="19" l="1"/>
  <c r="AU6" i="19"/>
  <c r="AH6" i="9"/>
  <c r="AE7" i="9"/>
  <c r="AU7" i="19" l="1"/>
  <c r="AV6" i="19"/>
  <c r="AI6" i="9"/>
  <c r="AF7" i="9"/>
  <c r="AW6" i="19" l="1"/>
  <c r="AV7" i="19"/>
  <c r="AJ6" i="9"/>
  <c r="AG7" i="9"/>
  <c r="AW7" i="19" l="1"/>
  <c r="AX6" i="19"/>
  <c r="AK6" i="9"/>
  <c r="AH7" i="9"/>
  <c r="AX7" i="19" l="1"/>
  <c r="AY6" i="19"/>
  <c r="AX4" i="19"/>
  <c r="AX5" i="19"/>
  <c r="AL6" i="9"/>
  <c r="AI4" i="9"/>
  <c r="AI7" i="9"/>
  <c r="AI5" i="9"/>
  <c r="AY7" i="19" l="1"/>
  <c r="AZ6" i="19"/>
  <c r="AM6" i="9"/>
  <c r="AJ7" i="9"/>
  <c r="AZ7" i="19" l="1"/>
  <c r="BA6" i="19"/>
  <c r="AN6" i="9"/>
  <c r="AK7" i="9"/>
  <c r="BB6" i="19" l="1"/>
  <c r="BA7" i="19"/>
  <c r="AO6" i="9"/>
  <c r="AL7" i="9"/>
  <c r="BB7" i="19" l="1"/>
  <c r="BC6" i="19"/>
  <c r="AP6" i="9"/>
  <c r="AM7" i="9"/>
  <c r="BC7" i="19" l="1"/>
  <c r="BD6" i="19"/>
  <c r="AQ6" i="9"/>
  <c r="AN7" i="9"/>
  <c r="BD7" i="19" l="1"/>
  <c r="BE6" i="19"/>
  <c r="AR6" i="9"/>
  <c r="AO7" i="9"/>
  <c r="BE7" i="19" l="1"/>
  <c r="BF6" i="19"/>
  <c r="BE5" i="19"/>
  <c r="BE4" i="19"/>
  <c r="AS6" i="9"/>
  <c r="AP7" i="9"/>
  <c r="AP5" i="9"/>
  <c r="AP4" i="9"/>
  <c r="BF7" i="19" l="1"/>
  <c r="BG6" i="19"/>
  <c r="AT6" i="9"/>
  <c r="AQ7" i="9"/>
  <c r="BG7" i="19" l="1"/>
  <c r="BH6" i="19"/>
  <c r="AU6" i="9"/>
  <c r="AR7" i="9"/>
  <c r="BH7" i="19" l="1"/>
  <c r="BI6" i="19"/>
  <c r="AV6" i="9"/>
  <c r="AS7" i="9"/>
  <c r="BI7" i="19" l="1"/>
  <c r="BJ6" i="19"/>
  <c r="AW6" i="9"/>
  <c r="AT7" i="9"/>
  <c r="BJ7" i="19" l="1"/>
  <c r="BK6" i="19"/>
  <c r="AX6" i="9"/>
  <c r="AU7" i="9"/>
  <c r="BK7" i="19" l="1"/>
  <c r="BL6" i="19"/>
  <c r="AY6" i="9"/>
  <c r="AV7" i="9"/>
  <c r="BL7" i="19" l="1"/>
  <c r="BM6" i="19"/>
  <c r="BL5" i="19"/>
  <c r="BL4" i="19"/>
  <c r="AZ6" i="9"/>
  <c r="AW7" i="9"/>
  <c r="AW5" i="9"/>
  <c r="AW4" i="9"/>
  <c r="BM7" i="19" l="1"/>
  <c r="BN6" i="19"/>
  <c r="BA6" i="9"/>
  <c r="AX7" i="9"/>
  <c r="BN7" i="19" l="1"/>
  <c r="BO6" i="19"/>
  <c r="BB6" i="9"/>
  <c r="AY7" i="9"/>
  <c r="BO7" i="19" l="1"/>
  <c r="BP6" i="19"/>
  <c r="BC6" i="9"/>
  <c r="AZ7" i="9"/>
  <c r="BP7" i="19" l="1"/>
  <c r="BQ6" i="19"/>
  <c r="BD6" i="9"/>
  <c r="BA7" i="9"/>
  <c r="BQ7" i="19" l="1"/>
  <c r="BR6" i="19"/>
  <c r="BE6" i="9"/>
  <c r="BB7" i="9"/>
  <c r="BR7" i="19" l="1"/>
  <c r="BS6" i="19"/>
  <c r="BF6" i="9"/>
  <c r="BC7" i="9"/>
  <c r="BS7" i="19" l="1"/>
  <c r="BT6" i="19"/>
  <c r="BS5" i="19"/>
  <c r="BS4" i="19"/>
  <c r="BG6" i="9"/>
  <c r="BD5" i="9"/>
  <c r="BD4" i="9"/>
  <c r="BD7" i="9"/>
  <c r="BT7" i="19" l="1"/>
  <c r="BU6" i="19"/>
  <c r="BH6" i="9"/>
  <c r="BE7" i="9"/>
  <c r="BU7" i="19" l="1"/>
  <c r="BV6" i="19"/>
  <c r="BI6" i="9"/>
  <c r="BF7" i="9"/>
  <c r="BV7" i="19" l="1"/>
  <c r="BW6" i="19"/>
  <c r="BJ6" i="9"/>
  <c r="BG7" i="9"/>
  <c r="BW7" i="19" l="1"/>
  <c r="BX6" i="19"/>
  <c r="BK6" i="9"/>
  <c r="BH7" i="9"/>
  <c r="BX7" i="19" l="1"/>
  <c r="BY6" i="19"/>
  <c r="BL6" i="9"/>
  <c r="BI7" i="9"/>
  <c r="BY7" i="19" l="1"/>
  <c r="BZ6" i="19"/>
  <c r="BM6" i="9"/>
  <c r="BJ7" i="9"/>
  <c r="BZ7" i="19" l="1"/>
  <c r="CA6" i="19"/>
  <c r="BZ5" i="19"/>
  <c r="BZ4" i="19"/>
  <c r="BN6" i="9"/>
  <c r="BK4" i="9"/>
  <c r="BK7" i="9"/>
  <c r="BK5" i="9"/>
  <c r="CA7" i="19" l="1"/>
  <c r="CB6" i="19"/>
  <c r="BO6" i="9"/>
  <c r="BL7" i="9"/>
  <c r="CC6" i="19" l="1"/>
  <c r="CB7" i="19"/>
  <c r="BP6" i="9"/>
  <c r="BM7" i="9"/>
  <c r="CC7" i="19" l="1"/>
  <c r="CD6" i="19"/>
  <c r="BQ6" i="9"/>
  <c r="BR6" i="9" s="1"/>
  <c r="BR5" i="9" s="1"/>
  <c r="BN7" i="9"/>
  <c r="CD7" i="19" l="1"/>
  <c r="CE6" i="19"/>
  <c r="BR7" i="9"/>
  <c r="BS6" i="9"/>
  <c r="BR4" i="9"/>
  <c r="BO7" i="9"/>
  <c r="CE7" i="19" l="1"/>
  <c r="CF6" i="19"/>
  <c r="BS7" i="9"/>
  <c r="BT6" i="9"/>
  <c r="BP7" i="9"/>
  <c r="CF7" i="19" l="1"/>
  <c r="CG6" i="19"/>
  <c r="BT7" i="9"/>
  <c r="BU6" i="9"/>
  <c r="BQ7" i="9"/>
  <c r="CH6" i="19" l="1"/>
  <c r="CG5" i="19"/>
  <c r="CG4" i="19"/>
  <c r="CG7" i="19"/>
  <c r="BU7" i="9"/>
  <c r="BV6" i="9"/>
  <c r="A9" i="9"/>
  <c r="A10" i="9" s="1"/>
  <c r="CH7" i="19" l="1"/>
  <c r="CI6" i="19"/>
  <c r="BW6" i="9"/>
  <c r="BV7" i="9"/>
  <c r="A11" i="9"/>
  <c r="CI7" i="19" l="1"/>
  <c r="CJ6" i="19"/>
  <c r="A12" i="9"/>
  <c r="A13" i="9" s="1"/>
  <c r="A14" i="9" s="1"/>
  <c r="BW7" i="9"/>
  <c r="BX6" i="9"/>
  <c r="CJ7" i="19" l="1"/>
  <c r="CK6" i="19"/>
  <c r="A15" i="9"/>
  <c r="A16" i="9" s="1"/>
  <c r="A17" i="9" s="1"/>
  <c r="A18" i="9" s="1"/>
  <c r="BX7" i="9"/>
  <c r="BY6" i="9"/>
  <c r="CK7" i="19" l="1"/>
  <c r="CL6" i="19"/>
  <c r="A19" i="9"/>
  <c r="A20" i="9" s="1"/>
  <c r="BY5" i="9"/>
  <c r="BY7" i="9"/>
  <c r="BY4" i="9"/>
  <c r="BZ6" i="9"/>
  <c r="CL7" i="19" l="1"/>
  <c r="CM6" i="19"/>
  <c r="A21" i="9"/>
  <c r="A22" i="9" s="1"/>
  <c r="A23" i="9" s="1"/>
  <c r="A24" i="9" s="1"/>
  <c r="A25" i="9" s="1"/>
  <c r="A26" i="9" s="1"/>
  <c r="A27" i="9" s="1"/>
  <c r="CA6" i="9"/>
  <c r="BZ7" i="9"/>
  <c r="CM7" i="19" l="1"/>
  <c r="CN6" i="19"/>
  <c r="A28" i="9"/>
  <c r="A29" i="9" s="1"/>
  <c r="CA7" i="9"/>
  <c r="CB6" i="9"/>
  <c r="CN5" i="19" l="1"/>
  <c r="CN4" i="19"/>
  <c r="CN7" i="19"/>
  <c r="CO6" i="19"/>
  <c r="CC6" i="9"/>
  <c r="CB7" i="9"/>
  <c r="CO7" i="19" l="1"/>
  <c r="CP6" i="19"/>
  <c r="CD6" i="9"/>
  <c r="CC7" i="9"/>
  <c r="CP7" i="19" l="1"/>
  <c r="CQ6" i="19"/>
  <c r="CE6" i="9"/>
  <c r="CD7" i="9"/>
  <c r="CQ7" i="19" l="1"/>
  <c r="CR6" i="19"/>
  <c r="A30" i="9"/>
  <c r="A31" i="9" s="1"/>
  <c r="A32" i="9" s="1"/>
  <c r="A33" i="9" s="1"/>
  <c r="CE7" i="9"/>
  <c r="CF6" i="9"/>
  <c r="CR7" i="19" l="1"/>
  <c r="CS6" i="19"/>
  <c r="A34" i="9"/>
  <c r="CG6" i="9"/>
  <c r="CF4" i="9"/>
  <c r="CF5" i="9"/>
  <c r="CF7" i="9"/>
  <c r="CS7" i="19" l="1"/>
  <c r="CT6" i="19"/>
  <c r="A35" i="9"/>
  <c r="A36" i="9" s="1"/>
  <c r="A37" i="9" s="1"/>
  <c r="CG7" i="9"/>
  <c r="CH6" i="9"/>
  <c r="CT7" i="19" l="1"/>
  <c r="CU6" i="19"/>
  <c r="CH7" i="9"/>
  <c r="CI6" i="9"/>
  <c r="CU7" i="19" l="1"/>
  <c r="CV6" i="19"/>
  <c r="CU4" i="19"/>
  <c r="CU5" i="19"/>
  <c r="CJ6" i="9"/>
  <c r="CI7" i="9"/>
  <c r="CV7" i="19" l="1"/>
  <c r="CW6" i="19"/>
  <c r="CJ7" i="9"/>
  <c r="CK6" i="9"/>
  <c r="CX6" i="19" l="1"/>
  <c r="CW7" i="19"/>
  <c r="CK7" i="9"/>
  <c r="CL6" i="9"/>
  <c r="CX7" i="19" l="1"/>
  <c r="CY6" i="19"/>
  <c r="A38" i="9"/>
  <c r="A39" i="9" s="1"/>
  <c r="A40" i="9" s="1"/>
  <c r="A41" i="9" s="1"/>
  <c r="A42" i="9" s="1"/>
  <c r="CL7" i="9"/>
  <c r="CM6" i="9"/>
  <c r="CY7" i="19" l="1"/>
  <c r="CZ6" i="19"/>
  <c r="A43" i="9"/>
  <c r="A44" i="9" s="1"/>
  <c r="A45" i="9" s="1"/>
  <c r="A46" i="9" s="1"/>
  <c r="A47" i="9" s="1"/>
  <c r="A48" i="9" s="1"/>
  <c r="A49" i="9" s="1"/>
  <c r="A50" i="9" s="1"/>
  <c r="A51" i="9" s="1"/>
  <c r="A52" i="9" s="1"/>
  <c r="A53" i="9" s="1"/>
  <c r="A54" i="9" s="1"/>
  <c r="A55" i="9" s="1"/>
  <c r="CN6" i="9"/>
  <c r="CM5" i="9"/>
  <c r="CM7" i="9"/>
  <c r="CM4" i="9"/>
  <c r="DA6" i="19" l="1"/>
  <c r="CZ7" i="19"/>
  <c r="A56" i="9"/>
  <c r="A57" i="9" s="1"/>
  <c r="A58" i="9" s="1"/>
  <c r="A59" i="9" s="1"/>
  <c r="CO6" i="9"/>
  <c r="CN7" i="9"/>
  <c r="DA7" i="19" l="1"/>
  <c r="DB6" i="19"/>
  <c r="A60" i="9"/>
  <c r="CP6" i="9"/>
  <c r="CO7" i="9"/>
  <c r="DB7" i="19" l="1"/>
  <c r="DC6" i="19"/>
  <c r="DB4" i="19"/>
  <c r="DB5" i="19"/>
  <c r="A61" i="9"/>
  <c r="A62" i="9" s="1"/>
  <c r="A63" i="9" s="1"/>
  <c r="CQ6" i="9"/>
  <c r="CP7" i="9"/>
  <c r="DC7" i="19" l="1"/>
  <c r="DD6" i="19"/>
  <c r="A64" i="9"/>
  <c r="CQ7" i="9"/>
  <c r="CR6" i="9"/>
  <c r="DD7" i="19" l="1"/>
  <c r="DE6" i="19"/>
  <c r="A65" i="9"/>
  <c r="A66" i="9" s="1"/>
  <c r="A67" i="9" s="1"/>
  <c r="A68" i="9" s="1"/>
  <c r="A69" i="9" s="1"/>
  <c r="A70" i="9" s="1"/>
  <c r="CS6" i="9"/>
  <c r="CR7" i="9"/>
  <c r="DE7" i="19" l="1"/>
  <c r="DF6" i="19"/>
  <c r="A71" i="9"/>
  <c r="A72" i="9" s="1"/>
  <c r="A73" i="9" s="1"/>
  <c r="A74" i="9" s="1"/>
  <c r="A75" i="9" s="1"/>
  <c r="A76" i="9" s="1"/>
  <c r="CS7" i="9"/>
  <c r="CT6" i="9"/>
  <c r="DF7" i="19" l="1"/>
  <c r="DG6" i="19"/>
  <c r="A77" i="9"/>
  <c r="A78" i="9" s="1"/>
  <c r="CT7" i="9"/>
  <c r="CT5" i="9"/>
  <c r="CT4" i="9"/>
  <c r="CU6" i="9"/>
  <c r="DG7" i="19" l="1"/>
  <c r="DH6" i="19"/>
  <c r="A79" i="9"/>
  <c r="A80" i="9" s="1"/>
  <c r="A81" i="9" s="1"/>
  <c r="A82" i="9" s="1"/>
  <c r="A83" i="9" s="1"/>
  <c r="A84" i="9" s="1"/>
  <c r="A85" i="9" s="1"/>
  <c r="A86" i="9" s="1"/>
  <c r="CU7" i="9"/>
  <c r="CV6" i="9"/>
  <c r="DI6" i="19" l="1"/>
  <c r="DH7" i="19"/>
  <c r="A87" i="9"/>
  <c r="A88" i="9" s="1"/>
  <c r="A89" i="9" s="1"/>
  <c r="A90" i="9" s="1"/>
  <c r="A91" i="9" s="1"/>
  <c r="A92" i="9" s="1"/>
  <c r="A93" i="9" s="1"/>
  <c r="A94" i="9" s="1"/>
  <c r="CV7" i="9"/>
  <c r="CW6" i="9"/>
  <c r="DI7" i="19" l="1"/>
  <c r="DJ6" i="19"/>
  <c r="DI4" i="19"/>
  <c r="DI5" i="19"/>
  <c r="A95" i="9"/>
  <c r="A96" i="9" s="1"/>
  <c r="A97" i="9" s="1"/>
  <c r="A98" i="9" s="1"/>
  <c r="A99" i="9" s="1"/>
  <c r="CX6" i="9"/>
  <c r="CW7" i="9"/>
  <c r="DJ7" i="19" l="1"/>
  <c r="DK6" i="19"/>
  <c r="A100" i="9"/>
  <c r="A101" i="9" s="1"/>
  <c r="CY6" i="9"/>
  <c r="CX7" i="9"/>
  <c r="DK7" i="19" l="1"/>
  <c r="DL6" i="19"/>
  <c r="A102" i="9"/>
  <c r="A103" i="9" s="1"/>
  <c r="CY7" i="9"/>
  <c r="CZ6" i="9"/>
  <c r="DL7" i="19" l="1"/>
  <c r="DM6" i="19"/>
  <c r="A104" i="9"/>
  <c r="A105" i="9" s="1"/>
  <c r="A106" i="9" s="1"/>
  <c r="A107" i="9" s="1"/>
  <c r="A108" i="9" s="1"/>
  <c r="CZ7" i="9"/>
  <c r="DA6" i="9"/>
  <c r="DN6" i="19" l="1"/>
  <c r="DM7" i="19"/>
  <c r="A109" i="9"/>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DA7" i="9"/>
  <c r="DB6" i="9"/>
  <c r="DA5" i="9"/>
  <c r="DA4" i="9"/>
  <c r="DN7" i="19" l="1"/>
  <c r="DO6" i="19"/>
  <c r="DC6" i="9"/>
  <c r="DB7" i="9"/>
  <c r="DO7" i="19" l="1"/>
  <c r="DP6" i="19"/>
  <c r="DD6" i="9"/>
  <c r="DC7" i="9"/>
  <c r="DP7" i="19" l="1"/>
  <c r="DQ6" i="19"/>
  <c r="DP4" i="19"/>
  <c r="DP5" i="19"/>
  <c r="A198" i="9"/>
  <c r="A199" i="9" s="1"/>
  <c r="A200" i="9" s="1"/>
  <c r="A201" i="9" s="1"/>
  <c r="A202" i="9" s="1"/>
  <c r="DE6" i="9"/>
  <c r="DD7" i="9"/>
  <c r="DQ7" i="19" l="1"/>
  <c r="DR6" i="19"/>
  <c r="A203" i="9"/>
  <c r="A204" i="9" s="1"/>
  <c r="A205" i="9" s="1"/>
  <c r="A206" i="9" s="1"/>
  <c r="A207" i="9" s="1"/>
  <c r="A208" i="9" s="1"/>
  <c r="A209" i="9" s="1"/>
  <c r="A210" i="9" s="1"/>
  <c r="A211" i="9" s="1"/>
  <c r="A212" i="9" s="1"/>
  <c r="A213" i="9" s="1"/>
  <c r="A214" i="9" s="1"/>
  <c r="A215" i="9" s="1"/>
  <c r="A216" i="9" s="1"/>
  <c r="A217" i="9" s="1"/>
  <c r="A218" i="9" s="1"/>
  <c r="A219" i="9" s="1"/>
  <c r="DF6" i="9"/>
  <c r="DE7" i="9"/>
  <c r="DR7" i="19" l="1"/>
  <c r="DS6" i="19"/>
  <c r="DG6" i="9"/>
  <c r="DF7" i="9"/>
  <c r="DS7" i="19" l="1"/>
  <c r="DT6" i="19"/>
  <c r="DG7" i="9"/>
  <c r="DH6" i="9"/>
  <c r="DT7" i="19" l="1"/>
  <c r="DU6" i="19"/>
  <c r="DI6" i="9"/>
  <c r="DH5" i="9"/>
  <c r="DH4" i="9"/>
  <c r="DH7" i="9"/>
  <c r="DU7" i="19" l="1"/>
  <c r="DV6" i="19"/>
  <c r="DJ6" i="9"/>
  <c r="DI7" i="9"/>
  <c r="DV7" i="19" l="1"/>
  <c r="DW6" i="19"/>
  <c r="DJ7" i="9"/>
  <c r="DK6" i="9"/>
  <c r="DW7" i="19" l="1"/>
  <c r="DX6" i="19"/>
  <c r="DW5" i="19"/>
  <c r="DW4" i="19"/>
  <c r="DK7" i="9"/>
  <c r="DL6" i="9"/>
  <c r="DX7" i="19" l="1"/>
  <c r="DY6" i="19"/>
  <c r="DM6" i="9"/>
  <c r="DL7" i="9"/>
  <c r="DY7" i="19" l="1"/>
  <c r="DZ6" i="19"/>
  <c r="DN6" i="9"/>
  <c r="DM7" i="9"/>
  <c r="H31" i="9"/>
  <c r="K31" i="9" s="1"/>
  <c r="DZ7" i="19" l="1"/>
  <c r="EA6" i="19"/>
  <c r="DN7" i="9"/>
  <c r="DO6" i="9"/>
  <c r="EA7" i="19" l="1"/>
  <c r="EB6" i="19"/>
  <c r="DP6" i="9"/>
  <c r="DO7" i="9"/>
  <c r="DO4" i="9"/>
  <c r="DO5" i="9"/>
  <c r="EB7" i="19" l="1"/>
  <c r="EC6" i="19"/>
  <c r="DQ6" i="9"/>
  <c r="DP7" i="9"/>
  <c r="EC7" i="19" l="1"/>
  <c r="ED6" i="19"/>
  <c r="DQ7" i="9"/>
  <c r="DR6" i="9"/>
  <c r="ED7" i="19" l="1"/>
  <c r="EE6" i="19"/>
  <c r="ED5" i="19"/>
  <c r="ED4" i="19"/>
  <c r="DR7" i="9"/>
  <c r="DS6" i="9"/>
  <c r="EE7" i="19" l="1"/>
  <c r="EF6" i="19"/>
  <c r="DT6" i="9"/>
  <c r="DS7" i="9"/>
  <c r="EF7" i="19" l="1"/>
  <c r="EG6" i="19"/>
  <c r="DT7" i="9"/>
  <c r="DU6" i="9"/>
  <c r="EG7" i="19" l="1"/>
  <c r="EH6" i="19"/>
  <c r="DU7" i="9"/>
  <c r="DV6" i="9"/>
  <c r="EH7" i="19" l="1"/>
  <c r="EI6" i="19"/>
  <c r="DV5" i="9"/>
  <c r="DW6" i="9"/>
  <c r="DV4" i="9"/>
  <c r="DV7" i="9"/>
  <c r="EI7" i="19" l="1"/>
  <c r="EJ6" i="19"/>
  <c r="DW7" i="9"/>
  <c r="DX6" i="9"/>
  <c r="EJ7" i="19" l="1"/>
  <c r="EK6" i="19"/>
  <c r="DY6" i="9"/>
  <c r="DX7" i="9"/>
  <c r="EK5" i="19" l="1"/>
  <c r="EK7" i="19"/>
  <c r="EL6" i="19"/>
  <c r="EK4" i="19"/>
  <c r="DY7" i="9"/>
  <c r="DZ6" i="9"/>
  <c r="EL7" i="19" l="1"/>
  <c r="EM6" i="19"/>
  <c r="EA6" i="9"/>
  <c r="DZ7" i="9"/>
  <c r="EM7" i="19" l="1"/>
  <c r="EN6" i="19"/>
  <c r="EB6" i="9"/>
  <c r="EA7" i="9"/>
  <c r="EN7" i="19" l="1"/>
  <c r="EO6" i="19"/>
  <c r="EB7" i="9"/>
  <c r="EC6" i="9"/>
  <c r="EO7" i="19" l="1"/>
  <c r="EP6" i="19"/>
  <c r="ED6" i="9"/>
  <c r="EC7" i="9"/>
  <c r="EC4" i="9"/>
  <c r="EC5" i="9"/>
  <c r="EP7" i="19" l="1"/>
  <c r="EQ6" i="19"/>
  <c r="ED7" i="9"/>
  <c r="EE6" i="9"/>
  <c r="EQ7" i="19" l="1"/>
  <c r="ER6" i="19"/>
  <c r="EF6" i="9"/>
  <c r="EE7" i="9"/>
  <c r="ER7" i="19" l="1"/>
  <c r="ES6" i="19"/>
  <c r="ER5" i="19"/>
  <c r="ER4" i="19"/>
  <c r="EF7" i="9"/>
  <c r="EG6" i="9"/>
  <c r="ES7" i="19" l="1"/>
  <c r="ET6" i="19"/>
  <c r="EG7" i="9"/>
  <c r="EH6" i="9"/>
  <c r="ET7" i="19" l="1"/>
  <c r="EU6" i="19"/>
  <c r="EH7" i="9"/>
  <c r="EI6" i="9"/>
  <c r="EU7" i="19" l="1"/>
  <c r="EV6" i="19"/>
  <c r="EI7" i="9"/>
  <c r="EJ6" i="9"/>
  <c r="EV7" i="19" l="1"/>
  <c r="EW6" i="19"/>
  <c r="EJ7" i="9"/>
  <c r="EJ4" i="9"/>
  <c r="EK6" i="9"/>
  <c r="EJ5" i="9"/>
  <c r="EW7" i="19" l="1"/>
  <c r="EX6" i="19"/>
  <c r="EL6" i="9"/>
  <c r="EK7" i="9"/>
  <c r="EX7" i="19" l="1"/>
  <c r="EY6" i="19"/>
  <c r="EM6" i="9"/>
  <c r="EL7" i="9"/>
  <c r="EY5" i="19" l="1"/>
  <c r="EY4" i="19"/>
  <c r="EY7" i="19"/>
  <c r="EZ6" i="19"/>
  <c r="EN6" i="9"/>
  <c r="EM7" i="9"/>
  <c r="EZ7" i="19" l="1"/>
  <c r="FA6" i="19"/>
  <c r="EO6" i="9"/>
  <c r="EN7" i="9"/>
  <c r="FA7" i="19" l="1"/>
  <c r="FB6" i="19"/>
  <c r="EP6" i="9"/>
  <c r="EO7" i="9"/>
  <c r="FB7" i="19" l="1"/>
  <c r="FC6" i="19"/>
  <c r="EP7" i="9"/>
  <c r="EQ6" i="9"/>
  <c r="FC7" i="19" l="1"/>
  <c r="FD6" i="19"/>
  <c r="ER6" i="9"/>
  <c r="EQ4" i="9"/>
  <c r="EQ5" i="9"/>
  <c r="EQ7" i="9"/>
  <c r="FD7" i="19" l="1"/>
  <c r="FE6" i="19"/>
  <c r="ER7" i="9"/>
  <c r="ES6" i="9"/>
  <c r="FE7" i="19" l="1"/>
  <c r="FF6" i="19"/>
  <c r="ET6" i="9"/>
  <c r="ES7" i="9"/>
  <c r="FF7" i="19" l="1"/>
  <c r="FG6" i="19"/>
  <c r="FF4" i="19"/>
  <c r="FF5" i="19"/>
  <c r="ET7" i="9"/>
  <c r="EU6" i="9"/>
  <c r="FG7" i="19" l="1"/>
  <c r="FH6" i="19"/>
  <c r="EV6" i="9"/>
  <c r="EU7" i="9"/>
  <c r="FH7" i="19" l="1"/>
  <c r="FI6" i="19"/>
  <c r="EV7" i="9"/>
  <c r="EW6" i="9"/>
  <c r="FJ6" i="19" l="1"/>
  <c r="FI7" i="19"/>
  <c r="EW7" i="9"/>
  <c r="EX6" i="9"/>
  <c r="FJ7" i="19" l="1"/>
  <c r="FK6" i="19"/>
  <c r="EX7" i="9"/>
  <c r="EY6" i="9"/>
  <c r="EX5" i="9"/>
  <c r="EX4" i="9"/>
  <c r="FK7" i="19" l="1"/>
  <c r="FL6" i="19"/>
  <c r="EZ6" i="9"/>
  <c r="EY7" i="9"/>
  <c r="FL7" i="19" l="1"/>
  <c r="FM6" i="19"/>
  <c r="FA6" i="9"/>
  <c r="EZ7" i="9"/>
  <c r="FM7" i="19" l="1"/>
  <c r="FN6" i="19"/>
  <c r="FM4" i="19"/>
  <c r="FM5" i="19"/>
  <c r="FB6" i="9"/>
  <c r="FA7" i="9"/>
  <c r="FN7" i="19" l="1"/>
  <c r="FO6" i="19"/>
  <c r="FC6" i="9"/>
  <c r="FB7" i="9"/>
  <c r="FO7" i="19" l="1"/>
  <c r="FP6" i="19"/>
  <c r="FC7" i="9"/>
  <c r="FD6" i="9"/>
  <c r="FP7" i="19" l="1"/>
  <c r="FQ6" i="19"/>
  <c r="FD7" i="9"/>
  <c r="FE6" i="9"/>
  <c r="FQ7" i="19" l="1"/>
  <c r="FR6" i="19"/>
  <c r="FF6" i="9"/>
  <c r="FE7" i="9"/>
  <c r="FE4" i="9"/>
  <c r="FE5" i="9"/>
  <c r="FR7" i="19" l="1"/>
  <c r="FS6" i="19"/>
  <c r="FS7" i="19" s="1"/>
  <c r="FF7" i="9"/>
  <c r="FG6" i="9"/>
  <c r="FH6" i="9" l="1"/>
  <c r="FG7" i="9"/>
  <c r="FI6" i="9" l="1"/>
  <c r="FH7" i="9"/>
  <c r="FJ6" i="9" l="1"/>
  <c r="FI7" i="9"/>
  <c r="FJ7" i="9" l="1"/>
  <c r="FK6" i="9"/>
  <c r="FK7" i="9" l="1"/>
  <c r="FL6" i="9"/>
  <c r="FM6" i="9" l="1"/>
  <c r="FL7" i="9"/>
  <c r="FL5" i="9"/>
  <c r="FL4" i="9"/>
  <c r="FN6" i="9" l="1"/>
  <c r="FM7" i="9"/>
  <c r="FO6" i="9" l="1"/>
  <c r="FN7" i="9"/>
  <c r="FP6" i="9" l="1"/>
  <c r="FO7" i="9"/>
  <c r="FP7" i="9" l="1"/>
  <c r="FQ6" i="9"/>
  <c r="FQ7" i="9" l="1"/>
  <c r="FR6" i="9"/>
  <c r="FR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69D17BD2-0B42-456F-A4B5-E1CFE48E3486}">
      <text>
        <r>
          <rPr>
            <b/>
            <sz val="9"/>
            <color indexed="81"/>
            <rFont val="Tahoma"/>
            <family val="2"/>
          </rPr>
          <t>Task Lead</t>
        </r>
        <r>
          <rPr>
            <sz val="9"/>
            <color indexed="81"/>
            <rFont val="Tahoma"/>
            <family val="2"/>
          </rPr>
          <t xml:space="preserve">
Enter the name of the Task Lead in this column.</t>
        </r>
      </text>
    </comment>
    <comment ref="D7" authorId="0" shapeId="0" xr:uid="{289641CF-ED0D-41A4-91C8-D8CAA2082502}">
      <text>
        <r>
          <rPr>
            <b/>
            <sz val="9"/>
            <color indexed="81"/>
            <rFont val="Tahoma"/>
            <family val="2"/>
          </rPr>
          <t>Task Lead</t>
        </r>
        <r>
          <rPr>
            <sz val="9"/>
            <color indexed="81"/>
            <rFont val="Tahoma"/>
            <family val="2"/>
          </rPr>
          <t xml:space="preserve">
Enter the name of the Task Lead in this column.</t>
        </r>
      </text>
    </comment>
    <comment ref="E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F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G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H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I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J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K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F2BDBE61-DF50-41DC-B565-11DEA1268873}">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54B4E16-EE2A-47C2-B84E-2FD7C026EE64}">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A1103F73-98FE-43B4-9019-8F11BD19C340}">
      <text>
        <r>
          <rPr>
            <b/>
            <sz val="9"/>
            <color indexed="81"/>
            <rFont val="Tahoma"/>
            <family val="2"/>
          </rPr>
          <t>Task Lead</t>
        </r>
        <r>
          <rPr>
            <sz val="9"/>
            <color indexed="81"/>
            <rFont val="Tahoma"/>
            <family val="2"/>
          </rPr>
          <t xml:space="preserve">
Enter the name of the Task Lead in this column.</t>
        </r>
      </text>
    </comment>
    <comment ref="D7" authorId="0" shapeId="0" xr:uid="{158A073B-6694-45BE-9010-500E57E57E97}">
      <text>
        <r>
          <rPr>
            <b/>
            <sz val="9"/>
            <color indexed="81"/>
            <rFont val="Tahoma"/>
            <family val="2"/>
          </rPr>
          <t>Task Lead</t>
        </r>
        <r>
          <rPr>
            <sz val="9"/>
            <color indexed="81"/>
            <rFont val="Tahoma"/>
            <family val="2"/>
          </rPr>
          <t xml:space="preserve">
Enter the name of the Task Lead in this column.</t>
        </r>
      </text>
    </comment>
    <comment ref="E7" authorId="0" shapeId="0" xr:uid="{8FDD0EDE-BCC3-434F-873F-2D3514068240}">
      <text>
        <r>
          <rPr>
            <b/>
            <sz val="9"/>
            <color indexed="81"/>
            <rFont val="Tahoma"/>
            <family val="2"/>
          </rPr>
          <t>Task Lead</t>
        </r>
        <r>
          <rPr>
            <sz val="9"/>
            <color indexed="81"/>
            <rFont val="Tahoma"/>
            <family val="2"/>
          </rPr>
          <t xml:space="preserve">
Enter the name of the Task Lead in this column.</t>
        </r>
      </text>
    </comment>
    <comment ref="F7" authorId="0" shapeId="0" xr:uid="{A9FB7158-7966-4954-8B1E-91F5677829E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G7" authorId="0" shapeId="0" xr:uid="{2BF7FF71-B110-4300-A0B4-7A3F075649E1}">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H7" authorId="1" shapeId="0" xr:uid="{EBD32E83-80D9-4DBB-86D6-D4295BCC092B}">
      <text>
        <r>
          <rPr>
            <b/>
            <sz val="9"/>
            <color indexed="81"/>
            <rFont val="Tahoma"/>
            <family val="2"/>
          </rPr>
          <t>End Date:</t>
        </r>
        <r>
          <rPr>
            <sz val="9"/>
            <color indexed="81"/>
            <rFont val="Tahoma"/>
            <family val="2"/>
          </rPr>
          <t xml:space="preserve">
The End Date is calculated based on the Start Date and the Calendar Days columns.</t>
        </r>
      </text>
    </comment>
    <comment ref="I7" authorId="0" shapeId="0" xr:uid="{4E5653BB-6FEA-49BD-B17D-E0551BCF0128}">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J7" authorId="0" shapeId="0" xr:uid="{25A1C6A4-9DB6-4CA6-96CD-9215785A3C41}">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K7" authorId="0" shapeId="0" xr:uid="{290D4626-1D9C-4656-BDAE-A86A0BF6A395}">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<sst xmlns="http://schemas.openxmlformats.org/spreadsheetml/2006/main" count="1245" uniqueCount="315">
  <si>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</si>
  <si>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</si>
  <si>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</si>
  <si>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</si>
  <si>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</si>
  <si>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</si>
  <si>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</si>
  <si>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</si>
  <si>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</si>
  <si>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</si>
  <si>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</si>
  <si>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</si>
  <si>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</si>
  <si>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</si>
  <si>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</si>
  <si>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</si>
  <si>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</si>
  <si>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</si>
  <si>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</si>
  <si>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</si>
  <si>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</si>
  <si>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</si>
  <si>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</si>
  <si>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</si>
  <si>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</si>
  <si>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</si>
  <si>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</si>
  <si>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</si>
  <si>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</si>
  <si>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</si>
  <si>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</si>
  <si>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</si>
  <si>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</si>
  <si>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</si>
  <si>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</si>
  <si>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</si>
  <si>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</si>
  <si>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</si>
  <si>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</si>
  <si>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</si>
  <si>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</si>
  <si>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</si>
  <si>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</si>
  <si>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</si>
  <si>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</si>
  <si>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</si>
  <si>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</si>
  <si>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</si>
  <si>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</si>
  <si>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</si>
  <si>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</si>
  <si>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</si>
  <si>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</si>
  <si>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</si>
  <si>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</si>
  <si>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</si>
  <si>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</si>
  <si>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</si>
  <si>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</si>
  <si>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</si>
  <si>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</si>
  <si>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</si>
  <si>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</si>
  <si>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</si>
  <si>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</si>
  <si>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</si>
  <si>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START</t>
  </si>
  <si>
    <t>END</t>
  </si>
  <si>
    <t>DAYS</t>
  </si>
  <si>
    <t>% DONE</t>
  </si>
  <si>
    <t>WORK DAYS</t>
  </si>
  <si>
    <t>PREDECESSOR</t>
  </si>
  <si>
    <t xml:space="preserve">Display Week </t>
  </si>
  <si>
    <t xml:space="preserve">Project Start Date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</si>
  <si>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</si>
  <si>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</si>
  <si>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</si>
  <si>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</si>
  <si>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</si>
  <si>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</si>
  <si>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</si>
  <si>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</si>
  <si>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</si>
  <si>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</si>
  <si>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</si>
  <si>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</si>
  <si>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</si>
  <si>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</si>
  <si>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</si>
  <si>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</si>
  <si>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</si>
  <si>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</si>
  <si>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</si>
  <si>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</si>
  <si>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</si>
  <si>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</si>
  <si>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</si>
  <si>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</si>
  <si>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</si>
  <si>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</si>
  <si>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</si>
  <si>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</si>
  <si>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</si>
  <si>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</si>
  <si>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</si>
  <si>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</si>
  <si>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</si>
  <si>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</si>
  <si>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</si>
  <si>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</si>
  <si>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</si>
  <si>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</si>
  <si>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</si>
  <si>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</si>
  <si>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</si>
  <si>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</si>
  <si>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</si>
  <si>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</si>
  <si>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</si>
  <si>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</si>
  <si>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</si>
  <si>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</si>
  <si>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</si>
  <si>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</si>
  <si>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</si>
  <si>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</si>
  <si>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</si>
  <si>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</si>
  <si>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</si>
  <si>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</si>
  <si>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</si>
  <si>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</si>
  <si>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</si>
  <si>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Requirement Phase</t>
  </si>
  <si>
    <t>Analysis and Design Phase</t>
  </si>
  <si>
    <t>Development Phase</t>
  </si>
  <si>
    <t>Deployment Phase</t>
  </si>
  <si>
    <t>Training Phase</t>
  </si>
  <si>
    <t>Get requirement</t>
  </si>
  <si>
    <t>Kick off Meeting</t>
  </si>
  <si>
    <t>Provide Environment</t>
  </si>
  <si>
    <t>Software Installation</t>
  </si>
  <si>
    <t>Team</t>
  </si>
  <si>
    <t>Design and Mockup</t>
  </si>
  <si>
    <t>Create Wireframe</t>
  </si>
  <si>
    <t>Database Design</t>
  </si>
  <si>
    <t>Provide Entity Relationship Diagram</t>
  </si>
  <si>
    <t>Front-end</t>
  </si>
  <si>
    <t>Back-end</t>
  </si>
  <si>
    <t>User Acceptance Test</t>
  </si>
  <si>
    <t>Provide User Acceptance Test Document</t>
  </si>
  <si>
    <t>User Training</t>
  </si>
  <si>
    <t>Admin Training</t>
  </si>
  <si>
    <t>User Training Document</t>
  </si>
  <si>
    <t>Admin Training Document</t>
  </si>
  <si>
    <t>Go-live preparation</t>
  </si>
  <si>
    <t>Go-live</t>
  </si>
  <si>
    <t>Deliverable Document</t>
  </si>
  <si>
    <t>Assignee</t>
  </si>
  <si>
    <t>Create Database and Tables</t>
  </si>
  <si>
    <t>Assignee1</t>
  </si>
  <si>
    <t>Assignee2</t>
  </si>
  <si>
    <t>Puen</t>
  </si>
  <si>
    <t>Lead</t>
  </si>
  <si>
    <t>All</t>
  </si>
  <si>
    <t>Project Overall Percentage</t>
  </si>
  <si>
    <t>PROJECT PLAN</t>
  </si>
  <si>
    <t>W1</t>
  </si>
  <si>
    <t>W2</t>
  </si>
  <si>
    <t>W3</t>
  </si>
  <si>
    <t>W4</t>
  </si>
  <si>
    <t>1. Kick-off meeting.</t>
  </si>
  <si>
    <t>2. Requirement Gathering.</t>
  </si>
  <si>
    <t>3. Analysis and Design.</t>
  </si>
  <si>
    <t>4. Development.</t>
  </si>
  <si>
    <t>8. Go-live.</t>
  </si>
  <si>
    <t>Kick of meeting.</t>
  </si>
  <si>
    <t>TTM CRANE</t>
  </si>
  <si>
    <t>5. Sprint Update and Get Feedback.</t>
  </si>
  <si>
    <t>6. User Acceptance Test.</t>
  </si>
  <si>
    <t>7. Document and Training.</t>
  </si>
  <si>
    <t>Provide UX/UI (Mockup)</t>
  </si>
  <si>
    <t>UX/UI</t>
  </si>
  <si>
    <t>SA</t>
  </si>
  <si>
    <t>DepOps</t>
  </si>
  <si>
    <t>New</t>
  </si>
  <si>
    <t>Guitar</t>
  </si>
  <si>
    <t>Memmos</t>
  </si>
  <si>
    <t>Nai</t>
  </si>
  <si>
    <t>Guy</t>
  </si>
  <si>
    <t>Aof</t>
  </si>
  <si>
    <t>Status</t>
  </si>
  <si>
    <t>To-Do</t>
  </si>
  <si>
    <t>In-Progress</t>
  </si>
  <si>
    <t>Waiting for Test</t>
  </si>
  <si>
    <t>Passed</t>
  </si>
  <si>
    <t>Re-work</t>
  </si>
  <si>
    <t>Completed</t>
  </si>
  <si>
    <t>Percentage</t>
  </si>
  <si>
    <t>Total</t>
  </si>
  <si>
    <t>Project Growth Chart (%)</t>
  </si>
  <si>
    <t>Asset Management</t>
  </si>
  <si>
    <t>Top provider systems &amp; supply co.,ltd</t>
  </si>
  <si>
    <t>65.0 เข้าสู่ระบบ</t>
  </si>
  <si>
    <t xml:space="preserve"> . . . 65.0.0 เข้าสู่ระบบ</t>
  </si>
  <si>
    <t xml:space="preserve"> . . . 65.0.1 ลืมรหัสผ่าน</t>
  </si>
  <si>
    <t>65.1 dashboard งานบริหารงานทรัพย์สิน</t>
  </si>
  <si>
    <t xml:space="preserve"> . . . 65.1.1 dashboard งานซ่อม</t>
  </si>
  <si>
    <t>65.2 รายการข้อมูลครุภัณฑ์</t>
  </si>
  <si>
    <t xml:space="preserve"> . . . 65.2.1 บันทึกครุภัณฑ์</t>
  </si>
  <si>
    <t xml:space="preserve"> . . . 65.2.2 ดูรูปภาพเพิ่มเติมครุภัณฑ์</t>
  </si>
  <si>
    <t xml:space="preserve"> . . . 65.2.3 คู่มือ/เอกสารแนบครุภัณฑ์</t>
  </si>
  <si>
    <t xml:space="preserve"> . . . 65.2.4 ค่าเสื่อมราคาครุภัณฑ์</t>
  </si>
  <si>
    <t xml:space="preserve"> . . . 65.2.5 รายละเอียดข้อมูลครุภัณฑ์</t>
  </si>
  <si>
    <t xml:space="preserve"> . . . 65.2.7 แก้ไขข้อมูลครุภัณฑ์</t>
  </si>
  <si>
    <t xml:space="preserve"> . . . 65.2.8 ลบข้อมูลครุภัณฑ์</t>
  </si>
  <si>
    <t>65.3 ข้อมูลครุภัณฑ์หน่วยงาน</t>
  </si>
  <si>
    <t>65.4 รายการข้อมูลครุภัณฑ์เป็นชุด</t>
  </si>
  <si>
    <t>65.5 ข้อมูลครุภัณฑ์เป็นชุด(หน่วยงาน)</t>
  </si>
  <si>
    <t>65.6 รายการโอน/ย้ายสถานที่ตั้งครุภัณฑ์</t>
  </si>
  <si>
    <t>65.7 รายการอนุมัติโอน/ย้ายสถานที่ตั้งครุภัณฑ์</t>
  </si>
  <si>
    <t>65.8 ประวัติการโอน/ย้ายสถานที่ตั้งครุภัณฑ์</t>
  </si>
  <si>
    <t>65.9 รายการยืม-คืนครุภัณฑ์</t>
  </si>
  <si>
    <t>65.10 รายการอนุมัติยืมครุภัณฑ์</t>
  </si>
  <si>
    <t>65.11 ประวัติการยืมครุภัณฑ์(ตามเลขที่ใบยืมครุภัณฑ์)</t>
  </si>
  <si>
    <t>65.12 รายการตรวจรับคืนครุภัณฑ์</t>
  </si>
  <si>
    <t>65.13 รายการแจ้งซ่อม</t>
  </si>
  <si>
    <t>65.14 รายการแจ้งซ่อม(ศูนย์ซ่อม)</t>
  </si>
  <si>
    <t>65.16 รายการอนุมัติแจ้งซ่อม</t>
  </si>
  <si>
    <t>65.17 บันทึกปิดงาน</t>
  </si>
  <si>
    <t>65.18 ตรวจรับงาน</t>
  </si>
  <si>
    <t>65.19 รายการประวัติการแจ้งซ่อม</t>
  </si>
  <si>
    <t>65.20 Mail Template</t>
  </si>
  <si>
    <t xml:space="preserve"> . . . 65.3.1 ดูข้อมูลครุภัณฑ์หน่วยงาน</t>
  </si>
  <si>
    <t xml:space="preserve"> . . . 65.4.1 บันทึกครุภัณฑ์เป็นชุด</t>
  </si>
  <si>
    <t xml:space="preserve"> . . . 65.4.2 ดูรูปภาพเพิ่มเติมครุภัณฑ์เป็นชุด</t>
  </si>
  <si>
    <t xml:space="preserve"> . . . 65.4.3 ส่วนประกอบย่อยครุภัณฑ์เป็นชุด</t>
  </si>
  <si>
    <t xml:space="preserve"> . . . 65.4.4 คู่มือ/เอกสารแนบครุภัณฑ์เป็นชุด</t>
  </si>
  <si>
    <t xml:space="preserve"> . . . 65.4.5 ค่าเสื่อมราคาครุภัณฑ์เป็นชุด</t>
  </si>
  <si>
    <t xml:space="preserve"> . . . 65.4.6 รายละเอียดข้อมูลครุภัณฑ์เป็นชุด</t>
  </si>
  <si>
    <t xml:space="preserve"> . . . 65.4.7 แก้ไขข้อมูลครุภัณฑ์เป็นชุด</t>
  </si>
  <si>
    <t xml:space="preserve"> . . . 65.4.8 ลบข้อมูลครุภัณฑ์เป็นชุด</t>
  </si>
  <si>
    <t xml:space="preserve"> . . . 65.5.1 ดูข้อมูลครุภัณฑ์เป็นชุด(หน่วยงาน)</t>
  </si>
  <si>
    <t xml:space="preserve"> . . . 65.6.1 รายละเอียดโอน/ย้ายสถานที่ตั้งครุภัณฑ์</t>
  </si>
  <si>
    <t xml:space="preserve"> . . . 65.6.2 บันทึกโอน/ย้ายสถานที่ตั้งครุภัณฑ์</t>
  </si>
  <si>
    <t xml:space="preserve"> . . . 65.6.3 แก้ไขโอน/ย้ายสถานที่ตั้งครุภัณฑ์</t>
  </si>
  <si>
    <t xml:space="preserve"> . . . 65.6.4 ยกเลิกโอน/ย้ายสถานที่ตั้งครุภัณฑ์</t>
  </si>
  <si>
    <t xml:space="preserve"> . . . 65.7.1 รายละเอียดขออนุมัติโอน/ย้ายสถานที่ตั้งครุภัณฑ์</t>
  </si>
  <si>
    <t xml:space="preserve"> . . . 65.7.2 รายละเอียดการอนุมัติโอน/ย้ายสถานที่ตั้งครุภัณฑ์</t>
  </si>
  <si>
    <t xml:space="preserve"> . . . 65.7.3 ไม่อนุมัติโอน/ย้ายสถานที่ตั้งครุภัณฑ์(สาเหตุแบบหลายรายการ)</t>
  </si>
  <si>
    <t xml:space="preserve"> . . . 65.7.4 ไม่อนุมัติโอน/ย้ายสถานที่ตั้งครุภัณฑ์(แยกการให้สาเหตุแต่ละรายการ)</t>
  </si>
  <si>
    <t xml:space="preserve"> . . . 65.7.5 ยืนยันอนุมัติโอน/ย้ายสถานที่ตั้งครุภัณฑ์</t>
  </si>
  <si>
    <t xml:space="preserve"> . . . 65.7.6 แก้ไขรายการโอน/ย้ายสถานที่ตั้งครุภัณฑ์</t>
  </si>
  <si>
    <t xml:space="preserve"> . . . 65.8.1 รายละเอียดประวัติการโอน/ย้ายสถานที่ตั้งครุภัณฑ์</t>
  </si>
  <si>
    <t xml:space="preserve"> . . . 65.9.1 รายละเอียดการยืมครุภัณฑ์</t>
  </si>
  <si>
    <t xml:space="preserve"> . . . 65.9.2 บันทึกใบยืมครุภัณฑ์</t>
  </si>
  <si>
    <t xml:space="preserve"> . . . 65.9.3 บันทึกใบคืนครุภัณฑ์</t>
  </si>
  <si>
    <t xml:space="preserve"> . . . 65.9.4 แก้ไขใบยืมครุภัณฑ์</t>
  </si>
  <si>
    <t xml:space="preserve"> . . . 65.9.5 ยกเลิกใบยืมครุภัณฑ์</t>
  </si>
  <si>
    <t xml:space="preserve"> . . . 65.10.1 รายละเอียดอนุมัติยืมครุภัณฑ์</t>
  </si>
  <si>
    <t xml:space="preserve"> . . . 65.10.2 รายละเอียดการอนุมัติยืมครุภัณฑ์</t>
  </si>
  <si>
    <t xml:space="preserve"> . . . 65.10.3 ไม่อนุมัติยืมครุภัณฑ์(สาเหตุแบบหลายรายการ)</t>
  </si>
  <si>
    <t xml:space="preserve"> . . . 65.10.4 ไม่อนุมัติยืมครุภัณฑ์(แยกการให้สาเหตุแต่ละรายการ)</t>
  </si>
  <si>
    <t xml:space="preserve"> . . . 65.10.5 ยืนยันอนุมัติยืมครุภัณฑ์</t>
  </si>
  <si>
    <t xml:space="preserve"> . . . 65.11.1 รายละเอียดประวัติการยืม(ตามเลขที่ใบยืมครุภัณฑ์)</t>
  </si>
  <si>
    <t xml:space="preserve"> . . . 65.12.1 ตรวจรับการคืนครุภัณฑ์</t>
  </si>
  <si>
    <t xml:space="preserve"> . . . 65.12.2 รายละเอียดการตรวจรับคืนครุภัณฑ์</t>
  </si>
  <si>
    <t xml:space="preserve"> . . . 65.13.1 บันทึกรายการแจ้งซ่อม</t>
  </si>
  <si>
    <t xml:space="preserve"> . . . 65.13.2 แก้ไขรายการแจ้งซ่อม</t>
  </si>
  <si>
    <t xml:space="preserve"> . . . 65.13.3 ยกเลิกรายการแจ้งซ่อม(กรณียังไม่รับงาน)</t>
  </si>
  <si>
    <t xml:space="preserve"> . . . 65.13.4 รายละเอียดการแจ้งซ่อม</t>
  </si>
  <si>
    <t xml:space="preserve"> . . . 65.14.1 ดูรายละเอียดแจ้งซ่อม/รับงานแจ้งซ่อม</t>
  </si>
  <si>
    <t xml:space="preserve"> . . . 65.14.1.1 ไม่รับงาน</t>
  </si>
  <si>
    <t xml:space="preserve"> . . . 65.14.2 ลงบันทึกแจ้งซ่อม</t>
  </si>
  <si>
    <t xml:space="preserve"> . . . 65.14.3 จ้างซ่อมภายนอก</t>
  </si>
  <si>
    <t xml:space="preserve"> . . . 65.14.4 แก้ไขแจ้งซ่อม</t>
  </si>
  <si>
    <t xml:space="preserve"> . . . 65.15.1 รายละเอียดจ้างซ่อมภายนอก</t>
  </si>
  <si>
    <t xml:space="preserve"> . . . 65.16.1 ข้อมูลอนุมัติการแจ้งซ่อม</t>
  </si>
  <si>
    <t xml:space="preserve"> . . . 65.16.2 ไม่อนุมัติแจ้งซ่อม(สาเหตุแบบหลายรายการ)</t>
  </si>
  <si>
    <t xml:space="preserve"> . . . 65.16.3 ไม่อนุมัติแจ้งซ่อม(แยกการให้สาเหตุแต่ละรายการ)</t>
  </si>
  <si>
    <t xml:space="preserve"> . . . 65.16.4 ยืนยันอนุมัติแจ้งซ่อม</t>
  </si>
  <si>
    <t xml:space="preserve"> . . . 65.17.1 บันทึกปิดงาน</t>
  </si>
  <si>
    <t xml:space="preserve"> . . . 65.18.1 ตรวจรับงาน</t>
  </si>
  <si>
    <t xml:space="preserve"> . . . 65.19.1 รายละเอียดประวัติแจ้งซ่อม</t>
  </si>
  <si>
    <t xml:space="preserve"> . . . 65.19.2 รายละเอียดประวัติแจ้งซ่อมตามครุภัณฑ์</t>
  </si>
  <si>
    <t>5.4 รายการข้อมูลครุภัณฑ์เป็นชุด</t>
  </si>
  <si>
    <t xml:space="preserve"> 65.9 รายการยืม-คืนครุภัณฑ์</t>
  </si>
  <si>
    <t>Provide UAT Environment</t>
  </si>
  <si>
    <t>UAT Environment : Software Installation</t>
  </si>
  <si>
    <t>UAT Environment : Data Cleansing</t>
  </si>
  <si>
    <t>UAT Environment : Data Migration</t>
  </si>
  <si>
    <t>Testing Phase : System Integrate Test (SIT)</t>
  </si>
  <si>
    <t>Testing Phase : User Acceptance Test (UAT)</t>
  </si>
  <si>
    <t>Provide SIT Document</t>
  </si>
  <si>
    <t>System Integrate Test</t>
  </si>
  <si>
    <t>Fix Bugs &amp; Issues</t>
  </si>
  <si>
    <t>Provide Production Environment</t>
  </si>
  <si>
    <t>Production Environment : Software Installation</t>
  </si>
  <si>
    <t>Production Environment : Data Cleansing</t>
  </si>
  <si>
    <t>Production Environment : Data Migration</t>
  </si>
  <si>
    <t>Server Development Environment</t>
  </si>
  <si>
    <t>65.21 Master Data</t>
  </si>
  <si>
    <t>65.15 รายการตรวจสอบจ้างซ่อมภายนอก</t>
  </si>
  <si>
    <t>Production Preparation&amp;Deployment Phase</t>
  </si>
  <si>
    <t>Blueprint</t>
  </si>
  <si>
    <t>Software Technical Specification</t>
  </si>
  <si>
    <t>Waiting for Interface</t>
  </si>
  <si>
    <t xml:space="preserve"> 65.5 ข้อมูลครุภัณฑ์เป็นชุด(หน่วยงาน)</t>
  </si>
  <si>
    <t>บันทึกครุภัณฑ์ save draft ยังติดปัญหา API แนบไฟล์ไม่ได้</t>
  </si>
  <si>
    <t>บันทึกครุภัณฑ์</t>
  </si>
  <si>
    <t>บันทึกครุภัณฑ์(ชุด)</t>
  </si>
  <si>
    <t>บันทึกครุภัณฑ์(ชุด) save draft ยังติดปัญหา API แนบไฟล์ไม่ได้</t>
  </si>
  <si>
    <t>ถามนะนายเรื่อง forgot password</t>
  </si>
  <si>
    <t>dashboard งานซ่อม</t>
  </si>
  <si>
    <t>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</si>
</sst>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87" formatCode="m/d/yyyy\ \(dddd\)"/>
    <numFmt numFmtId="188" formatCode="ddd\ m/dd/yy"/>
    <numFmt numFmtId="189" formatCode="d"/>
    <numFmt numFmtId="190" formatCode="d\ mmm\ yyyy"/>
    <numFmt numFmtId="191" formatCode="ddd\ dd/mm/yy"/>
    <numFmt numFmtId="192" formatCode="B1mmm\-yy"/>
  </numFmts>
  <fonts count="82">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Cordia New"/>
      <family val="2"/>
      <scheme val="minor"/>
    </font>
    <font>
      <sz val="10"/>
      <name val="Cordia New"/>
      <family val="1"/>
      <scheme val="major"/>
    </font>
    <font>
      <sz val="11"/>
      <name val="Cordia New"/>
      <family val="1"/>
      <scheme val="major"/>
    </font>
    <font>
      <sz val="10"/>
      <name val="Cordia New"/>
      <family val="2"/>
      <scheme val="minor"/>
    </font>
    <font>
      <b/>
      <sz val="11"/>
      <name val="Cordia New"/>
      <family val="2"/>
      <scheme val="minor"/>
    </font>
    <font>
      <sz val="9"/>
      <color rgb="FF000000"/>
      <name val="Cordia New"/>
      <family val="2"/>
      <scheme val="minor"/>
    </font>
    <font>
      <i/>
      <sz val="9"/>
      <name val="Cordia New"/>
      <family val="2"/>
      <scheme val="minor"/>
    </font>
    <font>
      <b/>
      <sz val="10"/>
      <color rgb="FF000000"/>
      <name val="Cordia New"/>
      <family val="2"/>
      <scheme val="minor"/>
    </font>
    <font>
      <sz val="10"/>
      <color rgb="FF000000"/>
      <name val="Cordia New"/>
      <family val="2"/>
      <scheme val="minor"/>
    </font>
    <font>
      <sz val="8"/>
      <name val="Cordia New"/>
      <family val="2"/>
      <scheme val="minor"/>
    </font>
    <font>
      <sz val="11"/>
      <name val="Cordia New"/>
      <family val="2"/>
      <scheme val="minor"/>
    </font>
    <font>
      <sz val="14"/>
      <name val="Cordia New"/>
      <family val="2"/>
      <scheme val="minor"/>
    </font>
    <font>
      <sz val="14"/>
      <color rgb="FF000000"/>
      <name val="Cordia New"/>
      <family val="2"/>
      <scheme val="minor"/>
    </font>
    <font>
      <sz val="10"/>
      <name val="Cordia New"/>
      <family val="2"/>
      <scheme val="major"/>
    </font>
    <font>
      <b/>
      <sz val="9"/>
      <name val="Cordia New"/>
      <family val="2"/>
      <scheme val="major"/>
    </font>
    <font>
      <b/>
      <sz val="8"/>
      <name val="Cordia New"/>
      <family val="2"/>
      <scheme val="major"/>
    </font>
    <font>
      <sz val="16"/>
      <color theme="4" tint="-0.249977111117893"/>
      <name val="Cordia New"/>
      <family val="1"/>
      <scheme val="major"/>
    </font>
    <font>
      <b/>
      <sz val="11"/>
      <color rgb="FF000000"/>
      <name val="Cordia New"/>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theme="0"/>
      <name val="Cordia New"/>
      <family val="2"/>
      <scheme val="minor"/>
    </font>
    <font>
      <b/>
      <sz val="11"/>
      <color theme="0"/>
      <name val="Cordia New"/>
      <family val="2"/>
      <scheme val="minor"/>
    </font>
    <font>
      <sz val="14"/>
      <color theme="0"/>
      <name val="Cordia New"/>
      <family val="2"/>
      <scheme val="minor"/>
    </font>
    <font>
      <sz val="11"/>
      <color theme="1"/>
      <name val="Cordia New"/>
      <family val="2"/>
      <charset val="222"/>
      <scheme val="minor"/>
    </font>
    <font>
      <sz val="11"/>
      <color theme="1"/>
      <name val="Kanit"/>
    </font>
    <font>
      <b/>
      <sz val="18"/>
      <color theme="0"/>
      <name val="Cordia New"/>
      <family val="2"/>
      <scheme val="minor"/>
    </font>
    <font>
      <sz val="11"/>
      <color theme="0"/>
      <name val="Kanit"/>
    </font>
    <font>
      <sz val="9"/>
      <color theme="9"/>
      <name val="Cordia New"/>
      <family val="2"/>
      <scheme val="minor"/>
    </font>
    <font>
      <sz val="9"/>
      <color theme="3"/>
      <name val="Cordia New"/>
      <family val="2"/>
      <scheme val="minor"/>
    </font>
    <font>
      <sz val="9"/>
      <color theme="8"/>
      <name val="Cordia New"/>
      <family val="2"/>
      <scheme val="minor"/>
    </font>
    <font>
      <sz val="9"/>
      <color theme="7"/>
      <name val="Cordia New"/>
      <family val="2"/>
      <scheme val="minor"/>
    </font>
  </fonts>
  <fills count="4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59999389629810485"/>
        <bgColor rgb="FFD6F4D9"/>
      </patternFill>
    </fill>
    <fill>
      <patternFill patternType="solid">
        <fgColor theme="4" tint="0.79998168889431442"/>
        <bgColor indexed="64"/>
      </patternFill>
    </fill>
    <fill>
      <patternFill patternType="solid">
        <fgColor theme="4" tint="0.79998168889431442"/>
        <bgColor rgb="FFD6F4D9"/>
      </patternFill>
    </fill>
    <fill>
      <patternFill patternType="solid">
        <fgColor rgb="FFC00000"/>
        <bgColor indexed="64"/>
      </patternFill>
    </fill>
    <fill>
      <patternFill patternType="solid">
        <fgColor rgb="FF008080"/>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CC99FF"/>
        <bgColor indexed="64"/>
      </patternFill>
    </fill>
    <fill>
      <patternFill patternType="solid">
        <fgColor rgb="FFD889FF"/>
        <bgColor indexed="64"/>
      </patternFill>
    </fill>
    <fill>
      <patternFill patternType="solid">
        <fgColor rgb="FFFF9999"/>
        <bgColor indexed="64"/>
      </patternFill>
    </fill>
    <fill>
      <patternFill patternType="solid">
        <fgColor rgb="FFFF7C8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7" tint="0.79998168889431442"/>
        <bgColor indexed="64"/>
      </patternFill>
    </fill>
  </fills>
  <borders count="5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indexed="64"/>
      </left>
      <right style="medium">
        <color indexed="64"/>
      </right>
      <top style="medium">
        <color indexed="64"/>
      </top>
      <bottom style="thin">
        <color theme="1"/>
      </bottom>
      <diagonal/>
    </border>
    <border>
      <left style="medium">
        <color indexed="64"/>
      </left>
      <right/>
      <top style="medium">
        <color indexed="64"/>
      </top>
      <bottom style="thin">
        <color theme="1"/>
      </bottom>
      <diagonal/>
    </border>
    <border>
      <left/>
      <right/>
      <top style="medium">
        <color indexed="64"/>
      </top>
      <bottom style="thin">
        <color theme="1"/>
      </bottom>
      <diagonal/>
    </border>
    <border>
      <left/>
      <right style="medium">
        <color indexed="64"/>
      </right>
      <top style="medium">
        <color indexed="64"/>
      </top>
      <bottom style="thin">
        <color theme="1"/>
      </bottom>
      <diagonal/>
    </border>
    <border>
      <left style="medium">
        <color indexed="64"/>
      </left>
      <right style="medium">
        <color indexed="64"/>
      </right>
      <top style="thin">
        <color theme="1"/>
      </top>
      <bottom/>
      <diagonal/>
    </border>
    <border>
      <left/>
      <right style="thin">
        <color theme="1"/>
      </right>
      <top style="thin">
        <color theme="1"/>
      </top>
      <bottom/>
      <diagonal/>
    </border>
    <border>
      <left style="thin">
        <color theme="1"/>
      </left>
      <right style="thin">
        <color theme="1"/>
      </right>
      <top style="thin">
        <color theme="1"/>
      </top>
      <bottom/>
      <diagonal/>
    </border>
    <border>
      <left style="medium">
        <color indexed="64"/>
      </left>
      <right style="thin">
        <color theme="1"/>
      </right>
      <top style="thin">
        <color theme="1"/>
      </top>
      <bottom/>
      <diagonal/>
    </border>
    <border>
      <left/>
      <right style="medium">
        <color indexed="64"/>
      </right>
      <top style="thin">
        <color theme="1"/>
      </top>
      <bottom/>
      <diagonal/>
    </border>
    <border>
      <left style="thin">
        <color theme="1"/>
      </left>
      <right/>
      <top style="thin">
        <color theme="1"/>
      </top>
      <bottom/>
      <diagonal/>
    </border>
    <border>
      <left style="thin">
        <color theme="1"/>
      </left>
      <right style="medium">
        <color indexed="64"/>
      </right>
      <top style="thin">
        <color theme="1"/>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5">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74" fillId="0" borderId="0"/>
  </cellStyleXfs>
  <cellXfs count="230">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2" fillId="0" borderId="10" xfId="0" applyFont="1" applyBorder="1" applyAlignment="1">
      <alignment horizontal="left" vertical="center"/>
    </xf>
    <xf numFmtId="0" fontId="42" fillId="0" borderId="10" xfId="0" applyFont="1" applyBorder="1" applyAlignment="1">
      <alignment vertical="center"/>
    </xf>
    <xf numFmtId="1" fontId="47" fillId="26" borderId="12" xfId="0" applyNumberFormat="1" applyFont="1" applyFill="1" applyBorder="1" applyAlignment="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0" fontId="49" fillId="23" borderId="0" xfId="0" applyFont="1" applyFill="1" applyAlignment="1">
      <alignment vertical="center"/>
    </xf>
    <xf numFmtId="0" fontId="45" fillId="24" borderId="0" xfId="0" applyFont="1" applyFill="1" applyAlignment="1">
      <alignment vertical="center"/>
    </xf>
    <xf numFmtId="0" fontId="50" fillId="23" borderId="0" xfId="0" applyFont="1" applyFill="1" applyAlignment="1">
      <alignment vertical="center"/>
    </xf>
    <xf numFmtId="0" fontId="51" fillId="24" borderId="0" xfId="0" applyFont="1" applyFill="1" applyAlignment="1">
      <alignment vertical="center"/>
    </xf>
    <xf numFmtId="0" fontId="51" fillId="0" borderId="0" xfId="0" applyFont="1" applyAlignment="1">
      <alignment vertical="center"/>
    </xf>
    <xf numFmtId="0" fontId="47" fillId="23" borderId="0" xfId="0" applyFont="1" applyFill="1" applyAlignment="1">
      <alignment vertical="center"/>
    </xf>
    <xf numFmtId="0" fontId="42" fillId="24" borderId="0" xfId="0" applyFont="1" applyFill="1" applyAlignment="1">
      <alignment vertical="center"/>
    </xf>
    <xf numFmtId="0" fontId="47" fillId="0" borderId="12" xfId="0" quotePrefix="1" applyFont="1" applyBorder="1" applyAlignment="1">
      <alignment horizontal="center" vertical="center"/>
    </xf>
    <xf numFmtId="0" fontId="47" fillId="0" borderId="12" xfId="0" applyFont="1" applyBorder="1" applyAlignment="1">
      <alignment vertical="center"/>
    </xf>
    <xf numFmtId="0" fontId="47" fillId="0" borderId="12" xfId="0" applyFont="1" applyBorder="1" applyAlignment="1">
      <alignment horizontal="left" vertical="center"/>
    </xf>
    <xf numFmtId="189" fontId="3" fillId="0" borderId="13" xfId="0" applyNumberFormat="1" applyFont="1" applyBorder="1" applyAlignment="1">
      <alignment horizontal="center" vertical="center" shrinkToFit="1"/>
    </xf>
    <xf numFmtId="189" fontId="3" fillId="0" borderId="18" xfId="0" applyNumberFormat="1" applyFont="1" applyBorder="1" applyAlignment="1">
      <alignment horizontal="center" vertical="center" shrinkToFit="1"/>
    </xf>
    <xf numFmtId="189" fontId="3" fillId="0" borderId="19" xfId="0" applyNumberFormat="1" applyFont="1" applyBorder="1" applyAlignment="1">
      <alignment horizontal="center" vertical="center" shrinkToFit="1"/>
    </xf>
    <xf numFmtId="1" fontId="54" fillId="0" borderId="12" xfId="0" applyNumberFormat="1" applyFont="1" applyBorder="1" applyAlignment="1">
      <alignment horizontal="center" vertical="center"/>
    </xf>
    <xf numFmtId="1" fontId="53" fillId="0" borderId="10" xfId="0" applyNumberFormat="1" applyFont="1" applyBorder="1" applyAlignment="1">
      <alignment horizontal="center" vertical="center"/>
    </xf>
    <xf numFmtId="0" fontId="53" fillId="24" borderId="0" xfId="0" applyFont="1" applyFill="1" applyAlignment="1">
      <alignment vertical="center"/>
    </xf>
    <xf numFmtId="188" fontId="47" fillId="25" borderId="12" xfId="0" applyNumberFormat="1" applyFont="1" applyFill="1" applyBorder="1" applyAlignment="1">
      <alignment horizontal="center" vertical="center"/>
    </xf>
    <xf numFmtId="188" fontId="47" fillId="0" borderId="12" xfId="0" applyNumberFormat="1" applyFont="1" applyBorder="1" applyAlignment="1">
      <alignment horizontal="center" vertical="center"/>
    </xf>
    <xf numFmtId="0" fontId="48" fillId="0" borderId="10" xfId="0" applyFont="1" applyBorder="1" applyAlignment="1">
      <alignment horizontal="center" vertical="center"/>
    </xf>
    <xf numFmtId="0" fontId="50" fillId="23" borderId="0" xfId="0" applyFont="1" applyFill="1" applyAlignment="1">
      <alignment horizontal="center" vertical="center"/>
    </xf>
    <xf numFmtId="0" fontId="42" fillId="24" borderId="0" xfId="0" applyFont="1" applyFill="1" applyAlignment="1">
      <alignment horizontal="center" vertical="center"/>
    </xf>
    <xf numFmtId="0" fontId="55" fillId="0" borderId="0" xfId="0" applyFont="1"/>
    <xf numFmtId="0" fontId="55" fillId="0" borderId="0" xfId="0" applyFont="1" applyAlignment="1">
      <alignment horizontal="right" vertical="center"/>
    </xf>
    <xf numFmtId="0" fontId="56" fillId="0" borderId="20" xfId="0" applyFont="1" applyBorder="1" applyAlignment="1">
      <alignment horizontal="center" vertical="center" wrapText="1"/>
    </xf>
    <xf numFmtId="0" fontId="57" fillId="0" borderId="20" xfId="0" applyFont="1" applyBorder="1" applyAlignment="1">
      <alignment horizontal="center" vertical="center" wrapText="1"/>
    </xf>
    <xf numFmtId="0" fontId="56" fillId="0" borderId="20" xfId="0" applyFont="1" applyBorder="1" applyAlignment="1">
      <alignment horizontal="center" vertical="center"/>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42" fillId="0" borderId="23" xfId="0" applyFont="1" applyBorder="1" applyAlignment="1">
      <alignment horizontal="center" vertical="center" shrinkToFit="1"/>
    </xf>
    <xf numFmtId="0" fontId="58"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2" xfId="0" applyFont="1" applyBorder="1" applyAlignment="1">
      <alignment horizontal="center" vertical="center"/>
    </xf>
    <xf numFmtId="0" fontId="42" fillId="0" borderId="10" xfId="0" applyFont="1" applyBorder="1" applyAlignment="1">
      <alignment horizontal="left" vertical="center" wrapText="1" indent="1"/>
    </xf>
    <xf numFmtId="0" fontId="45" fillId="0" borderId="24" xfId="0" applyFont="1" applyBorder="1" applyAlignment="1" applyProtection="1">
      <alignment horizontal="center" vertical="center"/>
      <protection locked="0"/>
    </xf>
    <xf numFmtId="0" fontId="46" fillId="0" borderId="10" xfId="0" applyFont="1" applyBorder="1" applyAlignment="1">
      <alignment horizontal="left" vertical="center"/>
    </xf>
    <xf numFmtId="0" fontId="59" fillId="22" borderId="11" xfId="0" applyFont="1" applyFill="1" applyBorder="1" applyAlignment="1">
      <alignment vertical="center"/>
    </xf>
    <xf numFmtId="0" fontId="1" fillId="0" borderId="0" xfId="0" applyFont="1" applyAlignment="1">
      <alignment horizontal="right" vertical="center"/>
    </xf>
    <xf numFmtId="0" fontId="61"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3" fillId="0" borderId="0" xfId="0" applyFont="1" applyAlignment="1">
      <alignment vertical="center"/>
    </xf>
    <xf numFmtId="0" fontId="63" fillId="0" borderId="0" xfId="0" applyFont="1"/>
    <xf numFmtId="0" fontId="64" fillId="0" borderId="0" xfId="0" applyFont="1" applyAlignment="1">
      <alignment vertical="center" wrapText="1"/>
    </xf>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Alignment="1">
      <alignment horizontal="left" vertical="center" wrapText="1"/>
    </xf>
    <xf numFmtId="0" fontId="68" fillId="0" borderId="0" xfId="0" applyFont="1" applyAlignment="1">
      <alignment horizontal="right"/>
    </xf>
    <xf numFmtId="0" fontId="69" fillId="0" borderId="0" xfId="0" applyFont="1" applyAlignment="1">
      <alignment vertical="center" wrapText="1"/>
    </xf>
    <xf numFmtId="0" fontId="62" fillId="0" borderId="0" xfId="0" quotePrefix="1" applyFont="1" applyAlignment="1">
      <alignment wrapText="1"/>
    </xf>
    <xf numFmtId="0" fontId="69" fillId="0" borderId="0" xfId="0" applyFont="1"/>
    <xf numFmtId="0" fontId="11" fillId="0" borderId="0" xfId="0" applyFont="1" applyProtection="1">
      <protection locked="0"/>
    </xf>
    <xf numFmtId="0" fontId="68" fillId="0" borderId="0" xfId="0" applyFont="1"/>
    <xf numFmtId="0" fontId="2" fillId="0" borderId="0" xfId="34" applyNumberFormat="1" applyFill="1" applyBorder="1" applyAlignment="1" applyProtection="1"/>
    <xf numFmtId="0" fontId="72" fillId="27" borderId="16" xfId="0" applyFont="1" applyFill="1" applyBorder="1" applyAlignment="1">
      <alignment horizontal="left" vertical="center"/>
    </xf>
    <xf numFmtId="0" fontId="72" fillId="27" borderId="16" xfId="0" applyFont="1" applyFill="1" applyBorder="1" applyAlignment="1">
      <alignment vertical="center"/>
    </xf>
    <xf numFmtId="0" fontId="71" fillId="27" borderId="16" xfId="0" applyFont="1" applyFill="1" applyBorder="1" applyAlignment="1">
      <alignment horizontal="center" vertical="center"/>
    </xf>
    <xf numFmtId="188" fontId="71" fillId="27" borderId="16" xfId="0" applyNumberFormat="1" applyFont="1" applyFill="1" applyBorder="1" applyAlignment="1">
      <alignment horizontal="right" vertical="center"/>
    </xf>
    <xf numFmtId="188" fontId="71" fillId="27" borderId="16" xfId="0" applyNumberFormat="1" applyFont="1" applyFill="1" applyBorder="1" applyAlignment="1">
      <alignment horizontal="center" vertical="center"/>
    </xf>
    <xf numFmtId="1" fontId="71" fillId="27" borderId="16" xfId="40" applyNumberFormat="1" applyFont="1" applyFill="1" applyBorder="1" applyAlignment="1" applyProtection="1">
      <alignment horizontal="center" vertical="center"/>
    </xf>
    <xf numFmtId="1" fontId="71" fillId="27" borderId="16" xfId="0" applyNumberFormat="1" applyFont="1" applyFill="1" applyBorder="1" applyAlignment="1">
      <alignment horizontal="center" vertical="center"/>
    </xf>
    <xf numFmtId="1" fontId="73" fillId="27" borderId="16" xfId="0" applyNumberFormat="1" applyFont="1" applyFill="1" applyBorder="1" applyAlignment="1">
      <alignment horizontal="center" vertical="center"/>
    </xf>
    <xf numFmtId="0" fontId="71" fillId="27" borderId="16" xfId="0" applyFont="1" applyFill="1" applyBorder="1" applyAlignment="1">
      <alignment horizontal="left" vertical="center"/>
    </xf>
    <xf numFmtId="0" fontId="71" fillId="27" borderId="10" xfId="0" applyFont="1" applyFill="1" applyBorder="1" applyAlignment="1">
      <alignment vertical="center"/>
    </xf>
    <xf numFmtId="0" fontId="72" fillId="27" borderId="10" xfId="0" applyFont="1" applyFill="1" applyBorder="1" applyAlignment="1">
      <alignment horizontal="left" vertical="center"/>
    </xf>
    <xf numFmtId="0" fontId="72" fillId="27" borderId="10" xfId="0" applyFont="1" applyFill="1" applyBorder="1" applyAlignment="1">
      <alignment vertical="center"/>
    </xf>
    <xf numFmtId="0" fontId="71" fillId="27" borderId="10" xfId="0" applyFont="1" applyFill="1" applyBorder="1" applyAlignment="1">
      <alignment horizontal="center" vertical="center"/>
    </xf>
    <xf numFmtId="188" fontId="71" fillId="27" borderId="10" xfId="0" applyNumberFormat="1" applyFont="1" applyFill="1" applyBorder="1" applyAlignment="1">
      <alignment horizontal="center" vertical="center"/>
    </xf>
    <xf numFmtId="1" fontId="71" fillId="27" borderId="10" xfId="40" applyNumberFormat="1" applyFont="1" applyFill="1" applyBorder="1" applyAlignment="1" applyProtection="1">
      <alignment horizontal="center" vertical="center"/>
    </xf>
    <xf numFmtId="1" fontId="71" fillId="27" borderId="10" xfId="0" applyNumberFormat="1" applyFont="1" applyFill="1" applyBorder="1" applyAlignment="1">
      <alignment horizontal="center" vertical="center"/>
    </xf>
    <xf numFmtId="1" fontId="73" fillId="27" borderId="10" xfId="0" applyNumberFormat="1" applyFont="1" applyFill="1" applyBorder="1" applyAlignment="1">
      <alignment horizontal="center" vertical="center"/>
    </xf>
    <xf numFmtId="0" fontId="71" fillId="27" borderId="10" xfId="0" applyFont="1" applyFill="1" applyBorder="1" applyAlignment="1">
      <alignment horizontal="left" vertical="center"/>
    </xf>
    <xf numFmtId="0" fontId="42" fillId="28" borderId="10" xfId="0" applyFont="1" applyFill="1" applyBorder="1" applyAlignment="1">
      <alignment horizontal="left" vertical="center"/>
    </xf>
    <xf numFmtId="0" fontId="42" fillId="28" borderId="10" xfId="0" applyFont="1" applyFill="1" applyBorder="1" applyAlignment="1">
      <alignment vertical="center" wrapText="1"/>
    </xf>
    <xf numFmtId="0" fontId="42" fillId="28" borderId="10" xfId="0" applyFont="1" applyFill="1" applyBorder="1" applyAlignment="1">
      <alignment vertical="center"/>
    </xf>
    <xf numFmtId="0" fontId="47" fillId="28" borderId="12" xfId="0" applyFont="1" applyFill="1" applyBorder="1" applyAlignment="1">
      <alignment horizontal="center" vertical="center"/>
    </xf>
    <xf numFmtId="188" fontId="47" fillId="29" borderId="12" xfId="0" applyNumberFormat="1" applyFont="1" applyFill="1" applyBorder="1" applyAlignment="1">
      <alignment horizontal="center" vertical="center"/>
    </xf>
    <xf numFmtId="188" fontId="47" fillId="28" borderId="12" xfId="0" applyNumberFormat="1" applyFont="1" applyFill="1" applyBorder="1" applyAlignment="1">
      <alignment horizontal="center" vertical="center"/>
    </xf>
    <xf numFmtId="1" fontId="47" fillId="28" borderId="12" xfId="0" applyNumberFormat="1" applyFont="1" applyFill="1" applyBorder="1" applyAlignment="1">
      <alignment horizontal="center" vertical="center"/>
    </xf>
    <xf numFmtId="9" fontId="47" fillId="28" borderId="12" xfId="40" applyFont="1" applyFill="1" applyBorder="1" applyAlignment="1" applyProtection="1">
      <alignment horizontal="center" vertical="center"/>
    </xf>
    <xf numFmtId="1" fontId="54" fillId="28" borderId="12" xfId="0" applyNumberFormat="1" applyFont="1" applyFill="1" applyBorder="1" applyAlignment="1">
      <alignment horizontal="center" vertical="center"/>
    </xf>
    <xf numFmtId="0" fontId="9" fillId="0" borderId="0" xfId="0" applyFont="1" applyAlignment="1" applyProtection="1">
      <alignment horizontal="center" vertical="center"/>
      <protection locked="0"/>
    </xf>
    <xf numFmtId="0" fontId="10" fillId="0" borderId="0" xfId="0" applyFont="1" applyAlignment="1" applyProtection="1">
      <alignment horizontal="center"/>
      <protection locked="0"/>
    </xf>
    <xf numFmtId="0" fontId="0" fillId="0" borderId="0" xfId="0" applyAlignment="1">
      <alignment horizontal="center"/>
    </xf>
    <xf numFmtId="0" fontId="43" fillId="0" borderId="0" xfId="0" applyFont="1" applyAlignment="1">
      <alignment horizontal="center"/>
    </xf>
    <xf numFmtId="0" fontId="47" fillId="22" borderId="11" xfId="0" applyFont="1" applyFill="1" applyBorder="1" applyAlignment="1">
      <alignment horizontal="center" vertical="center"/>
    </xf>
    <xf numFmtId="0" fontId="0" fillId="0" borderId="0" xfId="0" applyAlignment="1" applyProtection="1">
      <alignment horizontal="center"/>
      <protection locked="0"/>
    </xf>
    <xf numFmtId="0" fontId="42" fillId="28" borderId="10" xfId="0" applyFont="1" applyFill="1" applyBorder="1" applyAlignment="1">
      <alignment horizontal="center" vertical="center"/>
    </xf>
    <xf numFmtId="0" fontId="42" fillId="30" borderId="10" xfId="0" applyFont="1" applyFill="1" applyBorder="1" applyAlignment="1">
      <alignment horizontal="left" vertical="center"/>
    </xf>
    <xf numFmtId="0" fontId="42" fillId="30" borderId="10" xfId="0" applyFont="1" applyFill="1" applyBorder="1" applyAlignment="1">
      <alignment horizontal="left" vertical="center" wrapText="1" indent="1"/>
    </xf>
    <xf numFmtId="0" fontId="42" fillId="30" borderId="10" xfId="0" applyFont="1" applyFill="1" applyBorder="1" applyAlignment="1">
      <alignment horizontal="center" vertical="center"/>
    </xf>
    <xf numFmtId="191" fontId="47" fillId="29" borderId="12" xfId="0" applyNumberFormat="1" applyFont="1" applyFill="1" applyBorder="1" applyAlignment="1">
      <alignment horizontal="center" vertical="center"/>
    </xf>
    <xf numFmtId="0" fontId="47" fillId="30" borderId="12" xfId="0" applyFont="1" applyFill="1" applyBorder="1" applyAlignment="1">
      <alignment horizontal="center" vertical="center"/>
    </xf>
    <xf numFmtId="188" fontId="47" fillId="31" borderId="12" xfId="0" applyNumberFormat="1" applyFont="1" applyFill="1" applyBorder="1" applyAlignment="1">
      <alignment horizontal="center" vertical="center"/>
    </xf>
    <xf numFmtId="188" fontId="47" fillId="30" borderId="12" xfId="0" applyNumberFormat="1" applyFont="1" applyFill="1" applyBorder="1" applyAlignment="1">
      <alignment horizontal="center" vertical="center"/>
    </xf>
    <xf numFmtId="1" fontId="47" fillId="30" borderId="12" xfId="0" applyNumberFormat="1" applyFont="1" applyFill="1" applyBorder="1" applyAlignment="1">
      <alignment horizontal="center" vertical="center"/>
    </xf>
    <xf numFmtId="9" fontId="47" fillId="30" borderId="12" xfId="40" applyFont="1" applyFill="1" applyBorder="1" applyAlignment="1" applyProtection="1">
      <alignment horizontal="center" vertical="center"/>
    </xf>
    <xf numFmtId="1" fontId="54" fillId="30" borderId="12" xfId="0" applyNumberFormat="1" applyFont="1" applyFill="1" applyBorder="1" applyAlignment="1">
      <alignment horizontal="center" vertical="center"/>
    </xf>
    <xf numFmtId="0" fontId="42" fillId="30" borderId="10" xfId="0" applyFont="1" applyFill="1" applyBorder="1" applyAlignment="1">
      <alignment vertical="center"/>
    </xf>
    <xf numFmtId="9" fontId="71" fillId="27" borderId="16" xfId="40" applyFont="1" applyFill="1" applyBorder="1" applyAlignment="1" applyProtection="1">
      <alignment horizontal="center" vertical="center"/>
    </xf>
    <xf numFmtId="0" fontId="75" fillId="0" borderId="0" xfId="44" applyFont="1"/>
    <xf numFmtId="0" fontId="77" fillId="33" borderId="30" xfId="44" applyFont="1" applyFill="1" applyBorder="1" applyAlignment="1">
      <alignment horizontal="center"/>
    </xf>
    <xf numFmtId="0" fontId="77" fillId="33" borderId="31" xfId="44" applyFont="1" applyFill="1" applyBorder="1" applyAlignment="1">
      <alignment horizontal="center"/>
    </xf>
    <xf numFmtId="0" fontId="77" fillId="33" borderId="32" xfId="44" applyFont="1" applyFill="1" applyBorder="1" applyAlignment="1">
      <alignment horizontal="center"/>
    </xf>
    <xf numFmtId="0" fontId="77" fillId="33" borderId="33" xfId="44" applyFont="1" applyFill="1" applyBorder="1" applyAlignment="1">
      <alignment horizontal="center"/>
    </xf>
    <xf numFmtId="0" fontId="77" fillId="33" borderId="34" xfId="44" applyFont="1" applyFill="1" applyBorder="1" applyAlignment="1">
      <alignment horizontal="center"/>
    </xf>
    <xf numFmtId="0" fontId="77" fillId="33" borderId="35" xfId="44" applyFont="1" applyFill="1" applyBorder="1" applyAlignment="1">
      <alignment horizontal="center"/>
    </xf>
    <xf numFmtId="0" fontId="75" fillId="28" borderId="36" xfId="44" applyFont="1" applyFill="1" applyBorder="1"/>
    <xf numFmtId="0" fontId="75" fillId="0" borderId="38" xfId="44" applyFont="1" applyBorder="1"/>
    <xf numFmtId="0" fontId="75" fillId="0" borderId="39" xfId="44" applyFont="1" applyBorder="1"/>
    <xf numFmtId="0" fontId="75" fillId="0" borderId="41" xfId="44" applyFont="1" applyBorder="1"/>
    <xf numFmtId="0" fontId="75" fillId="0" borderId="42" xfId="44" applyFont="1" applyBorder="1"/>
    <xf numFmtId="0" fontId="75" fillId="35" borderId="36" xfId="44" applyFont="1" applyFill="1" applyBorder="1"/>
    <xf numFmtId="0" fontId="75" fillId="35" borderId="38" xfId="44" applyFont="1" applyFill="1" applyBorder="1"/>
    <xf numFmtId="0" fontId="75" fillId="36" borderId="36" xfId="44" applyFont="1" applyFill="1" applyBorder="1"/>
    <xf numFmtId="0" fontId="75" fillId="0" borderId="37" xfId="44" applyFont="1" applyBorder="1"/>
    <xf numFmtId="0" fontId="75" fillId="36" borderId="38" xfId="44" applyFont="1" applyFill="1" applyBorder="1"/>
    <xf numFmtId="0" fontId="75" fillId="37" borderId="36" xfId="44" applyFont="1" applyFill="1" applyBorder="1" applyAlignment="1">
      <alignment horizontal="left"/>
    </xf>
    <xf numFmtId="0" fontId="75" fillId="37" borderId="39" xfId="44" applyFont="1" applyFill="1" applyBorder="1"/>
    <xf numFmtId="0" fontId="75" fillId="37" borderId="38" xfId="44" applyFont="1" applyFill="1" applyBorder="1"/>
    <xf numFmtId="0" fontId="75" fillId="37" borderId="41" xfId="44" applyFont="1" applyFill="1" applyBorder="1"/>
    <xf numFmtId="0" fontId="75" fillId="38" borderId="36" xfId="44" applyFont="1" applyFill="1" applyBorder="1" applyAlignment="1">
      <alignment horizontal="left"/>
    </xf>
    <xf numFmtId="0" fontId="75" fillId="38" borderId="38" xfId="44" applyFont="1" applyFill="1" applyBorder="1"/>
    <xf numFmtId="0" fontId="75" fillId="39" borderId="36" xfId="44" applyFont="1" applyFill="1" applyBorder="1" applyAlignment="1">
      <alignment horizontal="left"/>
    </xf>
    <xf numFmtId="0" fontId="75" fillId="40" borderId="36" xfId="44" applyFont="1" applyFill="1" applyBorder="1"/>
    <xf numFmtId="0" fontId="75" fillId="42" borderId="44" xfId="44" applyFont="1" applyFill="1" applyBorder="1"/>
    <xf numFmtId="0" fontId="75" fillId="0" borderId="45" xfId="44" applyFont="1" applyBorder="1"/>
    <xf numFmtId="0" fontId="75" fillId="0" borderId="46" xfId="44" applyFont="1" applyBorder="1"/>
    <xf numFmtId="0" fontId="75" fillId="0" borderId="47" xfId="44" applyFont="1" applyBorder="1"/>
    <xf numFmtId="0" fontId="75" fillId="0" borderId="46" xfId="44" applyFont="1" applyBorder="1" applyAlignment="1">
      <alignment horizontal="center"/>
    </xf>
    <xf numFmtId="0" fontId="75" fillId="0" borderId="49" xfId="44" applyFont="1" applyBorder="1" applyAlignment="1">
      <alignment horizontal="center"/>
    </xf>
    <xf numFmtId="0" fontId="75" fillId="0" borderId="47" xfId="44" applyFont="1" applyBorder="1" applyAlignment="1">
      <alignment horizontal="center"/>
    </xf>
    <xf numFmtId="0" fontId="75" fillId="0" borderId="50" xfId="44" applyFont="1" applyBorder="1" applyAlignment="1">
      <alignment horizontal="center"/>
    </xf>
    <xf numFmtId="0" fontId="75" fillId="0" borderId="0" xfId="44" applyFont="1" applyAlignment="1">
      <alignment horizontal="left" indent="3"/>
    </xf>
    <xf numFmtId="0" fontId="75" fillId="44" borderId="38" xfId="44" applyFont="1" applyFill="1" applyBorder="1"/>
    <xf numFmtId="0" fontId="75" fillId="28" borderId="38" xfId="44" applyFont="1" applyFill="1" applyBorder="1"/>
    <xf numFmtId="0" fontId="75" fillId="38" borderId="39" xfId="44" applyFont="1" applyFill="1" applyBorder="1"/>
    <xf numFmtId="0" fontId="75" fillId="44" borderId="41" xfId="44" applyFont="1" applyFill="1" applyBorder="1"/>
    <xf numFmtId="0" fontId="75" fillId="41" borderId="41" xfId="44" applyFont="1" applyFill="1" applyBorder="1"/>
    <xf numFmtId="0" fontId="75" fillId="41" borderId="39" xfId="44" applyFont="1" applyFill="1" applyBorder="1"/>
    <xf numFmtId="0" fontId="75" fillId="43" borderId="46" xfId="44" applyFont="1" applyFill="1" applyBorder="1"/>
    <xf numFmtId="1" fontId="78" fillId="38" borderId="12" xfId="0" applyNumberFormat="1" applyFont="1" applyFill="1" applyBorder="1" applyAlignment="1">
      <alignment horizontal="center" vertical="center"/>
    </xf>
    <xf numFmtId="1" fontId="79" fillId="26" borderId="12" xfId="0" applyNumberFormat="1" applyFont="1" applyFill="1" applyBorder="1" applyAlignment="1">
      <alignment horizontal="center" vertical="center"/>
    </xf>
    <xf numFmtId="9" fontId="0" fillId="0" borderId="0" xfId="40" applyFont="1"/>
    <xf numFmtId="9" fontId="0" fillId="0" borderId="0" xfId="0" applyNumberFormat="1"/>
    <xf numFmtId="1" fontId="80" fillId="45" borderId="12" xfId="0" applyNumberFormat="1" applyFont="1" applyFill="1" applyBorder="1" applyAlignment="1">
      <alignment horizontal="center" vertical="center"/>
    </xf>
    <xf numFmtId="10" fontId="0" fillId="0" borderId="0" xfId="40" applyNumberFormat="1" applyFont="1"/>
    <xf numFmtId="1" fontId="81" fillId="46" borderId="12"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55" fillId="0" borderId="0" xfId="0" applyFont="1" applyAlignment="1">
      <alignment horizontal="center"/>
    </xf>
    <xf numFmtId="0" fontId="51" fillId="24" borderId="0" xfId="0" applyFont="1" applyFill="1" applyAlignment="1">
      <alignment horizontal="center" vertical="center"/>
    </xf>
    <xf numFmtId="0" fontId="60" fillId="0" borderId="0" xfId="34" applyFont="1" applyBorder="1" applyAlignment="1" applyProtection="1">
      <alignment horizontal="left" vertical="center"/>
    </xf>
    <xf numFmtId="10" fontId="45" fillId="0" borderId="17" xfId="0" applyNumberFormat="1" applyFont="1" applyBorder="1" applyAlignment="1" applyProtection="1">
      <alignment horizontal="center" vertical="center" shrinkToFit="1"/>
      <protection locked="0"/>
    </xf>
    <xf numFmtId="0" fontId="45" fillId="0" borderId="17" xfId="0" applyFont="1" applyBorder="1" applyAlignment="1" applyProtection="1">
      <alignment horizontal="center" vertical="center" shrinkToFit="1"/>
      <protection locked="0"/>
    </xf>
    <xf numFmtId="0" fontId="52" fillId="0" borderId="18" xfId="0" applyFont="1" applyBorder="1" applyAlignment="1">
      <alignment horizontal="center" vertical="center"/>
    </xf>
    <xf numFmtId="0" fontId="52" fillId="0" borderId="13" xfId="0" applyFont="1" applyBorder="1" applyAlignment="1">
      <alignment horizontal="center" vertical="center"/>
    </xf>
    <xf numFmtId="0" fontId="52" fillId="0" borderId="19" xfId="0" applyFont="1" applyBorder="1" applyAlignment="1">
      <alignment horizontal="center" vertical="center"/>
    </xf>
    <xf numFmtId="187" fontId="45" fillId="0" borderId="24" xfId="0" applyNumberFormat="1" applyFont="1" applyBorder="1" applyAlignment="1" applyProtection="1">
      <alignment horizontal="center" vertical="center" shrinkToFit="1"/>
      <protection locked="0"/>
    </xf>
    <xf numFmtId="190" fontId="45" fillId="0" borderId="18" xfId="0" applyNumberFormat="1" applyFont="1" applyBorder="1" applyAlignment="1">
      <alignment horizontal="center" vertical="center"/>
    </xf>
    <xf numFmtId="190" fontId="45" fillId="0" borderId="13" xfId="0" applyNumberFormat="1" applyFont="1" applyBorder="1" applyAlignment="1">
      <alignment horizontal="center" vertical="center"/>
    </xf>
    <xf numFmtId="190" fontId="45" fillId="0" borderId="19" xfId="0" applyNumberFormat="1" applyFont="1" applyBorder="1" applyAlignment="1">
      <alignment horizontal="center" vertical="center"/>
    </xf>
    <xf numFmtId="0" fontId="75" fillId="34" borderId="40" xfId="44" applyFont="1" applyFill="1" applyBorder="1" applyAlignment="1">
      <alignment horizontal="center"/>
    </xf>
    <xf numFmtId="0" fontId="75" fillId="34" borderId="43" xfId="44" applyFont="1" applyFill="1" applyBorder="1" applyAlignment="1">
      <alignment horizontal="center"/>
    </xf>
    <xf numFmtId="0" fontId="75" fillId="34" borderId="48" xfId="44" applyFont="1" applyFill="1" applyBorder="1" applyAlignment="1">
      <alignment horizontal="center"/>
    </xf>
    <xf numFmtId="0" fontId="76" fillId="32" borderId="51" xfId="44" applyFont="1" applyFill="1" applyBorder="1" applyAlignment="1">
      <alignment horizontal="center" vertical="center"/>
    </xf>
    <xf numFmtId="0" fontId="76" fillId="32" borderId="52" xfId="44" applyFont="1" applyFill="1" applyBorder="1" applyAlignment="1">
      <alignment horizontal="center" vertical="center"/>
    </xf>
    <xf numFmtId="0" fontId="76" fillId="32" borderId="53" xfId="44" applyFont="1" applyFill="1" applyBorder="1" applyAlignment="1">
      <alignment horizontal="center" vertical="center"/>
    </xf>
    <xf numFmtId="0" fontId="76" fillId="32" borderId="54" xfId="44" applyFont="1" applyFill="1" applyBorder="1" applyAlignment="1">
      <alignment horizontal="center" vertical="center"/>
    </xf>
    <xf numFmtId="0" fontId="76" fillId="32" borderId="55" xfId="44" applyFont="1" applyFill="1" applyBorder="1" applyAlignment="1">
      <alignment horizontal="center" vertical="center"/>
    </xf>
    <xf numFmtId="0" fontId="76" fillId="32" borderId="56" xfId="44" applyFont="1" applyFill="1" applyBorder="1" applyAlignment="1">
      <alignment horizontal="center" vertical="center"/>
    </xf>
    <xf numFmtId="0" fontId="77" fillId="33" borderId="25" xfId="44" applyFont="1" applyFill="1" applyBorder="1" applyAlignment="1">
      <alignment horizontal="center" vertical="center" wrapText="1"/>
    </xf>
    <xf numFmtId="0" fontId="77" fillId="33" borderId="29" xfId="44" applyFont="1" applyFill="1" applyBorder="1" applyAlignment="1">
      <alignment horizontal="center" vertical="center"/>
    </xf>
    <xf numFmtId="192" fontId="77" fillId="33" borderId="26" xfId="44" applyNumberFormat="1" applyFont="1" applyFill="1" applyBorder="1" applyAlignment="1">
      <alignment horizontal="center"/>
    </xf>
    <xf numFmtId="192" fontId="77" fillId="33" borderId="27" xfId="44" applyNumberFormat="1" applyFont="1" applyFill="1" applyBorder="1" applyAlignment="1">
      <alignment horizontal="center"/>
    </xf>
    <xf numFmtId="192" fontId="77" fillId="33" borderId="28" xfId="44" applyNumberFormat="1" applyFont="1" applyFill="1" applyBorder="1" applyAlignment="1">
      <alignment horizontal="center"/>
    </xf>
    <xf numFmtId="0" fontId="61" fillId="0" borderId="0" xfId="0" applyFont="1" applyAlignment="1">
      <alignment horizontal="left"/>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xr:uid="{C3DB5C6C-215A-44ED-9EA9-952CB5CA5195}"/>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54">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Phase Progress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th-TH"/>
        </a:p>
      </c:txPr>
    </c:title>
    <c:autoTitleDeleted val="0"/>
    <c:plotArea>
      <c:layout/>
      <c:barChart>
        <c:barDir val="bar"/>
        <c:grouping val="cluster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th-T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(GanttChart!$B$8,GanttChart!$B$14,GanttChart!$B$23,GanttChart!$B$194,GanttChart!$B$198,GanttChart!$B$206,GanttChart!$B$211,GanttChart!$B$217)</c:f>
              <c:strCache>
                <c:ptCount val="8"/>
                <c:pt idx="0">
                  <c:v>Requirement Phase</c:v>
                </c:pt>
                <c:pt idx="1">
                  <c:v>Analysis and Design Phase</c:v>
                </c:pt>
                <c:pt idx="2">
                  <c:v>Development Phase</c:v>
                </c:pt>
                <c:pt idx="3">
                  <c:v>Testing Phase : System Integrate Test (SIT)</c:v>
                </c:pt>
                <c:pt idx="4">
                  <c:v>Testing Phase : User Acceptance Test (UAT)</c:v>
                </c:pt>
                <c:pt idx="5">
                  <c:v>Production Preparation&amp;Deployment Phase</c:v>
                </c:pt>
                <c:pt idx="6">
                  <c:v>Training Phase</c:v>
                </c:pt>
                <c:pt idx="7">
                  <c:v>Deployment Phase</c:v>
                </c:pt>
              </c:strCache>
            </c:strRef>
          </c:cat>
          <c:val>
            <c:numRef>
              <c:f>(GanttChart!$J$8,GanttChart!$J$14,GanttChart!$J$23,GanttChart!$J$194,GanttChart!$J$198,GanttChart!$J$206,GanttChart!$J$211,GanttChart!$J$217)</c:f>
              <c:numCache>
                <c:formatCode>0%</c:formatCode>
                <c:ptCount val="8"/>
                <c:pt idx="0">
                  <c:v>1</c:v>
                </c:pt>
                <c:pt idx="1">
                  <c:v>1</c:v>
                </c:pt>
                <c:pt idx="2">
                  <c:v>0.7078124999999994</c:v>
                </c:pt>
                <c:pt idx="3">
                  <c:v>0</c:v>
                </c:pt>
                <c:pt idx="4">
                  <c:v>0</c:v>
                </c:pt>
                <c:pt idx="5">
                  <c:v>0</c:v>
                </c:pt>
                <c:pt idx="6">
                  <c:v>0</c:v>
                </c:pt>
                <c:pt idx="7">
                  <c:v>0</c:v>
                </c:pt>
              </c:numCache>
            </c:numRef>
          </c:val>
          <c:extLst>
            <c:ext xmlns:c16="http://schemas.microsoft.com/office/drawing/2014/chart" uri="{C3380CC4-5D6E-409C-BE32-E72D297353CC}">
              <c16:uniqueId val="{00000000-57E7-4080-A4B7-C38B1108858F}"/>
            </c:ext>
          </c:extLst>
        </c:ser>
        <c:dLbls>
          <c:dLblPos val="outEnd"/>
          <c:showLegendKey val="0"/>
          <c:showVal val="1"/>
          <c:showCatName val="0"/>
          <c:showSerName val="0"/>
          <c:showPercent val="0"/>
          <c:showBubbleSize val="0"/>
        </c:dLbls>
        <c:gapWidth val="182"/>
        <c:axId val="1357083839"/>
        <c:axId val="1357083423"/>
      </c:barChart>
      <c:catAx>
        <c:axId val="135708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th-TH"/>
          </a:p>
        </c:txPr>
        <c:crossAx val="1357083423"/>
        <c:crosses val="autoZero"/>
        <c:auto val="1"/>
        <c:lblAlgn val="ctr"/>
        <c:lblOffset val="100"/>
        <c:noMultiLvlLbl val="0"/>
      </c:catAx>
      <c:valAx>
        <c:axId val="1357083423"/>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th-TH"/>
          </a:p>
        </c:txPr>
        <c:crossAx val="135708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Status</a:t>
            </a:r>
            <a:r>
              <a:rPr lang="en-US" baseline="0">
                <a:solidFill>
                  <a:schemeClr val="bg1"/>
                </a:solidFill>
              </a:rPr>
              <a:t> Percentage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th-TH"/>
        </a:p>
      </c:txPr>
    </c:title>
    <c:autoTitleDeleted val="0"/>
    <c:plotArea>
      <c:layout/>
      <c:pieChart>
        <c:varyColors val="1"/>
        <c:ser>
          <c:idx val="0"/>
          <c:order val="0"/>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4-8F7E-4E0E-865C-0B67016481A5}"/>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5-8F7E-4E0E-865C-0B67016481A5}"/>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6-8F7E-4E0E-865C-0B67016481A5}"/>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2-8F7E-4E0E-865C-0B67016481A5}"/>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1-8F7E-4E0E-865C-0B67016481A5}"/>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7-8F7E-4E0E-865C-0B67016481A5}"/>
              </c:ext>
            </c:extLst>
          </c:dPt>
          <c:dLbls>
            <c:dLbl>
              <c:idx val="2"/>
              <c:layout>
                <c:manualLayout>
                  <c:x val="-2.4603893263342135E-2"/>
                  <c:y val="-1.79155730533683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7E-4E0E-865C-0B67016481A5}"/>
                </c:ext>
              </c:extLst>
            </c:dLbl>
            <c:dLbl>
              <c:idx val="3"/>
              <c:layout>
                <c:manualLayout>
                  <c:x val="6.567388451443569E-2"/>
                  <c:y val="-3.5276684164479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7E-4E0E-865C-0B67016481A5}"/>
                </c:ext>
              </c:extLst>
            </c:dLbl>
            <c:dLbl>
              <c:idx val="4"/>
              <c:layout>
                <c:manualLayout>
                  <c:x val="0.11567388451443569"/>
                  <c:y val="-1.56007582385535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7E-4E0E-865C-0B67016481A5}"/>
                </c:ext>
              </c:extLst>
            </c:dLbl>
            <c:dLbl>
              <c:idx val="5"/>
              <c:layout>
                <c:manualLayout>
                  <c:x val="-0.1062250656167979"/>
                  <c:y val="-2.37095363079615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F7E-4E0E-865C-0B67016481A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th-T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'Master Data'!$A$18:$A$23</c:f>
              <c:strCache>
                <c:ptCount val="6"/>
                <c:pt idx="0">
                  <c:v>To-Do</c:v>
                </c:pt>
                <c:pt idx="1">
                  <c:v>In-Progress</c:v>
                </c:pt>
                <c:pt idx="2">
                  <c:v>Waiting for Test</c:v>
                </c:pt>
                <c:pt idx="3">
                  <c:v>Passed</c:v>
                </c:pt>
                <c:pt idx="4">
                  <c:v>Re-work</c:v>
                </c:pt>
                <c:pt idx="5">
                  <c:v>Completed</c:v>
                </c:pt>
              </c:strCache>
            </c:strRef>
          </c:cat>
          <c:val>
            <c:numRef>
              <c:f>'Master Data'!$C$18:$C$23</c:f>
              <c:numCache>
                <c:formatCode>0%</c:formatCode>
                <c:ptCount val="6"/>
                <c:pt idx="0">
                  <c:v>0.26</c:v>
                </c:pt>
                <c:pt idx="1">
                  <c:v>0.02</c:v>
                </c:pt>
                <c:pt idx="2">
                  <c:v>0.29333333333333333</c:v>
                </c:pt>
                <c:pt idx="3">
                  <c:v>0</c:v>
                </c:pt>
                <c:pt idx="4">
                  <c:v>0</c:v>
                </c:pt>
                <c:pt idx="5">
                  <c:v>0.04</c:v>
                </c:pt>
              </c:numCache>
            </c:numRef>
          </c:val>
          <c:extLst>
            <c:ext xmlns:c16="http://schemas.microsoft.com/office/drawing/2014/chart" uri="{C3380CC4-5D6E-409C-BE32-E72D297353CC}">
              <c16:uniqueId val="{00000000-8F7E-4E0E-865C-0B67016481A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Project Overall Percentage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th-TH"/>
        </a:p>
      </c:txPr>
    </c:title>
    <c:autoTitleDeleted val="0"/>
    <c:plotArea>
      <c:layout/>
      <c:doughnutChart>
        <c:varyColors val="1"/>
        <c:ser>
          <c:idx val="0"/>
          <c:order val="0"/>
          <c:tx>
            <c:strRef>
              <c:f>'Master Data'!$A$27</c:f>
              <c:strCache>
                <c:ptCount val="1"/>
                <c:pt idx="0">
                  <c:v>Percentage</c:v>
                </c:pt>
              </c:strCache>
            </c:strRef>
          </c:tx>
          <c:dPt>
            <c:idx val="0"/>
            <c:bubble3D val="0"/>
            <c:spPr>
              <a:solidFill>
                <a:srgbClr val="FFC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5EB-4EA6-BBBE-AF80DEC7A9D6}"/>
              </c:ext>
            </c:extLst>
          </c:dPt>
          <c:dPt>
            <c:idx val="1"/>
            <c:bubble3D val="0"/>
            <c:spPr>
              <a:solidFill>
                <a:srgbClr val="00B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75EB-4EA6-BBBE-AF80DEC7A9D6}"/>
              </c:ext>
            </c:extLst>
          </c:dPt>
          <c:dLbls>
            <c:dLbl>
              <c:idx val="0"/>
              <c:tx>
                <c:rich>
                  <a:bodyPr/>
                  <a:lstStyle/>
                  <a:p>
                    <a:fld id="{90918C71-86AF-4B6F-9159-77B7728E9284}" type="VALUE">
                      <a:rPr lang="en-US"/>
                      <a:pPr/>
                      <a:t>[VALUE]</a:t>
                    </a:fld>
                    <a:endParaRPr lang="th-TH"/>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EB-4EA6-BBBE-AF80DEC7A9D6}"/>
                </c:ext>
              </c:extLst>
            </c:dLbl>
            <c:dLbl>
              <c:idx val="1"/>
              <c:tx>
                <c:rich>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fld id="{0BE0A61C-4CBC-4AD4-90AF-0B00942AA55C}" type="VALUE">
                      <a:rPr lang="en-US" sz="2000"/>
                      <a:pPr>
                        <a:defRPr sz="2000"/>
                      </a:pPr>
                      <a:t>[VALUE]</a:t>
                    </a:fld>
                    <a:endParaRPr lang="th-TH"/>
                  </a:p>
                </c:rich>
              </c:tx>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solidFill>
                      <a:latin typeface="+mn-lt"/>
                      <a:ea typeface="+mn-ea"/>
                      <a:cs typeface="+mn-cs"/>
                    </a:defRPr>
                  </a:pPr>
                  <a:endParaRPr lang="th-TH"/>
                </a:p>
              </c:txP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EB-4EA6-BBBE-AF80DEC7A9D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th-TH"/>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'Master Data'!$B$27:$C$27</c:f>
              <c:numCache>
                <c:formatCode>0%</c:formatCode>
                <c:ptCount val="2"/>
                <c:pt idx="0">
                  <c:v>0.30220000000000002</c:v>
                </c:pt>
                <c:pt idx="1">
                  <c:v>0.69779999999999998</c:v>
                </c:pt>
              </c:numCache>
            </c:numRef>
          </c:val>
          <c:extLst>
            <c:ext xmlns:c16="http://schemas.microsoft.com/office/drawing/2014/chart" uri="{C3380CC4-5D6E-409C-BE32-E72D297353CC}">
              <c16:uniqueId val="{00000000-75EB-4EA6-BBBE-AF80DEC7A9D6}"/>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Project Growth Rate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th-TH"/>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h-T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'Master Data'!$G$2:$G$21</c:f>
              <c:numCache>
                <c:formatCode>ddd\ m/dd/yy</c:formatCode>
                <c:ptCount val="20"/>
                <c:pt idx="0">
                  <c:v>44895</c:v>
                </c:pt>
                <c:pt idx="1">
                  <c:v>44902</c:v>
                </c:pt>
                <c:pt idx="2">
                  <c:v>44909</c:v>
                </c:pt>
                <c:pt idx="3">
                  <c:v>44916</c:v>
                </c:pt>
                <c:pt idx="4">
                  <c:v>44923</c:v>
                </c:pt>
                <c:pt idx="5">
                  <c:v>44930</c:v>
                </c:pt>
                <c:pt idx="6">
                  <c:v>44937</c:v>
                </c:pt>
                <c:pt idx="7">
                  <c:v>44944</c:v>
                </c:pt>
                <c:pt idx="8">
                  <c:v>44951</c:v>
                </c:pt>
                <c:pt idx="9">
                  <c:v>44958</c:v>
                </c:pt>
                <c:pt idx="10">
                  <c:v>44965</c:v>
                </c:pt>
                <c:pt idx="11">
                  <c:v>44972</c:v>
                </c:pt>
                <c:pt idx="12">
                  <c:v>44979</c:v>
                </c:pt>
                <c:pt idx="13">
                  <c:v>44986</c:v>
                </c:pt>
                <c:pt idx="14">
                  <c:v>44993</c:v>
                </c:pt>
                <c:pt idx="15">
                  <c:v>45000</c:v>
                </c:pt>
                <c:pt idx="16">
                  <c:v>45021</c:v>
                </c:pt>
                <c:pt idx="17">
                  <c:v>45035</c:v>
                </c:pt>
                <c:pt idx="18">
                  <c:v>45091</c:v>
                </c:pt>
                <c:pt idx="19">
                  <c:v>45105</c:v>
                </c:pt>
              </c:numCache>
            </c:numRef>
          </c:cat>
          <c:val>
            <c:numRef>
              <c:f>'Master Data'!$H$2:$H$21</c:f>
              <c:numCache>
                <c:formatCode>0.00%</c:formatCode>
                <c:ptCount val="20"/>
                <c:pt idx="0">
                  <c:v>0</c:v>
                </c:pt>
                <c:pt idx="1">
                  <c:v>3.7000000000000002E-3</c:v>
                </c:pt>
                <c:pt idx="2">
                  <c:v>7.4999999999999997E-3</c:v>
                </c:pt>
                <c:pt idx="3">
                  <c:v>1.03E-2</c:v>
                </c:pt>
                <c:pt idx="4">
                  <c:v>1.12E-2</c:v>
                </c:pt>
                <c:pt idx="5">
                  <c:v>1.1900000000000001E-2</c:v>
                </c:pt>
                <c:pt idx="6">
                  <c:v>1.2500000000000001E-2</c:v>
                </c:pt>
                <c:pt idx="7">
                  <c:v>4.4999999999999998E-2</c:v>
                </c:pt>
                <c:pt idx="8">
                  <c:v>4.4999999999999998E-2</c:v>
                </c:pt>
                <c:pt idx="9">
                  <c:v>6.0400000000000002E-2</c:v>
                </c:pt>
                <c:pt idx="10">
                  <c:v>8.2100000000000006E-2</c:v>
                </c:pt>
                <c:pt idx="11">
                  <c:v>0.23380000000000001</c:v>
                </c:pt>
                <c:pt idx="12">
                  <c:v>0.26240000000000002</c:v>
                </c:pt>
                <c:pt idx="13">
                  <c:v>0.309</c:v>
                </c:pt>
                <c:pt idx="14">
                  <c:v>0.32779999999999998</c:v>
                </c:pt>
                <c:pt idx="15">
                  <c:v>0.4173</c:v>
                </c:pt>
                <c:pt idx="16">
                  <c:v>0.42709999999999998</c:v>
                </c:pt>
                <c:pt idx="17">
                  <c:v>0.46089999999999998</c:v>
                </c:pt>
                <c:pt idx="18">
                  <c:v>0.56469999999999998</c:v>
                </c:pt>
                <c:pt idx="19">
                  <c:v>0.69779999999999998</c:v>
                </c:pt>
              </c:numCache>
            </c:numRef>
          </c:val>
          <c:smooth val="0"/>
          <c:extLst>
            <c:ext xmlns:c16="http://schemas.microsoft.com/office/drawing/2014/chart" uri="{C3380CC4-5D6E-409C-BE32-E72D297353CC}">
              <c16:uniqueId val="{00000000-6800-44BC-8E6F-1499783F3504}"/>
            </c:ext>
          </c:extLst>
        </c:ser>
        <c:dLbls>
          <c:dLblPos val="t"/>
          <c:showLegendKey val="0"/>
          <c:showVal val="1"/>
          <c:showCatName val="0"/>
          <c:showSerName val="0"/>
          <c:showPercent val="0"/>
          <c:showBubbleSize val="0"/>
        </c:dLbls>
        <c:smooth val="0"/>
        <c:axId val="1944127631"/>
        <c:axId val="1944125967"/>
      </c:lineChart>
      <c:dateAx>
        <c:axId val="1944127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ddd\ m/dd/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h-TH"/>
          </a:p>
        </c:txPr>
        <c:crossAx val="1944125967"/>
        <c:crosses val="autoZero"/>
        <c:auto val="1"/>
        <c:lblOffset val="100"/>
        <c:baseTimeUnit val="days"/>
      </c:dateAx>
      <c:valAx>
        <c:axId val="19441259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h-TH"/>
          </a:p>
        </c:txPr>
        <c:crossAx val="194412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22" fmlaLink="$J$4" horiz="1" max="100" min="1" page="0"/>
</file>

<file path=xl/ctrlProps/ctrlProp2.xml><?xml version="1.0" encoding="utf-8"?>
<formControlPr xmlns="http://schemas.microsoft.com/office/spreadsheetml/2009/9/main" objectType="Scroll" dx="22" fmlaLink="$J$4" horiz="1" max="100" min="1" page="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304800</xdr:colOff>
      <xdr:row>16</xdr:row>
      <xdr:rowOff>57150</xdr:rowOff>
    </xdr:from>
    <xdr:to>
      <xdr:col>15</xdr:col>
      <xdr:colOff>0</xdr:colOff>
      <xdr:row>32</xdr:row>
      <xdr:rowOff>118110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602974</xdr:colOff>
      <xdr:row>16</xdr:row>
      <xdr:rowOff>57813</xdr:rowOff>
    </xdr:from>
    <xdr:to>
      <xdr:col>22</xdr:col>
      <xdr:colOff>298174</xdr:colOff>
      <xdr:row>32</xdr:row>
      <xdr:rowOff>118773</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70073</xdr:rowOff>
    </xdr:from>
    <xdr:to>
      <xdr:col>7</xdr:col>
      <xdr:colOff>304800</xdr:colOff>
      <xdr:row>32</xdr:row>
      <xdr:rowOff>131033</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556260</xdr:colOff>
      <xdr:row>31</xdr:row>
      <xdr:rowOff>86142</xdr:rowOff>
    </xdr:from>
    <xdr:to>
      <xdr:col>5</xdr:col>
      <xdr:colOff>38100</xdr:colOff>
      <xdr:row>31</xdr:row>
      <xdr:rowOff>162342</xdr:rowOff>
    </xdr:to>
    <xdr:sp macro="" textlink="">
      <xdr:nvSpPr>
        <xdr:cNvPr id="7" name="Rectangle 6">
          <a:extLst>
            <a:ext uri="{FF2B5EF4-FFF2-40B4-BE49-F238E27FC236}">
              <a16:creationId xmlns:a16="http://schemas.microsoft.com/office/drawing/2014/main" id="{00000000-0008-0000-0000-000007000000}"/>
            </a:ext>
          </a:extLst>
        </xdr:cNvPr>
        <xdr:cNvSpPr/>
      </xdr:nvSpPr>
      <xdr:spPr>
        <a:xfrm>
          <a:off x="2994660" y="5221359"/>
          <a:ext cx="91440" cy="76200"/>
        </a:xfrm>
        <a:prstGeom prst="rect">
          <a:avLst/>
        </a:prstGeom>
        <a:solidFill>
          <a:srgbClr val="00B050"/>
        </a:solid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15240</xdr:colOff>
      <xdr:row>31</xdr:row>
      <xdr:rowOff>19549</xdr:rowOff>
    </xdr:from>
    <xdr:ext cx="1365117" cy="224998"/>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063240" y="5154766"/>
          <a:ext cx="1365117"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900">
              <a:solidFill>
                <a:schemeClr val="bg1"/>
              </a:solidFill>
            </a:rPr>
            <a:t>Completed Percentage</a:t>
          </a:r>
        </a:p>
      </xdr:txBody>
    </xdr:sp>
    <xdr:clientData/>
  </xdr:oneCellAnchor>
  <xdr:twoCellAnchor>
    <xdr:from>
      <xdr:col>0</xdr:col>
      <xdr:colOff>0</xdr:colOff>
      <xdr:row>0</xdr:row>
      <xdr:rowOff>13252</xdr:rowOff>
    </xdr:from>
    <xdr:to>
      <xdr:col>22</xdr:col>
      <xdr:colOff>291548</xdr:colOff>
      <xdr:row>16</xdr:row>
      <xdr:rowOff>74212</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417407</xdr:colOff>
      <xdr:row>5</xdr:row>
      <xdr:rowOff>142875</xdr:rowOff>
    </xdr:from>
    <xdr:to>
      <xdr:col>11</xdr:col>
      <xdr:colOff>1007957</xdr:colOff>
      <xdr:row>10</xdr:row>
      <xdr:rowOff>80433</xdr:rowOff>
    </xdr:to>
    <xdr:sp macro="" textlink="">
      <xdr:nvSpPr>
        <xdr:cNvPr id="8236" name="Text Box 44" hidden="1">
          <a:extLst>
            <a:ext uri="{FF2B5EF4-FFF2-40B4-BE49-F238E27FC236}">
              <a16:creationId xmlns:a16="http://schemas.microsoft.com/office/drawing/2014/main" id="{00000000-0008-0000-01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12</xdr:col>
          <xdr:colOff>95250</xdr:colOff>
          <xdr:row>1</xdr:row>
          <xdr:rowOff>123825</xdr:rowOff>
        </xdr:from>
        <xdr:to>
          <xdr:col>30</xdr:col>
          <xdr:colOff>104775</xdr:colOff>
          <xdr:row>2</xdr:row>
          <xdr:rowOff>123825</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1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absolute">
    <xdr:from>
      <xdr:col>6</xdr:col>
      <xdr:colOff>417407</xdr:colOff>
      <xdr:row>5</xdr:row>
      <xdr:rowOff>142875</xdr:rowOff>
    </xdr:from>
    <xdr:to>
      <xdr:col>12</xdr:col>
      <xdr:colOff>567690</xdr:colOff>
      <xdr:row>10</xdr:row>
      <xdr:rowOff>80433</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5080847" y="1354455"/>
          <a:ext cx="3547110" cy="108055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1</xdr:row>
          <xdr:rowOff>123825</xdr:rowOff>
        </xdr:from>
        <xdr:to>
          <xdr:col>31</xdr:col>
          <xdr:colOff>104775</xdr:colOff>
          <xdr:row>2</xdr:row>
          <xdr:rowOff>123825</xdr:rowOff>
        </xdr:to>
        <xdr:sp macro="" textlink="">
          <xdr:nvSpPr>
            <xdr:cNvPr id="16385" name="Scroll Bar 1" hidden="1">
              <a:extLst>
                <a:ext uri="{63B3BB69-23CF-44E3-9099-C40C66FF867C}">
                  <a14:compatExt spid="_x0000_s16385"/>
                </a:ext>
                <a:ext uri="{FF2B5EF4-FFF2-40B4-BE49-F238E27FC236}">
                  <a16:creationId xmlns:a16="http://schemas.microsoft.com/office/drawing/2014/main" id="{00000000-0008-0000-0200-0000014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38100</xdr:colOff>
      <xdr:row>14</xdr:row>
      <xdr:rowOff>22860</xdr:rowOff>
    </xdr:from>
    <xdr:to>
      <xdr:col>0</xdr:col>
      <xdr:colOff>228600</xdr:colOff>
      <xdr:row>14</xdr:row>
      <xdr:rowOff>213360</xdr:rowOff>
    </xdr:to>
    <xdr:sp macro="" textlink="">
      <xdr:nvSpPr>
        <xdr:cNvPr id="3" name="Star: 5 Points 2">
          <a:extLst>
            <a:ext uri="{FF2B5EF4-FFF2-40B4-BE49-F238E27FC236}">
              <a16:creationId xmlns:a16="http://schemas.microsoft.com/office/drawing/2014/main" id="{00000000-0008-0000-0400-000003000000}"/>
            </a:ext>
          </a:extLst>
        </xdr:cNvPr>
        <xdr:cNvSpPr/>
      </xdr:nvSpPr>
      <xdr:spPr>
        <a:xfrm>
          <a:off x="38100" y="3497580"/>
          <a:ext cx="190500" cy="190500"/>
        </a:xfrm>
        <a:prstGeom prst="star5">
          <a:avLst/>
        </a:prstGeom>
        <a:solidFill>
          <a:srgbClr val="FFFF00"/>
        </a:solidFill>
        <a:ln>
          <a:solidFill>
            <a:srgbClr val="FFC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xdr:colOff>
      <xdr:row>15</xdr:row>
      <xdr:rowOff>0</xdr:rowOff>
    </xdr:from>
    <xdr:to>
      <xdr:col>0</xdr:col>
      <xdr:colOff>259080</xdr:colOff>
      <xdr:row>16</xdr:row>
      <xdr:rowOff>7620</xdr:rowOff>
    </xdr:to>
    <xdr:pic>
      <xdr:nvPicPr>
        <xdr:cNvPr id="4" name="Graphic 3" descr="Flag">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0" y="3718560"/>
          <a:ext cx="251460" cy="251460"/>
        </a:xfrm>
        <a:prstGeom prst="rect">
          <a:avLst/>
        </a:prstGeom>
      </xdr:spPr>
    </xdr:pic>
    <xdr:clientData/>
  </xdr:twoCellAnchor>
  <xdr:oneCellAnchor>
    <xdr:from>
      <xdr:col>22</xdr:col>
      <xdr:colOff>0</xdr:colOff>
      <xdr:row>12</xdr:row>
      <xdr:rowOff>7620</xdr:rowOff>
    </xdr:from>
    <xdr:ext cx="251460" cy="251460"/>
    <xdr:pic>
      <xdr:nvPicPr>
        <xdr:cNvPr id="5" name="Graphic 4" descr="Flag">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900160" y="2987040"/>
          <a:ext cx="251460" cy="251460"/>
        </a:xfrm>
        <a:prstGeom prst="rect">
          <a:avLst/>
        </a:prstGeom>
      </xdr:spPr>
    </xdr:pic>
    <xdr:clientData/>
  </xdr:oneCellAnchor>
  <xdr:oneCellAnchor>
    <xdr:from>
      <xdr:col>3</xdr:col>
      <xdr:colOff>226737</xdr:colOff>
      <xdr:row>7</xdr:row>
      <xdr:rowOff>10723</xdr:rowOff>
    </xdr:from>
    <xdr:ext cx="334900" cy="790409"/>
    <xdr:sp macro="" textlink="">
      <xdr:nvSpPr>
        <xdr:cNvPr id="7" name="TextBox 6">
          <a:extLst>
            <a:ext uri="{FF2B5EF4-FFF2-40B4-BE49-F238E27FC236}">
              <a16:creationId xmlns:a16="http://schemas.microsoft.com/office/drawing/2014/main" id="{00000000-0008-0000-0400-000007000000}"/>
            </a:ext>
          </a:extLst>
        </xdr:cNvPr>
        <xdr:cNvSpPr txBox="1"/>
      </xdr:nvSpPr>
      <xdr:spPr>
        <a:xfrm rot="5400000">
          <a:off x="4075682" y="1998698"/>
          <a:ext cx="790409" cy="334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th-TH" sz="1400" b="0">
              <a:solidFill>
                <a:schemeClr val="bg1"/>
              </a:solidFill>
              <a:latin typeface="AngsanaUPC" panose="02020603050405020304" pitchFamily="18" charset="-34"/>
              <a:cs typeface="AngsanaUPC" panose="02020603050405020304" pitchFamily="18" charset="-34"/>
            </a:rPr>
            <a:t>วันหยุดสิ้นปี</a:t>
          </a:r>
          <a:endParaRPr lang="en-US" sz="1400" b="0">
            <a:solidFill>
              <a:schemeClr val="bg1"/>
            </a:solidFill>
            <a:latin typeface="AngsanaUPC" panose="02020603050405020304" pitchFamily="18" charset="-34"/>
            <a:cs typeface="AngsanaUPC" panose="02020603050405020304" pitchFamily="18" charset="-34"/>
          </a:endParaRPr>
        </a:p>
      </xdr:txBody>
    </xdr:sp>
    <xdr:clientData/>
  </xdr:oneCellAnchor>
  <xdr:twoCellAnchor>
    <xdr:from>
      <xdr:col>7</xdr:col>
      <xdr:colOff>38100</xdr:colOff>
      <xdr:row>5</xdr:row>
      <xdr:rowOff>22860</xdr:rowOff>
    </xdr:from>
    <xdr:to>
      <xdr:col>7</xdr:col>
      <xdr:colOff>228600</xdr:colOff>
      <xdr:row>5</xdr:row>
      <xdr:rowOff>213360</xdr:rowOff>
    </xdr:to>
    <xdr:sp macro="" textlink="">
      <xdr:nvSpPr>
        <xdr:cNvPr id="2" name="Star: 5 Points 1">
          <a:extLst>
            <a:ext uri="{FF2B5EF4-FFF2-40B4-BE49-F238E27FC236}">
              <a16:creationId xmlns:a16="http://schemas.microsoft.com/office/drawing/2014/main" id="{00000000-0008-0000-0400-000002000000}"/>
            </a:ext>
          </a:extLst>
        </xdr:cNvPr>
        <xdr:cNvSpPr/>
      </xdr:nvSpPr>
      <xdr:spPr>
        <a:xfrm>
          <a:off x="4114800" y="1043940"/>
          <a:ext cx="190500" cy="190500"/>
        </a:xfrm>
        <a:prstGeom prst="star5">
          <a:avLst/>
        </a:prstGeom>
        <a:solidFill>
          <a:srgbClr val="FFFF00"/>
        </a:solidFill>
        <a:ln>
          <a:solidFill>
            <a:srgbClr val="FFC0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5.xm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3.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3.vml"/><Relationship Id="rId5" Type="http://schemas.openxmlformats.org/officeDocument/2006/relationships/drawing" Target="../drawings/drawing6.xml"/><Relationship Id="rId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658CF-96E0-4204-944F-C0992A25D26F}">
  <dimension ref="A1"/>
  <sheetViews>
    <sheetView zoomScale="90" zoomScaleNormal="90" workbookViewId="0">
      <selection activeCell="X16" sqref="X16"/>
    </sheetView>
  </sheetViews>
  <sheetFormatPr defaultRowHeight="12.7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FR228"/>
  <sheetViews>
    <sheetView showGridLines="0" zoomScale="90" zoomScaleNormal="90" workbookViewId="0">
      <pane xSplit="12" topLeftCell="M1" activePane="topRight" state="frozen"/>
      <selection pane="topRight" activeCell="H10" sqref="H10"/>
    </sheetView>
  </sheetViews>
  <sheetFormatPr defaultColWidth="9.140625" defaultRowHeight="12.75" outlineLevelRow="2"/>
  <cols>
    <col min="1" max="1" width="8.7109375" customWidth="1"/>
    <col min="2" max="2" width="48.28515625" bestFit="1" customWidth="1"/>
    <col min="3" max="4" width="10.85546875" style="136" hidden="1" customWidth="1"/>
    <col min="5" max="5" width="10.85546875" style="136" customWidth="1"/>
    <col min="6" max="6" width="6.85546875" hidden="1" customWidth="1"/>
    <col min="7" max="8" width="12" customWidth="1"/>
    <col min="9" max="9" width="6" customWidth="1"/>
    <col min="10" max="10" width="6.7109375" customWidth="1"/>
    <col min="11" max="11" width="6.42578125" customWidth="1"/>
    <col min="12" max="12" width="16.7109375" bestFit="1" customWidth="1"/>
    <col min="13" max="13" width="1.85546875" customWidth="1"/>
    <col min="14" max="69" width="2.42578125" customWidth="1"/>
    <col min="70" max="71" width="2.28515625" bestFit="1" customWidth="1"/>
    <col min="72" max="72" width="2.42578125" bestFit="1" customWidth="1"/>
    <col min="73" max="78" width="2.28515625" bestFit="1" customWidth="1"/>
    <col min="79" max="79" width="2.42578125" bestFit="1" customWidth="1"/>
    <col min="80" max="85" width="2.28515625" bestFit="1" customWidth="1"/>
    <col min="86" max="86" width="2.42578125" bestFit="1" customWidth="1"/>
    <col min="87" max="91" width="2.28515625" bestFit="1" customWidth="1"/>
    <col min="92" max="92" width="1.7109375" bestFit="1" customWidth="1"/>
    <col min="93" max="93" width="2.42578125" bestFit="1" customWidth="1"/>
    <col min="94" max="95" width="1.7109375" bestFit="1" customWidth="1"/>
    <col min="96" max="97" width="1.85546875" bestFit="1" customWidth="1"/>
    <col min="98" max="98" width="2" bestFit="1" customWidth="1"/>
    <col min="99" max="99" width="1.7109375" bestFit="1" customWidth="1"/>
    <col min="100" max="100" width="2.42578125" bestFit="1" customWidth="1"/>
    <col min="101" max="106" width="2.28515625" bestFit="1" customWidth="1"/>
    <col min="107" max="107" width="2.42578125" bestFit="1" customWidth="1"/>
    <col min="108" max="113" width="2.28515625" bestFit="1" customWidth="1"/>
    <col min="114" max="114" width="2.42578125" bestFit="1" customWidth="1"/>
    <col min="115" max="120" width="2.28515625" bestFit="1" customWidth="1"/>
    <col min="121" max="121" width="2.42578125" bestFit="1" customWidth="1"/>
    <col min="122" max="127" width="2.28515625" bestFit="1" customWidth="1"/>
    <col min="128" max="128" width="2.42578125" bestFit="1" customWidth="1"/>
    <col min="129" max="134" width="2.28515625" bestFit="1" customWidth="1"/>
    <col min="135" max="135" width="2.42578125" bestFit="1" customWidth="1"/>
    <col min="136" max="141" width="2.28515625" bestFit="1" customWidth="1"/>
    <col min="142" max="142" width="2.42578125" bestFit="1" customWidth="1"/>
    <col min="143" max="148" width="2.28515625" bestFit="1" customWidth="1"/>
    <col min="149" max="149" width="2.42578125" bestFit="1" customWidth="1"/>
    <col min="150" max="155" width="2.28515625" bestFit="1" customWidth="1"/>
    <col min="156" max="156" width="2.42578125" bestFit="1" customWidth="1"/>
    <col min="157" max="162" width="2.28515625" bestFit="1" customWidth="1"/>
    <col min="163" max="163" width="2.42578125" bestFit="1" customWidth="1"/>
    <col min="164" max="169" width="2.28515625" bestFit="1" customWidth="1"/>
    <col min="170" max="170" width="2.42578125" bestFit="1" customWidth="1"/>
    <col min="171" max="174" width="2.28515625" bestFit="1" customWidth="1"/>
  </cols>
  <sheetData>
    <row r="1" spans="1:174" ht="30" customHeight="1">
      <c r="A1" s="73" t="s">
        <v>201</v>
      </c>
      <c r="B1" s="30"/>
      <c r="C1" s="134"/>
      <c r="D1" s="134"/>
      <c r="E1" s="134"/>
      <c r="F1" s="30"/>
      <c r="G1" s="30"/>
      <c r="H1" s="30"/>
      <c r="K1" s="80"/>
      <c r="L1" s="80"/>
      <c r="N1" s="205"/>
      <c r="O1" s="205"/>
      <c r="P1" s="205"/>
      <c r="Q1" s="205"/>
      <c r="R1" s="205"/>
      <c r="S1" s="205"/>
      <c r="T1" s="205"/>
      <c r="U1" s="205"/>
      <c r="V1" s="205"/>
      <c r="W1" s="205"/>
      <c r="X1" s="205"/>
      <c r="Y1" s="205"/>
      <c r="Z1" s="205"/>
      <c r="AA1" s="205"/>
      <c r="AB1" s="205"/>
      <c r="AC1" s="205"/>
      <c r="AD1" s="205"/>
      <c r="AE1" s="205"/>
      <c r="AF1" s="205"/>
      <c r="AG1" s="205"/>
      <c r="AH1" s="205"/>
    </row>
    <row r="2" spans="1:174" ht="18" customHeight="1">
      <c r="A2" s="32" t="s">
        <v>202</v>
      </c>
      <c r="B2" s="12"/>
      <c r="C2" s="135"/>
      <c r="D2" s="135"/>
      <c r="E2" s="135"/>
      <c r="F2" s="20"/>
      <c r="G2" s="104"/>
      <c r="H2" s="104"/>
      <c r="J2" s="1"/>
    </row>
    <row r="3" spans="1:174" ht="17.25">
      <c r="A3" s="32"/>
      <c r="B3" s="2"/>
      <c r="J3" s="1"/>
      <c r="N3" s="18"/>
      <c r="O3" s="18"/>
      <c r="P3" s="18"/>
      <c r="Q3" s="18"/>
      <c r="R3" s="18"/>
      <c r="S3" s="18"/>
      <c r="T3" s="18"/>
      <c r="U3" s="18"/>
      <c r="V3" s="18"/>
      <c r="W3" s="18"/>
      <c r="X3" s="18"/>
      <c r="Y3" s="18"/>
      <c r="Z3" s="18"/>
      <c r="AA3" s="18"/>
      <c r="AB3" s="18"/>
      <c r="AC3" s="18"/>
      <c r="AD3" s="18"/>
    </row>
    <row r="4" spans="1:174" ht="17.25" customHeight="1">
      <c r="A4" s="65"/>
      <c r="B4" s="66" t="s">
        <v>73</v>
      </c>
      <c r="C4" s="66"/>
      <c r="D4" s="66"/>
      <c r="E4" s="211">
        <v>44890</v>
      </c>
      <c r="F4" s="211"/>
      <c r="G4" s="211"/>
      <c r="H4" s="65"/>
      <c r="I4" s="66" t="s">
        <v>72</v>
      </c>
      <c r="J4" s="77">
        <v>1</v>
      </c>
      <c r="K4" s="2"/>
      <c r="L4" s="2"/>
      <c r="M4" s="31"/>
      <c r="N4" s="208" t="str">
        <f>"Week "&amp;(N6-($E$4-WEEKDAY($E$4,1)+2))/7+1</f>
        <v>Week 1</v>
      </c>
      <c r="O4" s="209"/>
      <c r="P4" s="209"/>
      <c r="Q4" s="209"/>
      <c r="R4" s="209"/>
      <c r="S4" s="209"/>
      <c r="T4" s="210"/>
      <c r="U4" s="208" t="str">
        <f>"Week "&amp;(U6-($E$4-WEEKDAY($E$4,1)+2))/7+1</f>
        <v>Week 2</v>
      </c>
      <c r="V4" s="209"/>
      <c r="W4" s="209"/>
      <c r="X4" s="209"/>
      <c r="Y4" s="209"/>
      <c r="Z4" s="209"/>
      <c r="AA4" s="210"/>
      <c r="AB4" s="208" t="str">
        <f>"Week "&amp;(AB6-($E$4-WEEKDAY($E$4,1)+2))/7+1</f>
        <v>Week 3</v>
      </c>
      <c r="AC4" s="209"/>
      <c r="AD4" s="209"/>
      <c r="AE4" s="209"/>
      <c r="AF4" s="209"/>
      <c r="AG4" s="209"/>
      <c r="AH4" s="210"/>
      <c r="AI4" s="208" t="str">
        <f>"Week "&amp;(AI6-($E$4-WEEKDAY($E$4,1)+2))/7+1</f>
        <v>Week 4</v>
      </c>
      <c r="AJ4" s="209"/>
      <c r="AK4" s="209"/>
      <c r="AL4" s="209"/>
      <c r="AM4" s="209"/>
      <c r="AN4" s="209"/>
      <c r="AO4" s="210"/>
      <c r="AP4" s="208" t="str">
        <f>"Week "&amp;(AP6-($E$4-WEEKDAY($E$4,1)+2))/7+1</f>
        <v>Week 5</v>
      </c>
      <c r="AQ4" s="209"/>
      <c r="AR4" s="209"/>
      <c r="AS4" s="209"/>
      <c r="AT4" s="209"/>
      <c r="AU4" s="209"/>
      <c r="AV4" s="210"/>
      <c r="AW4" s="208" t="str">
        <f>"Week "&amp;(AW6-($E$4-WEEKDAY($E$4,1)+2))/7+1</f>
        <v>Week 6</v>
      </c>
      <c r="AX4" s="209"/>
      <c r="AY4" s="209"/>
      <c r="AZ4" s="209"/>
      <c r="BA4" s="209"/>
      <c r="BB4" s="209"/>
      <c r="BC4" s="210"/>
      <c r="BD4" s="208" t="str">
        <f>"Week "&amp;(BD6-($E$4-WEEKDAY($E$4,1)+2))/7+1</f>
        <v>Week 7</v>
      </c>
      <c r="BE4" s="209"/>
      <c r="BF4" s="209"/>
      <c r="BG4" s="209"/>
      <c r="BH4" s="209"/>
      <c r="BI4" s="209"/>
      <c r="BJ4" s="210"/>
      <c r="BK4" s="208" t="str">
        <f>"Week "&amp;(BK6-($E$4-WEEKDAY($E$4,1)+2))/7+1</f>
        <v>Week 8</v>
      </c>
      <c r="BL4" s="209"/>
      <c r="BM4" s="209"/>
      <c r="BN4" s="209"/>
      <c r="BO4" s="209"/>
      <c r="BP4" s="209"/>
      <c r="BQ4" s="210"/>
      <c r="BR4" s="208" t="str">
        <f>"Week "&amp;(BR6-($E$4-WEEKDAY($E$4,1)+2))/7+1</f>
        <v>Week 9</v>
      </c>
      <c r="BS4" s="209"/>
      <c r="BT4" s="209"/>
      <c r="BU4" s="209"/>
      <c r="BV4" s="209"/>
      <c r="BW4" s="209"/>
      <c r="BX4" s="210"/>
      <c r="BY4" s="208" t="str">
        <f>"Week "&amp;(BY6-($E$4-WEEKDAY($E$4,1)+2))/7+1</f>
        <v>Week 10</v>
      </c>
      <c r="BZ4" s="209"/>
      <c r="CA4" s="209"/>
      <c r="CB4" s="209"/>
      <c r="CC4" s="209"/>
      <c r="CD4" s="209"/>
      <c r="CE4" s="210"/>
      <c r="CF4" s="208" t="str">
        <f>"Week "&amp;(CF6-($E$4-WEEKDAY($E$4,1)+2))/7+1</f>
        <v>Week 11</v>
      </c>
      <c r="CG4" s="209"/>
      <c r="CH4" s="209"/>
      <c r="CI4" s="209"/>
      <c r="CJ4" s="209"/>
      <c r="CK4" s="209"/>
      <c r="CL4" s="210"/>
      <c r="CM4" s="208" t="str">
        <f>"Week "&amp;(CM6-($E$4-WEEKDAY($E$4,1)+2))/7+1</f>
        <v>Week 12</v>
      </c>
      <c r="CN4" s="209"/>
      <c r="CO4" s="209"/>
      <c r="CP4" s="209"/>
      <c r="CQ4" s="209"/>
      <c r="CR4" s="209"/>
      <c r="CS4" s="210"/>
      <c r="CT4" s="208" t="str">
        <f>"Week "&amp;(CT6-($E$4-WEEKDAY($E$4,1)+2))/7+1</f>
        <v>Week 13</v>
      </c>
      <c r="CU4" s="209"/>
      <c r="CV4" s="209"/>
      <c r="CW4" s="209"/>
      <c r="CX4" s="209"/>
      <c r="CY4" s="209"/>
      <c r="CZ4" s="210"/>
      <c r="DA4" s="208" t="str">
        <f>"Week "&amp;(DA6-($E$4-WEEKDAY($E$4,1)+2))/7+1</f>
        <v>Week 14</v>
      </c>
      <c r="DB4" s="209"/>
      <c r="DC4" s="209"/>
      <c r="DD4" s="209"/>
      <c r="DE4" s="209"/>
      <c r="DF4" s="209"/>
      <c r="DG4" s="210"/>
      <c r="DH4" s="208" t="str">
        <f>"Week "&amp;(DH6-($E$4-WEEKDAY($E$4,1)+2))/7+1</f>
        <v>Week 15</v>
      </c>
      <c r="DI4" s="209"/>
      <c r="DJ4" s="209"/>
      <c r="DK4" s="209"/>
      <c r="DL4" s="209"/>
      <c r="DM4" s="209"/>
      <c r="DN4" s="210"/>
      <c r="DO4" s="208" t="str">
        <f>"Week "&amp;(DO6-($E$4-WEEKDAY($E$4,1)+2))/7+1</f>
        <v>Week 16</v>
      </c>
      <c r="DP4" s="209"/>
      <c r="DQ4" s="209"/>
      <c r="DR4" s="209"/>
      <c r="DS4" s="209"/>
      <c r="DT4" s="209"/>
      <c r="DU4" s="210"/>
      <c r="DV4" s="208" t="str">
        <f>"Week "&amp;(DV6-($E$4-WEEKDAY($E$4,1)+2))/7+1</f>
        <v>Week 17</v>
      </c>
      <c r="DW4" s="209"/>
      <c r="DX4" s="209"/>
      <c r="DY4" s="209"/>
      <c r="DZ4" s="209"/>
      <c r="EA4" s="209"/>
      <c r="EB4" s="210"/>
      <c r="EC4" s="208" t="str">
        <f>"Week "&amp;(EC6-($E$4-WEEKDAY($E$4,1)+2))/7+1</f>
        <v>Week 18</v>
      </c>
      <c r="ED4" s="209"/>
      <c r="EE4" s="209"/>
      <c r="EF4" s="209"/>
      <c r="EG4" s="209"/>
      <c r="EH4" s="209"/>
      <c r="EI4" s="210"/>
      <c r="EJ4" s="208" t="str">
        <f>"Week "&amp;(EJ6-($E$4-WEEKDAY($E$4,1)+2))/7+1</f>
        <v>Week 19</v>
      </c>
      <c r="EK4" s="209"/>
      <c r="EL4" s="209"/>
      <c r="EM4" s="209"/>
      <c r="EN4" s="209"/>
      <c r="EO4" s="209"/>
      <c r="EP4" s="210"/>
      <c r="EQ4" s="208" t="str">
        <f>"Week "&amp;(EQ6-($E$4-WEEKDAY($E$4,1)+2))/7+1</f>
        <v>Week 20</v>
      </c>
      <c r="ER4" s="209"/>
      <c r="ES4" s="209"/>
      <c r="ET4" s="209"/>
      <c r="EU4" s="209"/>
      <c r="EV4" s="209"/>
      <c r="EW4" s="210"/>
      <c r="EX4" s="208" t="str">
        <f>"Week "&amp;(EX6-($E$4-WEEKDAY($E$4,1)+2))/7+1</f>
        <v>Week 21</v>
      </c>
      <c r="EY4" s="209"/>
      <c r="EZ4" s="209"/>
      <c r="FA4" s="209"/>
      <c r="FB4" s="209"/>
      <c r="FC4" s="209"/>
      <c r="FD4" s="210"/>
      <c r="FE4" s="208" t="str">
        <f>"Week "&amp;(FE6-($E$4-WEEKDAY($E$4,1)+2))/7+1</f>
        <v>Week 22</v>
      </c>
      <c r="FF4" s="209"/>
      <c r="FG4" s="209"/>
      <c r="FH4" s="209"/>
      <c r="FI4" s="209"/>
      <c r="FJ4" s="209"/>
      <c r="FK4" s="210"/>
      <c r="FL4" s="208" t="str">
        <f>"Week "&amp;(FL6-($E$4-WEEKDAY($E$4,1)+2))/7+1</f>
        <v>Week 23</v>
      </c>
      <c r="FM4" s="209"/>
      <c r="FN4" s="209"/>
      <c r="FO4" s="209"/>
      <c r="FP4" s="209"/>
      <c r="FQ4" s="209"/>
      <c r="FR4" s="210"/>
    </row>
    <row r="5" spans="1:174" ht="17.25" customHeight="1">
      <c r="A5" s="65"/>
      <c r="B5" s="66" t="s">
        <v>165</v>
      </c>
      <c r="C5" s="66"/>
      <c r="D5" s="66"/>
      <c r="E5" s="206">
        <f>SUM(J8,J14,J23,J194,J211,J217,J108,J26:J108,J111:J193)/COUNT(J8,J14,J23,J194,J211,J217,J26:J108,J111:J193)</f>
        <v>0.69781949626865514</v>
      </c>
      <c r="F5" s="207" t="e">
        <f t="shared" ref="F5:G5" si="0">SUM(F6:F10)/COUNT(F6:F10)</f>
        <v>#DIV/0!</v>
      </c>
      <c r="G5" s="206">
        <f t="shared" si="0"/>
        <v>44891.5</v>
      </c>
      <c r="H5" s="65"/>
      <c r="I5" s="65"/>
      <c r="J5" s="65"/>
      <c r="K5" s="65"/>
      <c r="L5" s="65"/>
      <c r="M5" s="31"/>
      <c r="N5" s="212">
        <f>N6</f>
        <v>44886</v>
      </c>
      <c r="O5" s="213"/>
      <c r="P5" s="213"/>
      <c r="Q5" s="213"/>
      <c r="R5" s="213"/>
      <c r="S5" s="213"/>
      <c r="T5" s="214"/>
      <c r="U5" s="212">
        <f>U6</f>
        <v>44893</v>
      </c>
      <c r="V5" s="213"/>
      <c r="W5" s="213"/>
      <c r="X5" s="213"/>
      <c r="Y5" s="213"/>
      <c r="Z5" s="213"/>
      <c r="AA5" s="214"/>
      <c r="AB5" s="212">
        <f>AB6</f>
        <v>44900</v>
      </c>
      <c r="AC5" s="213"/>
      <c r="AD5" s="213"/>
      <c r="AE5" s="213"/>
      <c r="AF5" s="213"/>
      <c r="AG5" s="213"/>
      <c r="AH5" s="214"/>
      <c r="AI5" s="212">
        <f>AI6</f>
        <v>44907</v>
      </c>
      <c r="AJ5" s="213"/>
      <c r="AK5" s="213"/>
      <c r="AL5" s="213"/>
      <c r="AM5" s="213"/>
      <c r="AN5" s="213"/>
      <c r="AO5" s="214"/>
      <c r="AP5" s="212">
        <f>AP6</f>
        <v>44914</v>
      </c>
      <c r="AQ5" s="213"/>
      <c r="AR5" s="213"/>
      <c r="AS5" s="213"/>
      <c r="AT5" s="213"/>
      <c r="AU5" s="213"/>
      <c r="AV5" s="214"/>
      <c r="AW5" s="212">
        <f>AW6</f>
        <v>44921</v>
      </c>
      <c r="AX5" s="213"/>
      <c r="AY5" s="213"/>
      <c r="AZ5" s="213"/>
      <c r="BA5" s="213"/>
      <c r="BB5" s="213"/>
      <c r="BC5" s="214"/>
      <c r="BD5" s="212">
        <f>BD6</f>
        <v>44928</v>
      </c>
      <c r="BE5" s="213"/>
      <c r="BF5" s="213"/>
      <c r="BG5" s="213"/>
      <c r="BH5" s="213"/>
      <c r="BI5" s="213"/>
      <c r="BJ5" s="214"/>
      <c r="BK5" s="212">
        <f>BK6</f>
        <v>44935</v>
      </c>
      <c r="BL5" s="213"/>
      <c r="BM5" s="213"/>
      <c r="BN5" s="213"/>
      <c r="BO5" s="213"/>
      <c r="BP5" s="213"/>
      <c r="BQ5" s="214"/>
      <c r="BR5" s="212">
        <f>BR6</f>
        <v>44942</v>
      </c>
      <c r="BS5" s="213"/>
      <c r="BT5" s="213"/>
      <c r="BU5" s="213"/>
      <c r="BV5" s="213"/>
      <c r="BW5" s="213"/>
      <c r="BX5" s="214"/>
      <c r="BY5" s="212">
        <f>BY6</f>
        <v>44949</v>
      </c>
      <c r="BZ5" s="213"/>
      <c r="CA5" s="213"/>
      <c r="CB5" s="213"/>
      <c r="CC5" s="213"/>
      <c r="CD5" s="213"/>
      <c r="CE5" s="214"/>
      <c r="CF5" s="212">
        <f>CF6</f>
        <v>44956</v>
      </c>
      <c r="CG5" s="213"/>
      <c r="CH5" s="213"/>
      <c r="CI5" s="213"/>
      <c r="CJ5" s="213"/>
      <c r="CK5" s="213"/>
      <c r="CL5" s="214"/>
      <c r="CM5" s="212">
        <f>CM6</f>
        <v>44963</v>
      </c>
      <c r="CN5" s="213"/>
      <c r="CO5" s="213"/>
      <c r="CP5" s="213"/>
      <c r="CQ5" s="213"/>
      <c r="CR5" s="213"/>
      <c r="CS5" s="214"/>
      <c r="CT5" s="212">
        <f>CT6</f>
        <v>44970</v>
      </c>
      <c r="CU5" s="213"/>
      <c r="CV5" s="213"/>
      <c r="CW5" s="213"/>
      <c r="CX5" s="213"/>
      <c r="CY5" s="213"/>
      <c r="CZ5" s="214"/>
      <c r="DA5" s="212">
        <f>DA6</f>
        <v>44977</v>
      </c>
      <c r="DB5" s="213"/>
      <c r="DC5" s="213"/>
      <c r="DD5" s="213"/>
      <c r="DE5" s="213"/>
      <c r="DF5" s="213"/>
      <c r="DG5" s="214"/>
      <c r="DH5" s="212">
        <f>DH6</f>
        <v>44984</v>
      </c>
      <c r="DI5" s="213"/>
      <c r="DJ5" s="213"/>
      <c r="DK5" s="213"/>
      <c r="DL5" s="213"/>
      <c r="DM5" s="213"/>
      <c r="DN5" s="214"/>
      <c r="DO5" s="212">
        <f>DO6</f>
        <v>44991</v>
      </c>
      <c r="DP5" s="213"/>
      <c r="DQ5" s="213"/>
      <c r="DR5" s="213"/>
      <c r="DS5" s="213"/>
      <c r="DT5" s="213"/>
      <c r="DU5" s="214"/>
      <c r="DV5" s="212">
        <f>DV6</f>
        <v>44998</v>
      </c>
      <c r="DW5" s="213"/>
      <c r="DX5" s="213"/>
      <c r="DY5" s="213"/>
      <c r="DZ5" s="213"/>
      <c r="EA5" s="213"/>
      <c r="EB5" s="214"/>
      <c r="EC5" s="212">
        <f>EC6</f>
        <v>45005</v>
      </c>
      <c r="ED5" s="213"/>
      <c r="EE5" s="213"/>
      <c r="EF5" s="213"/>
      <c r="EG5" s="213"/>
      <c r="EH5" s="213"/>
      <c r="EI5" s="214"/>
      <c r="EJ5" s="212">
        <f>EJ6</f>
        <v>45012</v>
      </c>
      <c r="EK5" s="213"/>
      <c r="EL5" s="213"/>
      <c r="EM5" s="213"/>
      <c r="EN5" s="213"/>
      <c r="EO5" s="213"/>
      <c r="EP5" s="214"/>
      <c r="EQ5" s="212">
        <f>EQ6</f>
        <v>45019</v>
      </c>
      <c r="ER5" s="213"/>
      <c r="ES5" s="213"/>
      <c r="ET5" s="213"/>
      <c r="EU5" s="213"/>
      <c r="EV5" s="213"/>
      <c r="EW5" s="214"/>
      <c r="EX5" s="212">
        <f>EX6</f>
        <v>45026</v>
      </c>
      <c r="EY5" s="213"/>
      <c r="EZ5" s="213"/>
      <c r="FA5" s="213"/>
      <c r="FB5" s="213"/>
      <c r="FC5" s="213"/>
      <c r="FD5" s="214"/>
      <c r="FE5" s="212">
        <f>FE6</f>
        <v>45033</v>
      </c>
      <c r="FF5" s="213"/>
      <c r="FG5" s="213"/>
      <c r="FH5" s="213"/>
      <c r="FI5" s="213"/>
      <c r="FJ5" s="213"/>
      <c r="FK5" s="214"/>
      <c r="FL5" s="212">
        <f>FL6</f>
        <v>45040</v>
      </c>
      <c r="FM5" s="213"/>
      <c r="FN5" s="213"/>
      <c r="FO5" s="213"/>
      <c r="FP5" s="213"/>
      <c r="FQ5" s="213"/>
      <c r="FR5" s="214"/>
    </row>
    <row r="6" spans="1:174" ht="15">
      <c r="A6" s="31"/>
      <c r="B6" s="31"/>
      <c r="C6" s="137"/>
      <c r="D6" s="137"/>
      <c r="E6" s="137"/>
      <c r="F6" s="31"/>
      <c r="G6" s="31"/>
      <c r="H6" s="31"/>
      <c r="I6" s="31"/>
      <c r="J6" s="31"/>
      <c r="K6" s="31"/>
      <c r="L6" s="31"/>
      <c r="M6" s="31"/>
      <c r="N6" s="55">
        <f>E4-WEEKDAY(E4,1)+2+7*(J4-1)</f>
        <v>44886</v>
      </c>
      <c r="O6" s="54">
        <f t="shared" ref="O6:AT6" si="1">N6+1</f>
        <v>44887</v>
      </c>
      <c r="P6" s="54">
        <f t="shared" si="1"/>
        <v>44888</v>
      </c>
      <c r="Q6" s="54">
        <f t="shared" si="1"/>
        <v>44889</v>
      </c>
      <c r="R6" s="54">
        <f t="shared" si="1"/>
        <v>44890</v>
      </c>
      <c r="S6" s="54">
        <f t="shared" si="1"/>
        <v>44891</v>
      </c>
      <c r="T6" s="56">
        <f t="shared" si="1"/>
        <v>44892</v>
      </c>
      <c r="U6" s="55">
        <f t="shared" si="1"/>
        <v>44893</v>
      </c>
      <c r="V6" s="54">
        <f t="shared" si="1"/>
        <v>44894</v>
      </c>
      <c r="W6" s="54">
        <f t="shared" si="1"/>
        <v>44895</v>
      </c>
      <c r="X6" s="54">
        <f t="shared" si="1"/>
        <v>44896</v>
      </c>
      <c r="Y6" s="54">
        <f t="shared" si="1"/>
        <v>44897</v>
      </c>
      <c r="Z6" s="54">
        <f t="shared" si="1"/>
        <v>44898</v>
      </c>
      <c r="AA6" s="56">
        <f t="shared" si="1"/>
        <v>44899</v>
      </c>
      <c r="AB6" s="55">
        <f t="shared" si="1"/>
        <v>44900</v>
      </c>
      <c r="AC6" s="54">
        <f t="shared" si="1"/>
        <v>44901</v>
      </c>
      <c r="AD6" s="54">
        <f t="shared" si="1"/>
        <v>44902</v>
      </c>
      <c r="AE6" s="54">
        <f t="shared" si="1"/>
        <v>44903</v>
      </c>
      <c r="AF6" s="54">
        <f t="shared" si="1"/>
        <v>44904</v>
      </c>
      <c r="AG6" s="54">
        <f t="shared" si="1"/>
        <v>44905</v>
      </c>
      <c r="AH6" s="56">
        <f t="shared" si="1"/>
        <v>44906</v>
      </c>
      <c r="AI6" s="55">
        <f t="shared" si="1"/>
        <v>44907</v>
      </c>
      <c r="AJ6" s="54">
        <f t="shared" si="1"/>
        <v>44908</v>
      </c>
      <c r="AK6" s="54">
        <f t="shared" si="1"/>
        <v>44909</v>
      </c>
      <c r="AL6" s="54">
        <f t="shared" si="1"/>
        <v>44910</v>
      </c>
      <c r="AM6" s="54">
        <f t="shared" si="1"/>
        <v>44911</v>
      </c>
      <c r="AN6" s="54">
        <f t="shared" si="1"/>
        <v>44912</v>
      </c>
      <c r="AO6" s="56">
        <f t="shared" si="1"/>
        <v>44913</v>
      </c>
      <c r="AP6" s="55">
        <f t="shared" si="1"/>
        <v>44914</v>
      </c>
      <c r="AQ6" s="54">
        <f t="shared" si="1"/>
        <v>44915</v>
      </c>
      <c r="AR6" s="54">
        <f t="shared" si="1"/>
        <v>44916</v>
      </c>
      <c r="AS6" s="54">
        <f t="shared" si="1"/>
        <v>44917</v>
      </c>
      <c r="AT6" s="54">
        <f t="shared" si="1"/>
        <v>44918</v>
      </c>
      <c r="AU6" s="54">
        <f t="shared" ref="AU6:BQ6" si="2">AT6+1</f>
        <v>44919</v>
      </c>
      <c r="AV6" s="56">
        <f t="shared" si="2"/>
        <v>44920</v>
      </c>
      <c r="AW6" s="55">
        <f t="shared" si="2"/>
        <v>44921</v>
      </c>
      <c r="AX6" s="54">
        <f t="shared" si="2"/>
        <v>44922</v>
      </c>
      <c r="AY6" s="54">
        <f t="shared" si="2"/>
        <v>44923</v>
      </c>
      <c r="AZ6" s="54">
        <f t="shared" si="2"/>
        <v>44924</v>
      </c>
      <c r="BA6" s="54">
        <f t="shared" si="2"/>
        <v>44925</v>
      </c>
      <c r="BB6" s="54">
        <f t="shared" si="2"/>
        <v>44926</v>
      </c>
      <c r="BC6" s="56">
        <f t="shared" si="2"/>
        <v>44927</v>
      </c>
      <c r="BD6" s="55">
        <f t="shared" si="2"/>
        <v>44928</v>
      </c>
      <c r="BE6" s="54">
        <f t="shared" si="2"/>
        <v>44929</v>
      </c>
      <c r="BF6" s="54">
        <f t="shared" si="2"/>
        <v>44930</v>
      </c>
      <c r="BG6" s="54">
        <f t="shared" si="2"/>
        <v>44931</v>
      </c>
      <c r="BH6" s="54">
        <f t="shared" si="2"/>
        <v>44932</v>
      </c>
      <c r="BI6" s="54">
        <f t="shared" si="2"/>
        <v>44933</v>
      </c>
      <c r="BJ6" s="56">
        <f t="shared" si="2"/>
        <v>44934</v>
      </c>
      <c r="BK6" s="55">
        <f t="shared" si="2"/>
        <v>44935</v>
      </c>
      <c r="BL6" s="54">
        <f t="shared" si="2"/>
        <v>44936</v>
      </c>
      <c r="BM6" s="54">
        <f t="shared" si="2"/>
        <v>44937</v>
      </c>
      <c r="BN6" s="54">
        <f t="shared" si="2"/>
        <v>44938</v>
      </c>
      <c r="BO6" s="54">
        <f t="shared" si="2"/>
        <v>44939</v>
      </c>
      <c r="BP6" s="54">
        <f t="shared" si="2"/>
        <v>44940</v>
      </c>
      <c r="BQ6" s="56">
        <f t="shared" si="2"/>
        <v>44941</v>
      </c>
      <c r="BR6" s="55">
        <f t="shared" ref="BR6" si="3">BQ6+1</f>
        <v>44942</v>
      </c>
      <c r="BS6" s="54">
        <f t="shared" ref="BS6" si="4">BR6+1</f>
        <v>44943</v>
      </c>
      <c r="BT6" s="54">
        <f t="shared" ref="BT6" si="5">BS6+1</f>
        <v>44944</v>
      </c>
      <c r="BU6" s="54">
        <f t="shared" ref="BU6" si="6">BT6+1</f>
        <v>44945</v>
      </c>
      <c r="BV6" s="54">
        <f t="shared" ref="BV6" si="7">BU6+1</f>
        <v>44946</v>
      </c>
      <c r="BW6" s="54">
        <f t="shared" ref="BW6" si="8">BV6+1</f>
        <v>44947</v>
      </c>
      <c r="BX6" s="56">
        <f t="shared" ref="BX6" si="9">BW6+1</f>
        <v>44948</v>
      </c>
      <c r="BY6" s="55">
        <f t="shared" ref="BY6" si="10">BX6+1</f>
        <v>44949</v>
      </c>
      <c r="BZ6" s="54">
        <f t="shared" ref="BZ6" si="11">BY6+1</f>
        <v>44950</v>
      </c>
      <c r="CA6" s="54">
        <f t="shared" ref="CA6" si="12">BZ6+1</f>
        <v>44951</v>
      </c>
      <c r="CB6" s="54">
        <f t="shared" ref="CB6" si="13">CA6+1</f>
        <v>44952</v>
      </c>
      <c r="CC6" s="54">
        <f t="shared" ref="CC6" si="14">CB6+1</f>
        <v>44953</v>
      </c>
      <c r="CD6" s="54">
        <f t="shared" ref="CD6" si="15">CC6+1</f>
        <v>44954</v>
      </c>
      <c r="CE6" s="56">
        <f t="shared" ref="CE6" si="16">CD6+1</f>
        <v>44955</v>
      </c>
      <c r="CF6" s="55">
        <f t="shared" ref="CF6" si="17">CE6+1</f>
        <v>44956</v>
      </c>
      <c r="CG6" s="54">
        <f t="shared" ref="CG6" si="18">CF6+1</f>
        <v>44957</v>
      </c>
      <c r="CH6" s="54">
        <f t="shared" ref="CH6" si="19">CG6+1</f>
        <v>44958</v>
      </c>
      <c r="CI6" s="54">
        <f t="shared" ref="CI6" si="20">CH6+1</f>
        <v>44959</v>
      </c>
      <c r="CJ6" s="54">
        <f t="shared" ref="CJ6" si="21">CI6+1</f>
        <v>44960</v>
      </c>
      <c r="CK6" s="54">
        <f t="shared" ref="CK6" si="22">CJ6+1</f>
        <v>44961</v>
      </c>
      <c r="CL6" s="56">
        <f t="shared" ref="CL6" si="23">CK6+1</f>
        <v>44962</v>
      </c>
      <c r="CM6" s="55">
        <f t="shared" ref="CM6" si="24">CL6+1</f>
        <v>44963</v>
      </c>
      <c r="CN6" s="54">
        <f t="shared" ref="CN6" si="25">CM6+1</f>
        <v>44964</v>
      </c>
      <c r="CO6" s="54">
        <f t="shared" ref="CO6" si="26">CN6+1</f>
        <v>44965</v>
      </c>
      <c r="CP6" s="54">
        <f t="shared" ref="CP6" si="27">CO6+1</f>
        <v>44966</v>
      </c>
      <c r="CQ6" s="54">
        <f t="shared" ref="CQ6" si="28">CP6+1</f>
        <v>44967</v>
      </c>
      <c r="CR6" s="54">
        <f t="shared" ref="CR6" si="29">CQ6+1</f>
        <v>44968</v>
      </c>
      <c r="CS6" s="56">
        <f t="shared" ref="CS6" si="30">CR6+1</f>
        <v>44969</v>
      </c>
      <c r="CT6" s="55">
        <f t="shared" ref="CT6" si="31">CS6+1</f>
        <v>44970</v>
      </c>
      <c r="CU6" s="54">
        <f t="shared" ref="CU6" si="32">CT6+1</f>
        <v>44971</v>
      </c>
      <c r="CV6" s="54">
        <f t="shared" ref="CV6" si="33">CU6+1</f>
        <v>44972</v>
      </c>
      <c r="CW6" s="54">
        <f t="shared" ref="CW6" si="34">CV6+1</f>
        <v>44973</v>
      </c>
      <c r="CX6" s="54">
        <f t="shared" ref="CX6" si="35">CW6+1</f>
        <v>44974</v>
      </c>
      <c r="CY6" s="54">
        <f t="shared" ref="CY6" si="36">CX6+1</f>
        <v>44975</v>
      </c>
      <c r="CZ6" s="56">
        <f t="shared" ref="CZ6" si="37">CY6+1</f>
        <v>44976</v>
      </c>
      <c r="DA6" s="55">
        <f t="shared" ref="DA6" si="38">CZ6+1</f>
        <v>44977</v>
      </c>
      <c r="DB6" s="54">
        <f t="shared" ref="DB6" si="39">DA6+1</f>
        <v>44978</v>
      </c>
      <c r="DC6" s="54">
        <f t="shared" ref="DC6" si="40">DB6+1</f>
        <v>44979</v>
      </c>
      <c r="DD6" s="54">
        <f t="shared" ref="DD6" si="41">DC6+1</f>
        <v>44980</v>
      </c>
      <c r="DE6" s="54">
        <f t="shared" ref="DE6" si="42">DD6+1</f>
        <v>44981</v>
      </c>
      <c r="DF6" s="54">
        <f t="shared" ref="DF6" si="43">DE6+1</f>
        <v>44982</v>
      </c>
      <c r="DG6" s="56">
        <f t="shared" ref="DG6" si="44">DF6+1</f>
        <v>44983</v>
      </c>
      <c r="DH6" s="55">
        <f t="shared" ref="DH6" si="45">DG6+1</f>
        <v>44984</v>
      </c>
      <c r="DI6" s="54">
        <f t="shared" ref="DI6" si="46">DH6+1</f>
        <v>44985</v>
      </c>
      <c r="DJ6" s="54">
        <f t="shared" ref="DJ6" si="47">DI6+1</f>
        <v>44986</v>
      </c>
      <c r="DK6" s="54">
        <f t="shared" ref="DK6" si="48">DJ6+1</f>
        <v>44987</v>
      </c>
      <c r="DL6" s="54">
        <f t="shared" ref="DL6" si="49">DK6+1</f>
        <v>44988</v>
      </c>
      <c r="DM6" s="54">
        <f t="shared" ref="DM6" si="50">DL6+1</f>
        <v>44989</v>
      </c>
      <c r="DN6" s="56">
        <f t="shared" ref="DN6" si="51">DM6+1</f>
        <v>44990</v>
      </c>
      <c r="DO6" s="55">
        <f t="shared" ref="DO6" si="52">DN6+1</f>
        <v>44991</v>
      </c>
      <c r="DP6" s="54">
        <f t="shared" ref="DP6" si="53">DO6+1</f>
        <v>44992</v>
      </c>
      <c r="DQ6" s="54">
        <f t="shared" ref="DQ6" si="54">DP6+1</f>
        <v>44993</v>
      </c>
      <c r="DR6" s="54">
        <f t="shared" ref="DR6" si="55">DQ6+1</f>
        <v>44994</v>
      </c>
      <c r="DS6" s="54">
        <f t="shared" ref="DS6" si="56">DR6+1</f>
        <v>44995</v>
      </c>
      <c r="DT6" s="54">
        <f t="shared" ref="DT6" si="57">DS6+1</f>
        <v>44996</v>
      </c>
      <c r="DU6" s="56">
        <f t="shared" ref="DU6" si="58">DT6+1</f>
        <v>44997</v>
      </c>
      <c r="DV6" s="55">
        <f t="shared" ref="DV6" si="59">DU6+1</f>
        <v>44998</v>
      </c>
      <c r="DW6" s="54">
        <f t="shared" ref="DW6" si="60">DV6+1</f>
        <v>44999</v>
      </c>
      <c r="DX6" s="54">
        <f t="shared" ref="DX6" si="61">DW6+1</f>
        <v>45000</v>
      </c>
      <c r="DY6" s="54">
        <f t="shared" ref="DY6" si="62">DX6+1</f>
        <v>45001</v>
      </c>
      <c r="DZ6" s="54">
        <f t="shared" ref="DZ6" si="63">DY6+1</f>
        <v>45002</v>
      </c>
      <c r="EA6" s="54">
        <f t="shared" ref="EA6" si="64">DZ6+1</f>
        <v>45003</v>
      </c>
      <c r="EB6" s="56">
        <f t="shared" ref="EB6" si="65">EA6+1</f>
        <v>45004</v>
      </c>
      <c r="EC6" s="55">
        <f t="shared" ref="EC6" si="66">EB6+1</f>
        <v>45005</v>
      </c>
      <c r="ED6" s="54">
        <f t="shared" ref="ED6" si="67">EC6+1</f>
        <v>45006</v>
      </c>
      <c r="EE6" s="54">
        <f t="shared" ref="EE6" si="68">ED6+1</f>
        <v>45007</v>
      </c>
      <c r="EF6" s="54">
        <f t="shared" ref="EF6" si="69">EE6+1</f>
        <v>45008</v>
      </c>
      <c r="EG6" s="54">
        <f t="shared" ref="EG6" si="70">EF6+1</f>
        <v>45009</v>
      </c>
      <c r="EH6" s="54">
        <f t="shared" ref="EH6" si="71">EG6+1</f>
        <v>45010</v>
      </c>
      <c r="EI6" s="56">
        <f t="shared" ref="EI6" si="72">EH6+1</f>
        <v>45011</v>
      </c>
      <c r="EJ6" s="55">
        <f t="shared" ref="EJ6" si="73">EI6+1</f>
        <v>45012</v>
      </c>
      <c r="EK6" s="54">
        <f t="shared" ref="EK6" si="74">EJ6+1</f>
        <v>45013</v>
      </c>
      <c r="EL6" s="54">
        <f t="shared" ref="EL6" si="75">EK6+1</f>
        <v>45014</v>
      </c>
      <c r="EM6" s="54">
        <f t="shared" ref="EM6" si="76">EL6+1</f>
        <v>45015</v>
      </c>
      <c r="EN6" s="54">
        <f t="shared" ref="EN6" si="77">EM6+1</f>
        <v>45016</v>
      </c>
      <c r="EO6" s="54">
        <f t="shared" ref="EO6" si="78">EN6+1</f>
        <v>45017</v>
      </c>
      <c r="EP6" s="56">
        <f t="shared" ref="EP6" si="79">EO6+1</f>
        <v>45018</v>
      </c>
      <c r="EQ6" s="55">
        <f t="shared" ref="EQ6" si="80">EP6+1</f>
        <v>45019</v>
      </c>
      <c r="ER6" s="54">
        <f t="shared" ref="ER6" si="81">EQ6+1</f>
        <v>45020</v>
      </c>
      <c r="ES6" s="54">
        <f t="shared" ref="ES6" si="82">ER6+1</f>
        <v>45021</v>
      </c>
      <c r="ET6" s="54">
        <f t="shared" ref="ET6" si="83">ES6+1</f>
        <v>45022</v>
      </c>
      <c r="EU6" s="54">
        <f t="shared" ref="EU6" si="84">ET6+1</f>
        <v>45023</v>
      </c>
      <c r="EV6" s="54">
        <f t="shared" ref="EV6" si="85">EU6+1</f>
        <v>45024</v>
      </c>
      <c r="EW6" s="56">
        <f t="shared" ref="EW6" si="86">EV6+1</f>
        <v>45025</v>
      </c>
      <c r="EX6" s="55">
        <f t="shared" ref="EX6" si="87">EW6+1</f>
        <v>45026</v>
      </c>
      <c r="EY6" s="54">
        <f t="shared" ref="EY6" si="88">EX6+1</f>
        <v>45027</v>
      </c>
      <c r="EZ6" s="54">
        <f t="shared" ref="EZ6" si="89">EY6+1</f>
        <v>45028</v>
      </c>
      <c r="FA6" s="54">
        <f t="shared" ref="FA6" si="90">EZ6+1</f>
        <v>45029</v>
      </c>
      <c r="FB6" s="54">
        <f t="shared" ref="FB6" si="91">FA6+1</f>
        <v>45030</v>
      </c>
      <c r="FC6" s="54">
        <f t="shared" ref="FC6" si="92">FB6+1</f>
        <v>45031</v>
      </c>
      <c r="FD6" s="56">
        <f t="shared" ref="FD6" si="93">FC6+1</f>
        <v>45032</v>
      </c>
      <c r="FE6" s="55">
        <f t="shared" ref="FE6" si="94">FD6+1</f>
        <v>45033</v>
      </c>
      <c r="FF6" s="54">
        <f t="shared" ref="FF6" si="95">FE6+1</f>
        <v>45034</v>
      </c>
      <c r="FG6" s="54">
        <f t="shared" ref="FG6" si="96">FF6+1</f>
        <v>45035</v>
      </c>
      <c r="FH6" s="54">
        <f t="shared" ref="FH6" si="97">FG6+1</f>
        <v>45036</v>
      </c>
      <c r="FI6" s="54">
        <f t="shared" ref="FI6" si="98">FH6+1</f>
        <v>45037</v>
      </c>
      <c r="FJ6" s="54">
        <f t="shared" ref="FJ6" si="99">FI6+1</f>
        <v>45038</v>
      </c>
      <c r="FK6" s="56">
        <f t="shared" ref="FK6" si="100">FJ6+1</f>
        <v>45039</v>
      </c>
      <c r="FL6" s="55">
        <f t="shared" ref="FL6" si="101">FK6+1</f>
        <v>45040</v>
      </c>
      <c r="FM6" s="54">
        <f t="shared" ref="FM6" si="102">FL6+1</f>
        <v>45041</v>
      </c>
      <c r="FN6" s="54">
        <f t="shared" ref="FN6" si="103">FM6+1</f>
        <v>45042</v>
      </c>
      <c r="FO6" s="54">
        <f t="shared" ref="FO6" si="104">FN6+1</f>
        <v>45043</v>
      </c>
      <c r="FP6" s="54">
        <f t="shared" ref="FP6" si="105">FO6+1</f>
        <v>45044</v>
      </c>
      <c r="FQ6" s="54">
        <f t="shared" ref="FQ6" si="106">FP6+1</f>
        <v>45045</v>
      </c>
      <c r="FR6" s="56">
        <f t="shared" ref="FR6" si="107">FQ6+1</f>
        <v>45046</v>
      </c>
    </row>
    <row r="7" spans="1:174" s="2" customFormat="1" ht="27.75" thickBot="1">
      <c r="A7" s="69" t="s">
        <v>0</v>
      </c>
      <c r="B7" s="69" t="s">
        <v>65</v>
      </c>
      <c r="C7" s="67" t="s">
        <v>160</v>
      </c>
      <c r="D7" s="67" t="s">
        <v>161</v>
      </c>
      <c r="E7" s="67" t="s">
        <v>142</v>
      </c>
      <c r="F7" s="68" t="s">
        <v>71</v>
      </c>
      <c r="G7" s="69" t="s">
        <v>66</v>
      </c>
      <c r="H7" s="69" t="s">
        <v>67</v>
      </c>
      <c r="I7" s="67" t="s">
        <v>68</v>
      </c>
      <c r="J7" s="67" t="s">
        <v>69</v>
      </c>
      <c r="K7" s="67" t="s">
        <v>70</v>
      </c>
      <c r="L7" s="67" t="s">
        <v>191</v>
      </c>
      <c r="M7" s="67"/>
      <c r="N7" s="70" t="str">
        <f t="shared" ref="N7:AS7" si="108">CHOOSE(WEEKDAY(N6,1),"S","M","T","W","T","F","S")</f>
        <v>M</v>
      </c>
      <c r="O7" s="71" t="str">
        <f t="shared" si="108"/>
        <v>T</v>
      </c>
      <c r="P7" s="71" t="str">
        <f t="shared" si="108"/>
        <v>W</v>
      </c>
      <c r="Q7" s="71" t="str">
        <f t="shared" si="108"/>
        <v>T</v>
      </c>
      <c r="R7" s="71" t="str">
        <f t="shared" si="108"/>
        <v>F</v>
      </c>
      <c r="S7" s="71" t="str">
        <f t="shared" si="108"/>
        <v>S</v>
      </c>
      <c r="T7" s="72" t="str">
        <f t="shared" si="108"/>
        <v>S</v>
      </c>
      <c r="U7" s="70" t="str">
        <f t="shared" si="108"/>
        <v>M</v>
      </c>
      <c r="V7" s="71" t="str">
        <f t="shared" si="108"/>
        <v>T</v>
      </c>
      <c r="W7" s="71" t="str">
        <f t="shared" si="108"/>
        <v>W</v>
      </c>
      <c r="X7" s="71" t="str">
        <f t="shared" si="108"/>
        <v>T</v>
      </c>
      <c r="Y7" s="71" t="str">
        <f t="shared" si="108"/>
        <v>F</v>
      </c>
      <c r="Z7" s="71" t="str">
        <f t="shared" si="108"/>
        <v>S</v>
      </c>
      <c r="AA7" s="72" t="str">
        <f t="shared" si="108"/>
        <v>S</v>
      </c>
      <c r="AB7" s="70" t="str">
        <f t="shared" si="108"/>
        <v>M</v>
      </c>
      <c r="AC7" s="71" t="str">
        <f t="shared" si="108"/>
        <v>T</v>
      </c>
      <c r="AD7" s="71" t="str">
        <f t="shared" si="108"/>
        <v>W</v>
      </c>
      <c r="AE7" s="71" t="str">
        <f t="shared" si="108"/>
        <v>T</v>
      </c>
      <c r="AF7" s="71" t="str">
        <f t="shared" si="108"/>
        <v>F</v>
      </c>
      <c r="AG7" s="71" t="str">
        <f t="shared" si="108"/>
        <v>S</v>
      </c>
      <c r="AH7" s="72" t="str">
        <f t="shared" si="108"/>
        <v>S</v>
      </c>
      <c r="AI7" s="70" t="str">
        <f t="shared" si="108"/>
        <v>M</v>
      </c>
      <c r="AJ7" s="71" t="str">
        <f t="shared" si="108"/>
        <v>T</v>
      </c>
      <c r="AK7" s="71" t="str">
        <f t="shared" si="108"/>
        <v>W</v>
      </c>
      <c r="AL7" s="71" t="str">
        <f t="shared" si="108"/>
        <v>T</v>
      </c>
      <c r="AM7" s="71" t="str">
        <f t="shared" si="108"/>
        <v>F</v>
      </c>
      <c r="AN7" s="71" t="str">
        <f t="shared" si="108"/>
        <v>S</v>
      </c>
      <c r="AO7" s="72" t="str">
        <f t="shared" si="108"/>
        <v>S</v>
      </c>
      <c r="AP7" s="70" t="str">
        <f t="shared" si="108"/>
        <v>M</v>
      </c>
      <c r="AQ7" s="71" t="str">
        <f t="shared" si="108"/>
        <v>T</v>
      </c>
      <c r="AR7" s="71" t="str">
        <f t="shared" si="108"/>
        <v>W</v>
      </c>
      <c r="AS7" s="71" t="str">
        <f t="shared" si="108"/>
        <v>T</v>
      </c>
      <c r="AT7" s="71" t="str">
        <f t="shared" ref="AT7:BQ7" si="109">CHOOSE(WEEKDAY(AT6,1),"S","M","T","W","T","F","S")</f>
        <v>F</v>
      </c>
      <c r="AU7" s="71" t="str">
        <f t="shared" si="109"/>
        <v>S</v>
      </c>
      <c r="AV7" s="72" t="str">
        <f t="shared" si="109"/>
        <v>S</v>
      </c>
      <c r="AW7" s="70" t="str">
        <f t="shared" si="109"/>
        <v>M</v>
      </c>
      <c r="AX7" s="71" t="str">
        <f t="shared" si="109"/>
        <v>T</v>
      </c>
      <c r="AY7" s="71" t="str">
        <f t="shared" si="109"/>
        <v>W</v>
      </c>
      <c r="AZ7" s="71" t="str">
        <f t="shared" si="109"/>
        <v>T</v>
      </c>
      <c r="BA7" s="71" t="str">
        <f t="shared" si="109"/>
        <v>F</v>
      </c>
      <c r="BB7" s="71" t="str">
        <f t="shared" si="109"/>
        <v>S</v>
      </c>
      <c r="BC7" s="72" t="str">
        <f t="shared" si="109"/>
        <v>S</v>
      </c>
      <c r="BD7" s="70" t="str">
        <f t="shared" si="109"/>
        <v>M</v>
      </c>
      <c r="BE7" s="71" t="str">
        <f t="shared" si="109"/>
        <v>T</v>
      </c>
      <c r="BF7" s="71" t="str">
        <f t="shared" si="109"/>
        <v>W</v>
      </c>
      <c r="BG7" s="71" t="str">
        <f t="shared" si="109"/>
        <v>T</v>
      </c>
      <c r="BH7" s="71" t="str">
        <f t="shared" si="109"/>
        <v>F</v>
      </c>
      <c r="BI7" s="71" t="str">
        <f t="shared" si="109"/>
        <v>S</v>
      </c>
      <c r="BJ7" s="72" t="str">
        <f t="shared" si="109"/>
        <v>S</v>
      </c>
      <c r="BK7" s="70" t="str">
        <f t="shared" si="109"/>
        <v>M</v>
      </c>
      <c r="BL7" s="71" t="str">
        <f t="shared" si="109"/>
        <v>T</v>
      </c>
      <c r="BM7" s="71" t="str">
        <f t="shared" si="109"/>
        <v>W</v>
      </c>
      <c r="BN7" s="71" t="str">
        <f t="shared" si="109"/>
        <v>T</v>
      </c>
      <c r="BO7" s="71" t="str">
        <f t="shared" si="109"/>
        <v>F</v>
      </c>
      <c r="BP7" s="71" t="str">
        <f t="shared" si="109"/>
        <v>S</v>
      </c>
      <c r="BQ7" s="72" t="str">
        <f t="shared" si="109"/>
        <v>S</v>
      </c>
      <c r="BR7" s="70" t="str">
        <f t="shared" ref="BR7:DN7" si="110">CHOOSE(WEEKDAY(BR6,1),"S","M","T","W","T","F","S")</f>
        <v>M</v>
      </c>
      <c r="BS7" s="71" t="str">
        <f t="shared" si="110"/>
        <v>T</v>
      </c>
      <c r="BT7" s="71" t="str">
        <f t="shared" si="110"/>
        <v>W</v>
      </c>
      <c r="BU7" s="71" t="str">
        <f t="shared" si="110"/>
        <v>T</v>
      </c>
      <c r="BV7" s="71" t="str">
        <f t="shared" si="110"/>
        <v>F</v>
      </c>
      <c r="BW7" s="71" t="str">
        <f t="shared" si="110"/>
        <v>S</v>
      </c>
      <c r="BX7" s="72" t="str">
        <f t="shared" si="110"/>
        <v>S</v>
      </c>
      <c r="BY7" s="70" t="str">
        <f t="shared" si="110"/>
        <v>M</v>
      </c>
      <c r="BZ7" s="71" t="str">
        <f t="shared" si="110"/>
        <v>T</v>
      </c>
      <c r="CA7" s="71" t="str">
        <f t="shared" si="110"/>
        <v>W</v>
      </c>
      <c r="CB7" s="71" t="str">
        <f t="shared" si="110"/>
        <v>T</v>
      </c>
      <c r="CC7" s="71" t="str">
        <f t="shared" si="110"/>
        <v>F</v>
      </c>
      <c r="CD7" s="71" t="str">
        <f t="shared" si="110"/>
        <v>S</v>
      </c>
      <c r="CE7" s="72" t="str">
        <f t="shared" si="110"/>
        <v>S</v>
      </c>
      <c r="CF7" s="70" t="str">
        <f t="shared" si="110"/>
        <v>M</v>
      </c>
      <c r="CG7" s="71" t="str">
        <f t="shared" si="110"/>
        <v>T</v>
      </c>
      <c r="CH7" s="71" t="str">
        <f t="shared" si="110"/>
        <v>W</v>
      </c>
      <c r="CI7" s="71" t="str">
        <f t="shared" si="110"/>
        <v>T</v>
      </c>
      <c r="CJ7" s="71" t="str">
        <f t="shared" si="110"/>
        <v>F</v>
      </c>
      <c r="CK7" s="71" t="str">
        <f t="shared" si="110"/>
        <v>S</v>
      </c>
      <c r="CL7" s="72" t="str">
        <f t="shared" si="110"/>
        <v>S</v>
      </c>
      <c r="CM7" s="70" t="str">
        <f t="shared" si="110"/>
        <v>M</v>
      </c>
      <c r="CN7" s="71" t="str">
        <f t="shared" si="110"/>
        <v>T</v>
      </c>
      <c r="CO7" s="71" t="str">
        <f t="shared" si="110"/>
        <v>W</v>
      </c>
      <c r="CP7" s="71" t="str">
        <f t="shared" si="110"/>
        <v>T</v>
      </c>
      <c r="CQ7" s="71" t="str">
        <f t="shared" si="110"/>
        <v>F</v>
      </c>
      <c r="CR7" s="71" t="str">
        <f t="shared" si="110"/>
        <v>S</v>
      </c>
      <c r="CS7" s="72" t="str">
        <f t="shared" si="110"/>
        <v>S</v>
      </c>
      <c r="CT7" s="70" t="str">
        <f t="shared" si="110"/>
        <v>M</v>
      </c>
      <c r="CU7" s="71" t="str">
        <f t="shared" si="110"/>
        <v>T</v>
      </c>
      <c r="CV7" s="71" t="str">
        <f t="shared" si="110"/>
        <v>W</v>
      </c>
      <c r="CW7" s="71" t="str">
        <f t="shared" si="110"/>
        <v>T</v>
      </c>
      <c r="CX7" s="71" t="str">
        <f t="shared" si="110"/>
        <v>F</v>
      </c>
      <c r="CY7" s="71" t="str">
        <f t="shared" si="110"/>
        <v>S</v>
      </c>
      <c r="CZ7" s="72" t="str">
        <f t="shared" si="110"/>
        <v>S</v>
      </c>
      <c r="DA7" s="70" t="str">
        <f t="shared" si="110"/>
        <v>M</v>
      </c>
      <c r="DB7" s="71" t="str">
        <f t="shared" si="110"/>
        <v>T</v>
      </c>
      <c r="DC7" s="71" t="str">
        <f t="shared" si="110"/>
        <v>W</v>
      </c>
      <c r="DD7" s="71" t="str">
        <f t="shared" si="110"/>
        <v>T</v>
      </c>
      <c r="DE7" s="71" t="str">
        <f t="shared" si="110"/>
        <v>F</v>
      </c>
      <c r="DF7" s="71" t="str">
        <f t="shared" si="110"/>
        <v>S</v>
      </c>
      <c r="DG7" s="72" t="str">
        <f t="shared" si="110"/>
        <v>S</v>
      </c>
      <c r="DH7" s="70" t="str">
        <f t="shared" si="110"/>
        <v>M</v>
      </c>
      <c r="DI7" s="71" t="str">
        <f t="shared" si="110"/>
        <v>T</v>
      </c>
      <c r="DJ7" s="71" t="str">
        <f t="shared" si="110"/>
        <v>W</v>
      </c>
      <c r="DK7" s="71" t="str">
        <f t="shared" si="110"/>
        <v>T</v>
      </c>
      <c r="DL7" s="71" t="str">
        <f t="shared" si="110"/>
        <v>F</v>
      </c>
      <c r="DM7" s="71" t="str">
        <f t="shared" si="110"/>
        <v>S</v>
      </c>
      <c r="DN7" s="72" t="str">
        <f t="shared" si="110"/>
        <v>S</v>
      </c>
      <c r="DO7" s="70" t="str">
        <f t="shared" ref="DO7:FR7" si="111">CHOOSE(WEEKDAY(DO6,1),"S","M","T","W","T","F","S")</f>
        <v>M</v>
      </c>
      <c r="DP7" s="71" t="str">
        <f t="shared" si="111"/>
        <v>T</v>
      </c>
      <c r="DQ7" s="71" t="str">
        <f t="shared" si="111"/>
        <v>W</v>
      </c>
      <c r="DR7" s="71" t="str">
        <f t="shared" si="111"/>
        <v>T</v>
      </c>
      <c r="DS7" s="71" t="str">
        <f t="shared" si="111"/>
        <v>F</v>
      </c>
      <c r="DT7" s="71" t="str">
        <f t="shared" si="111"/>
        <v>S</v>
      </c>
      <c r="DU7" s="72" t="str">
        <f t="shared" si="111"/>
        <v>S</v>
      </c>
      <c r="DV7" s="70" t="str">
        <f t="shared" si="111"/>
        <v>M</v>
      </c>
      <c r="DW7" s="71" t="str">
        <f t="shared" si="111"/>
        <v>T</v>
      </c>
      <c r="DX7" s="71" t="str">
        <f t="shared" si="111"/>
        <v>W</v>
      </c>
      <c r="DY7" s="71" t="str">
        <f t="shared" si="111"/>
        <v>T</v>
      </c>
      <c r="DZ7" s="71" t="str">
        <f t="shared" si="111"/>
        <v>F</v>
      </c>
      <c r="EA7" s="71" t="str">
        <f t="shared" si="111"/>
        <v>S</v>
      </c>
      <c r="EB7" s="72" t="str">
        <f t="shared" si="111"/>
        <v>S</v>
      </c>
      <c r="EC7" s="70" t="str">
        <f t="shared" si="111"/>
        <v>M</v>
      </c>
      <c r="ED7" s="71" t="str">
        <f t="shared" si="111"/>
        <v>T</v>
      </c>
      <c r="EE7" s="71" t="str">
        <f t="shared" si="111"/>
        <v>W</v>
      </c>
      <c r="EF7" s="71" t="str">
        <f t="shared" si="111"/>
        <v>T</v>
      </c>
      <c r="EG7" s="71" t="str">
        <f t="shared" si="111"/>
        <v>F</v>
      </c>
      <c r="EH7" s="71" t="str">
        <f t="shared" si="111"/>
        <v>S</v>
      </c>
      <c r="EI7" s="72" t="str">
        <f t="shared" si="111"/>
        <v>S</v>
      </c>
      <c r="EJ7" s="70" t="str">
        <f t="shared" si="111"/>
        <v>M</v>
      </c>
      <c r="EK7" s="71" t="str">
        <f t="shared" si="111"/>
        <v>T</v>
      </c>
      <c r="EL7" s="71" t="str">
        <f t="shared" si="111"/>
        <v>W</v>
      </c>
      <c r="EM7" s="71" t="str">
        <f t="shared" si="111"/>
        <v>T</v>
      </c>
      <c r="EN7" s="71" t="str">
        <f t="shared" si="111"/>
        <v>F</v>
      </c>
      <c r="EO7" s="71" t="str">
        <f t="shared" si="111"/>
        <v>S</v>
      </c>
      <c r="EP7" s="72" t="str">
        <f t="shared" si="111"/>
        <v>S</v>
      </c>
      <c r="EQ7" s="70" t="str">
        <f t="shared" si="111"/>
        <v>M</v>
      </c>
      <c r="ER7" s="71" t="str">
        <f t="shared" si="111"/>
        <v>T</v>
      </c>
      <c r="ES7" s="71" t="str">
        <f t="shared" si="111"/>
        <v>W</v>
      </c>
      <c r="ET7" s="71" t="str">
        <f t="shared" si="111"/>
        <v>T</v>
      </c>
      <c r="EU7" s="71" t="str">
        <f t="shared" si="111"/>
        <v>F</v>
      </c>
      <c r="EV7" s="71" t="str">
        <f t="shared" si="111"/>
        <v>S</v>
      </c>
      <c r="EW7" s="72" t="str">
        <f t="shared" si="111"/>
        <v>S</v>
      </c>
      <c r="EX7" s="70" t="str">
        <f t="shared" si="111"/>
        <v>M</v>
      </c>
      <c r="EY7" s="71" t="str">
        <f t="shared" si="111"/>
        <v>T</v>
      </c>
      <c r="EZ7" s="71" t="str">
        <f t="shared" si="111"/>
        <v>W</v>
      </c>
      <c r="FA7" s="71" t="str">
        <f t="shared" si="111"/>
        <v>T</v>
      </c>
      <c r="FB7" s="71" t="str">
        <f t="shared" si="111"/>
        <v>F</v>
      </c>
      <c r="FC7" s="71" t="str">
        <f t="shared" si="111"/>
        <v>S</v>
      </c>
      <c r="FD7" s="72" t="str">
        <f t="shared" si="111"/>
        <v>S</v>
      </c>
      <c r="FE7" s="70" t="str">
        <f t="shared" si="111"/>
        <v>M</v>
      </c>
      <c r="FF7" s="71" t="str">
        <f t="shared" si="111"/>
        <v>T</v>
      </c>
      <c r="FG7" s="71" t="str">
        <f t="shared" si="111"/>
        <v>W</v>
      </c>
      <c r="FH7" s="71" t="str">
        <f t="shared" si="111"/>
        <v>T</v>
      </c>
      <c r="FI7" s="71" t="str">
        <f t="shared" si="111"/>
        <v>F</v>
      </c>
      <c r="FJ7" s="71" t="str">
        <f t="shared" si="111"/>
        <v>S</v>
      </c>
      <c r="FK7" s="72" t="str">
        <f t="shared" si="111"/>
        <v>S</v>
      </c>
      <c r="FL7" s="70" t="str">
        <f t="shared" si="111"/>
        <v>M</v>
      </c>
      <c r="FM7" s="71" t="str">
        <f t="shared" si="111"/>
        <v>T</v>
      </c>
      <c r="FN7" s="71" t="str">
        <f t="shared" si="111"/>
        <v>W</v>
      </c>
      <c r="FO7" s="71" t="str">
        <f t="shared" si="111"/>
        <v>T</v>
      </c>
      <c r="FP7" s="71" t="str">
        <f t="shared" si="111"/>
        <v>F</v>
      </c>
      <c r="FQ7" s="71" t="str">
        <f t="shared" si="111"/>
        <v>S</v>
      </c>
      <c r="FR7" s="72" t="str">
        <f t="shared" si="111"/>
        <v>S</v>
      </c>
    </row>
    <row r="8" spans="1:174" s="116" customFormat="1" ht="21.75">
      <c r="A8" s="107" t="str">
        <f>IF(ISERROR(VALUE(SUBSTITUTE(prevWBS,".",""))),"1",IF(ISERROR(FIND("`",SUBSTITUTE(prevWBS,".","`",1))),TEXT(VALUE(prevWBS)+1,"#"),TEXT(VALUE(LEFT(prevWBS,FIND("`",SUBSTITUTE(prevWBS,".","`",1))-1))+1,"#")))</f>
        <v>1</v>
      </c>
      <c r="B8" s="108" t="s">
        <v>133</v>
      </c>
      <c r="C8" s="109"/>
      <c r="D8" s="109"/>
      <c r="E8" s="109"/>
      <c r="F8" s="109"/>
      <c r="G8" s="110"/>
      <c r="H8" s="111" t="str">
        <f>IF(ISBLANK(G8)," - ",IF(I8=0,G8,G8+I8-1))</f>
        <v xml:space="preserve"> - </v>
      </c>
      <c r="I8" s="112"/>
      <c r="J8" s="152">
        <f>SUM(J9:J13)/COUNT(J9:J13)</f>
        <v>1</v>
      </c>
      <c r="K8" s="113" t="str">
        <f>IF(OR(H8=0,G8=0)," - ",NETWORKDAYS(G8,H8))</f>
        <v xml:space="preserve"> - </v>
      </c>
      <c r="L8" s="113"/>
      <c r="M8" s="114"/>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row>
    <row r="9" spans="1:174" s="34" customFormat="1" ht="21.75" outlineLevel="1">
      <c r="A9" s="33" t="str">
        <f t="shared" ref="A9:A11" si="1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4" t="s">
        <v>139</v>
      </c>
      <c r="C9" s="39" t="s">
        <v>162</v>
      </c>
      <c r="D9" s="39"/>
      <c r="E9" s="39" t="s">
        <v>163</v>
      </c>
      <c r="F9" s="75"/>
      <c r="G9" s="60">
        <v>44890</v>
      </c>
      <c r="H9" s="61">
        <f>IF(ISBLANK(G9)," - ",IF(I9=0,G9,G9+I9-1))</f>
        <v>44890</v>
      </c>
      <c r="I9" s="35">
        <v>1</v>
      </c>
      <c r="J9" s="36">
        <v>1</v>
      </c>
      <c r="K9" s="37">
        <f>IF(OR(H9=0,G9=0)," - ",NETWORKDAYS(G9,H9))</f>
        <v>1</v>
      </c>
      <c r="L9" s="195" t="s">
        <v>197</v>
      </c>
      <c r="M9" s="57"/>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CI9" s="33"/>
      <c r="CJ9" s="33"/>
      <c r="CK9" s="33"/>
      <c r="CL9" s="33"/>
      <c r="CM9" s="33"/>
      <c r="CN9" s="33"/>
      <c r="CO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row>
    <row r="10" spans="1:174" s="34" customFormat="1" ht="21.75" outlineLevel="1">
      <c r="A10" s="33" t="str">
        <f t="shared" si="112"/>
        <v>1.2</v>
      </c>
      <c r="B10" s="74" t="s">
        <v>138</v>
      </c>
      <c r="C10" s="39" t="s">
        <v>162</v>
      </c>
      <c r="D10" s="39" t="s">
        <v>185</v>
      </c>
      <c r="E10" s="39" t="s">
        <v>163</v>
      </c>
      <c r="F10" s="75"/>
      <c r="G10" s="60">
        <v>44893</v>
      </c>
      <c r="H10" s="61">
        <f>IF(ISBLANK(G10)," - ",IF(I10=0,G10,G10+I10-1))</f>
        <v>44907</v>
      </c>
      <c r="I10" s="35">
        <v>15</v>
      </c>
      <c r="J10" s="36">
        <v>1</v>
      </c>
      <c r="K10" s="37">
        <f>IF(OR(H10=0,G10=0)," - ",NETWORKDAYS(G10,H10))</f>
        <v>11</v>
      </c>
      <c r="L10" s="195" t="s">
        <v>197</v>
      </c>
      <c r="M10" s="57"/>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CI10" s="33"/>
      <c r="CJ10" s="33"/>
      <c r="CK10" s="33"/>
      <c r="CL10" s="33"/>
      <c r="CM10" s="33"/>
      <c r="CN10" s="33"/>
      <c r="CO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row>
    <row r="11" spans="1:174" s="127" customFormat="1" ht="21.75" outlineLevel="1">
      <c r="A11" s="125" t="str">
        <f t="shared" si="112"/>
        <v>1.3</v>
      </c>
      <c r="B11" s="126" t="s">
        <v>140</v>
      </c>
      <c r="C11" s="140"/>
      <c r="D11" s="140"/>
      <c r="E11" s="140"/>
      <c r="F11" s="128"/>
      <c r="G11" s="129"/>
      <c r="H11" s="130"/>
      <c r="I11" s="131"/>
      <c r="J11" s="132"/>
      <c r="K11" s="131"/>
      <c r="L11" s="131"/>
      <c r="M11" s="133"/>
      <c r="N11" s="125"/>
      <c r="O11" s="125"/>
      <c r="P11" s="125"/>
      <c r="Q11" s="125"/>
      <c r="R11" s="125"/>
      <c r="S11" s="125"/>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25"/>
      <c r="BK11" s="125"/>
      <c r="BL11" s="125"/>
      <c r="BM11" s="125"/>
      <c r="BN11" s="125"/>
      <c r="BO11" s="125"/>
      <c r="BP11" s="125"/>
      <c r="BQ11" s="125"/>
    </row>
    <row r="12" spans="1:174" s="34" customFormat="1" ht="21.75" outlineLevel="1">
      <c r="A12"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76" t="s">
        <v>300</v>
      </c>
      <c r="C12" s="39" t="s">
        <v>186</v>
      </c>
      <c r="D12" s="39" t="s">
        <v>162</v>
      </c>
      <c r="E12" s="39" t="s">
        <v>184</v>
      </c>
      <c r="F12" s="75"/>
      <c r="G12" s="60">
        <v>44907</v>
      </c>
      <c r="H12" s="61">
        <f t="shared" ref="H12:H194" si="113">IF(ISBLANK(G12)," - ",IF(I12=0,G12,G12+I12-1))</f>
        <v>44911</v>
      </c>
      <c r="I12" s="35">
        <v>5</v>
      </c>
      <c r="J12" s="36">
        <v>1</v>
      </c>
      <c r="K12" s="37">
        <f>IF(OR(H12=0,G12=0)," - ",NETWORKDAYS(G12,H12))</f>
        <v>5</v>
      </c>
      <c r="L12" s="195" t="s">
        <v>197</v>
      </c>
      <c r="M12" s="57"/>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CI12" s="33"/>
      <c r="CJ12" s="33"/>
      <c r="CK12" s="33"/>
      <c r="CL12" s="33"/>
      <c r="CM12" s="33"/>
      <c r="CN12" s="33"/>
      <c r="CO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row>
    <row r="13" spans="1:174" s="34" customFormat="1" ht="21.75" outlineLevel="1">
      <c r="A13"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76" t="s">
        <v>141</v>
      </c>
      <c r="C13" s="39" t="s">
        <v>186</v>
      </c>
      <c r="D13" s="39"/>
      <c r="E13" s="39" t="s">
        <v>184</v>
      </c>
      <c r="F13" s="75"/>
      <c r="G13" s="60">
        <v>44907</v>
      </c>
      <c r="H13" s="61">
        <f t="shared" si="113"/>
        <v>44911</v>
      </c>
      <c r="I13" s="35">
        <v>5</v>
      </c>
      <c r="J13" s="36">
        <v>1</v>
      </c>
      <c r="K13" s="37">
        <f>IF(OR(H13=0,G13=0)," - ",NETWORKDAYS(G13,H13))</f>
        <v>5</v>
      </c>
      <c r="L13" s="195" t="s">
        <v>197</v>
      </c>
      <c r="M13" s="57"/>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CI13" s="33"/>
      <c r="CJ13" s="33"/>
      <c r="CK13" s="33"/>
      <c r="CL13" s="33"/>
      <c r="CM13" s="33"/>
      <c r="CN13" s="33"/>
      <c r="CO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row>
    <row r="14" spans="1:174" s="116" customFormat="1" ht="21.75">
      <c r="A14" s="117" t="str">
        <f>IF(ISERROR(VALUE(SUBSTITUTE(prevWBS,".",""))),"1",IF(ISERROR(FIND("`",SUBSTITUTE(prevWBS,".","`",1))),TEXT(VALUE(prevWBS)+1,"#"),TEXT(VALUE(LEFT(prevWBS,FIND("`",SUBSTITUTE(prevWBS,".","`",1))-1))+1,"#")))</f>
        <v>2</v>
      </c>
      <c r="B14" s="118" t="s">
        <v>134</v>
      </c>
      <c r="C14" s="119"/>
      <c r="D14" s="119"/>
      <c r="E14" s="119"/>
      <c r="F14" s="119"/>
      <c r="G14" s="120"/>
      <c r="H14" s="120" t="str">
        <f t="shared" si="113"/>
        <v xml:space="preserve"> - </v>
      </c>
      <c r="I14" s="121"/>
      <c r="J14" s="152">
        <f>SUM(J16:J22)/COUNT(J16:J22)</f>
        <v>1</v>
      </c>
      <c r="K14" s="122" t="str">
        <f>IF(OR(H14=0,G14=0)," - ",NETWORKDAYS(G14,H14))</f>
        <v xml:space="preserve"> - </v>
      </c>
      <c r="L14" s="122"/>
      <c r="M14" s="123"/>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row>
    <row r="15" spans="1:174" s="127" customFormat="1" ht="21.75" outlineLevel="1">
      <c r="A15" s="1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126" t="s">
        <v>143</v>
      </c>
      <c r="C15" s="140"/>
      <c r="D15" s="140"/>
      <c r="E15" s="140"/>
      <c r="F15" s="128"/>
      <c r="G15" s="129"/>
      <c r="H15" s="130"/>
      <c r="I15" s="131"/>
      <c r="J15" s="132"/>
      <c r="K15" s="131"/>
      <c r="L15" s="131"/>
      <c r="M15" s="133"/>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25"/>
      <c r="BK15" s="125"/>
      <c r="BL15" s="125"/>
      <c r="BM15" s="125"/>
      <c r="BN15" s="125"/>
      <c r="BO15" s="125"/>
      <c r="BP15" s="125"/>
      <c r="BQ15" s="125"/>
    </row>
    <row r="16" spans="1:174" s="34" customFormat="1" ht="21.75" outlineLevel="1">
      <c r="A16"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6" s="76" t="s">
        <v>144</v>
      </c>
      <c r="C16" s="39" t="s">
        <v>190</v>
      </c>
      <c r="D16" s="39" t="s">
        <v>185</v>
      </c>
      <c r="E16" s="39" t="s">
        <v>182</v>
      </c>
      <c r="F16" s="75"/>
      <c r="G16" s="60">
        <v>44914</v>
      </c>
      <c r="H16" s="61">
        <f>IF(ISBLANK(G16)," - ",IF(I16=0,G16,G16+I16-1))</f>
        <v>44918</v>
      </c>
      <c r="I16" s="35">
        <v>5</v>
      </c>
      <c r="J16" s="36">
        <v>1</v>
      </c>
      <c r="K16" s="37">
        <f t="shared" ref="K16:K17" si="114">IF(OR(H16=0,G16=0)," - ",NETWORKDAYS(G16,H16))</f>
        <v>5</v>
      </c>
      <c r="L16" s="195" t="s">
        <v>197</v>
      </c>
      <c r="M16" s="57"/>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CI16" s="33"/>
      <c r="CJ16" s="33"/>
      <c r="CK16" s="33"/>
      <c r="CL16" s="33"/>
      <c r="CM16" s="33"/>
      <c r="CN16" s="33"/>
      <c r="CO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row>
    <row r="17" spans="1:174" s="34" customFormat="1" ht="21.75" outlineLevel="1">
      <c r="A17"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7" s="76" t="s">
        <v>181</v>
      </c>
      <c r="C17" s="39" t="s">
        <v>190</v>
      </c>
      <c r="D17" s="39" t="s">
        <v>185</v>
      </c>
      <c r="E17" s="39" t="s">
        <v>182</v>
      </c>
      <c r="F17" s="75"/>
      <c r="G17" s="60">
        <v>44914</v>
      </c>
      <c r="H17" s="61">
        <f t="shared" ref="H17" si="115">IF(ISBLANK(G17)," - ",IF(I17=0,G17,G17+I17-1))</f>
        <v>44932</v>
      </c>
      <c r="I17" s="35">
        <v>19</v>
      </c>
      <c r="J17" s="36">
        <v>1</v>
      </c>
      <c r="K17" s="37">
        <f t="shared" si="114"/>
        <v>15</v>
      </c>
      <c r="L17" s="195" t="s">
        <v>197</v>
      </c>
      <c r="M17" s="57"/>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CI17" s="33"/>
      <c r="CJ17" s="33"/>
      <c r="CK17" s="33"/>
      <c r="CL17" s="33"/>
      <c r="CM17" s="33"/>
      <c r="CN17" s="33"/>
      <c r="CO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row>
    <row r="18" spans="1:174" s="127" customFormat="1" ht="21.75" outlineLevel="1">
      <c r="A18" s="1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6" t="s">
        <v>145</v>
      </c>
      <c r="C18" s="140"/>
      <c r="D18" s="140"/>
      <c r="E18" s="140"/>
      <c r="F18" s="128"/>
      <c r="G18" s="144"/>
      <c r="H18" s="130"/>
      <c r="I18" s="131"/>
      <c r="J18" s="132"/>
      <c r="K18" s="131"/>
      <c r="L18" s="131"/>
      <c r="M18" s="133"/>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row>
    <row r="19" spans="1:174" s="34" customFormat="1" ht="21.75" outlineLevel="1">
      <c r="A19"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9" s="76" t="s">
        <v>304</v>
      </c>
      <c r="C19" s="39" t="s">
        <v>187</v>
      </c>
      <c r="D19" s="39" t="s">
        <v>162</v>
      </c>
      <c r="E19" s="39" t="s">
        <v>183</v>
      </c>
      <c r="F19" s="75"/>
      <c r="G19" s="60">
        <v>44935</v>
      </c>
      <c r="H19" s="61">
        <f>IF(ISBLANK(G19)," - ",IF(I19=0,G19,G19+I19-1))</f>
        <v>44946</v>
      </c>
      <c r="I19" s="35">
        <v>12</v>
      </c>
      <c r="J19" s="36">
        <v>1</v>
      </c>
      <c r="K19" s="37">
        <f t="shared" ref="K19" si="116">IF(OR(H19=0,G19=0)," - ",NETWORKDAYS(G19,H19))</f>
        <v>10</v>
      </c>
      <c r="L19" s="195" t="s">
        <v>197</v>
      </c>
      <c r="M19" s="57"/>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row>
    <row r="20" spans="1:174" s="34" customFormat="1" ht="21.75" outlineLevel="1">
      <c r="A20"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0" s="76" t="s">
        <v>146</v>
      </c>
      <c r="C20" s="39" t="s">
        <v>185</v>
      </c>
      <c r="D20" s="39" t="s">
        <v>162</v>
      </c>
      <c r="E20" s="39" t="s">
        <v>148</v>
      </c>
      <c r="F20" s="75"/>
      <c r="G20" s="60">
        <v>44928</v>
      </c>
      <c r="H20" s="61">
        <f t="shared" si="113"/>
        <v>44939</v>
      </c>
      <c r="I20" s="35">
        <v>12</v>
      </c>
      <c r="J20" s="36">
        <v>1</v>
      </c>
      <c r="K20" s="37">
        <f>IF(OR(H20=0,G20=0)," - ",NETWORKDAYS(G20,H20))</f>
        <v>10</v>
      </c>
      <c r="L20" s="195" t="s">
        <v>197</v>
      </c>
      <c r="M20" s="57"/>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CI20" s="33"/>
      <c r="CJ20" s="33"/>
      <c r="CK20" s="33"/>
      <c r="CL20" s="33"/>
      <c r="CM20" s="33"/>
      <c r="CN20" s="33"/>
      <c r="CO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row>
    <row r="21" spans="1:174" s="34" customFormat="1" ht="21.75" outlineLevel="1">
      <c r="A21"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1" s="76" t="s">
        <v>159</v>
      </c>
      <c r="C21" s="39" t="s">
        <v>187</v>
      </c>
      <c r="D21" s="39" t="s">
        <v>162</v>
      </c>
      <c r="E21" s="39" t="s">
        <v>148</v>
      </c>
      <c r="F21" s="75"/>
      <c r="G21" s="60">
        <v>44935</v>
      </c>
      <c r="H21" s="61">
        <f>IF(ISBLANK(G21)," - ",IF(I21=0,G21,G21+I21-1))</f>
        <v>44946</v>
      </c>
      <c r="I21" s="35">
        <v>12</v>
      </c>
      <c r="J21" s="36">
        <v>1</v>
      </c>
      <c r="K21" s="37">
        <f t="shared" ref="K21" si="117">IF(OR(H21=0,G21=0)," - ",NETWORKDAYS(G21,H21))</f>
        <v>10</v>
      </c>
      <c r="L21" s="195" t="s">
        <v>197</v>
      </c>
      <c r="M21" s="57"/>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row>
    <row r="22" spans="1:174" s="34" customFormat="1" ht="21.75" outlineLevel="1">
      <c r="A22"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2.2.4</v>
      </c>
      <c r="B22" s="76" t="s">
        <v>305</v>
      </c>
      <c r="C22" s="39" t="s">
        <v>187</v>
      </c>
      <c r="D22" s="39" t="s">
        <v>162</v>
      </c>
      <c r="E22" s="39" t="s">
        <v>183</v>
      </c>
      <c r="F22" s="75"/>
      <c r="G22" s="60">
        <v>44935</v>
      </c>
      <c r="H22" s="61">
        <f>IF(ISBLANK(G22)," - ",IF(I22=0,G22,G22+I22-1))</f>
        <v>44946</v>
      </c>
      <c r="I22" s="35">
        <v>12</v>
      </c>
      <c r="J22" s="36">
        <v>1</v>
      </c>
      <c r="K22" s="37">
        <f t="shared" ref="K22" si="118">IF(OR(H22=0,G22=0)," - ",NETWORKDAYS(G22,H22))</f>
        <v>10</v>
      </c>
      <c r="L22" s="195" t="s">
        <v>197</v>
      </c>
      <c r="M22" s="57"/>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row>
    <row r="23" spans="1:174" s="116" customFormat="1" ht="21.75">
      <c r="A23" s="117" t="str">
        <f>IF(ISERROR(VALUE(SUBSTITUTE(prevWBS,".",""))),"1",IF(ISERROR(FIND("`",SUBSTITUTE(prevWBS,".","`",1))),TEXT(VALUE(prevWBS)+1,"#"),TEXT(VALUE(LEFT(prevWBS,FIND("`",SUBSTITUTE(prevWBS,".","`",1))-1))+1,"#")))</f>
        <v>3</v>
      </c>
      <c r="B23" s="118" t="s">
        <v>135</v>
      </c>
      <c r="C23" s="119"/>
      <c r="D23" s="119"/>
      <c r="E23" s="119"/>
      <c r="F23" s="119"/>
      <c r="G23" s="120"/>
      <c r="H23" s="120" t="str">
        <f t="shared" si="113"/>
        <v xml:space="preserve"> - </v>
      </c>
      <c r="I23" s="121"/>
      <c r="J23" s="152">
        <f>SUM(J24,J109)/COUNT(J24,J109)</f>
        <v>0.7078124999999994</v>
      </c>
      <c r="K23" s="122" t="str">
        <f>IF(OR(H23=0,G23=0)," - ",NETWORKDAYS(G23,H23))</f>
        <v xml:space="preserve"> - </v>
      </c>
      <c r="L23" s="122"/>
      <c r="M23" s="123"/>
      <c r="N23" s="124"/>
      <c r="O23" s="124"/>
      <c r="P23" s="124"/>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c r="BG23" s="124"/>
      <c r="BH23" s="124"/>
      <c r="BI23" s="124"/>
      <c r="BJ23" s="124"/>
      <c r="BK23" s="124"/>
      <c r="BL23" s="124"/>
      <c r="BM23" s="124"/>
      <c r="BN23" s="124"/>
      <c r="BO23" s="124"/>
      <c r="BP23" s="124"/>
      <c r="BQ23" s="124"/>
    </row>
    <row r="24" spans="1:174" s="127" customFormat="1" ht="21.75" outlineLevel="1">
      <c r="A24" s="1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126" t="s">
        <v>147</v>
      </c>
      <c r="C24" s="140"/>
      <c r="D24" s="140"/>
      <c r="E24" s="140"/>
      <c r="F24" s="128"/>
      <c r="G24" s="129"/>
      <c r="H24" s="130"/>
      <c r="I24" s="131"/>
      <c r="J24" s="132">
        <f>SUM(J26:J108)/COUNT(J26:J108)</f>
        <v>0.6281249999999996</v>
      </c>
      <c r="K24" s="131"/>
      <c r="L24" s="131"/>
      <c r="M24" s="133"/>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25"/>
      <c r="BK24" s="125"/>
      <c r="BL24" s="125"/>
      <c r="BM24" s="125"/>
      <c r="BN24" s="125"/>
      <c r="BO24" s="125"/>
      <c r="BP24" s="125"/>
      <c r="BQ24" s="125"/>
    </row>
    <row r="25" spans="1:174" s="151" customFormat="1" ht="21.75" outlineLevel="2">
      <c r="A2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5" s="142" t="s">
        <v>203</v>
      </c>
      <c r="C25" s="143"/>
      <c r="D25" s="143"/>
      <c r="E25" s="143"/>
      <c r="F25" s="145"/>
      <c r="G25" s="146"/>
      <c r="H25" s="147"/>
      <c r="I25" s="148"/>
      <c r="J25" s="149"/>
      <c r="K25" s="148"/>
      <c r="L25" s="148"/>
      <c r="M25" s="150"/>
      <c r="N25" s="141"/>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row>
    <row r="26" spans="1:174" s="34" customFormat="1" ht="21.75" outlineLevel="2">
      <c r="A26"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3.1.1.1</v>
      </c>
      <c r="B26" s="53" t="s">
        <v>204</v>
      </c>
      <c r="C26" s="39" t="s">
        <v>190</v>
      </c>
      <c r="D26" s="39"/>
      <c r="E26" s="39" t="s">
        <v>147</v>
      </c>
      <c r="F26" s="75"/>
      <c r="G26" s="60">
        <v>44949</v>
      </c>
      <c r="H26" s="61">
        <f>IF(ISBLANK(G26)," - ",IF(I26=0,G26,G26+I26-1))</f>
        <v>44953</v>
      </c>
      <c r="I26" s="35">
        <v>5</v>
      </c>
      <c r="J26" s="36">
        <v>0.9</v>
      </c>
      <c r="K26" s="37">
        <f>IF(OR(H26=0,G26=0)," - ",NETWORKDAYS(G26,H26))</f>
        <v>5</v>
      </c>
      <c r="L26" s="198" t="s">
        <v>194</v>
      </c>
      <c r="M26" s="57"/>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row>
    <row r="27" spans="1:174" s="34" customFormat="1" ht="21.75" outlineLevel="2">
      <c r="A27"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3.1.1.2</v>
      </c>
      <c r="B27" s="53" t="s">
        <v>205</v>
      </c>
      <c r="C27" s="39" t="s">
        <v>190</v>
      </c>
      <c r="D27" s="39"/>
      <c r="E27" s="39" t="s">
        <v>147</v>
      </c>
      <c r="F27" s="75"/>
      <c r="G27" s="60">
        <v>44949</v>
      </c>
      <c r="H27" s="61">
        <f>IF(ISBLANK(G27)," - ",IF(I27=0,G27,G27+I27-1))</f>
        <v>44953</v>
      </c>
      <c r="I27" s="35">
        <v>5</v>
      </c>
      <c r="J27" s="36">
        <v>0.9</v>
      </c>
      <c r="K27" s="37">
        <f t="shared" ref="K27" si="119">IF(OR(H27=0,G27=0)," - ",NETWORKDAYS(G27,H27))</f>
        <v>5</v>
      </c>
      <c r="L27" s="198" t="s">
        <v>194</v>
      </c>
      <c r="M27" s="57"/>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row>
    <row r="28" spans="1:174" s="151" customFormat="1" ht="21.75" outlineLevel="2">
      <c r="A28"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142" t="s">
        <v>206</v>
      </c>
      <c r="C28" s="143"/>
      <c r="D28" s="143"/>
      <c r="E28" s="143"/>
      <c r="F28" s="145"/>
      <c r="G28" s="146"/>
      <c r="H28" s="147"/>
      <c r="I28" s="148"/>
      <c r="J28" s="149"/>
      <c r="K28" s="148"/>
      <c r="L28" s="148"/>
      <c r="M28" s="150"/>
      <c r="N28" s="141"/>
      <c r="O28" s="141"/>
      <c r="P28" s="141"/>
      <c r="Q28" s="141"/>
      <c r="R28" s="141"/>
      <c r="S28" s="141"/>
      <c r="T28" s="141"/>
      <c r="U28" s="141"/>
      <c r="V28" s="141"/>
      <c r="W28" s="141"/>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c r="BB28" s="141"/>
      <c r="BC28" s="141"/>
      <c r="BD28" s="141"/>
      <c r="BE28" s="141"/>
      <c r="BF28" s="141"/>
      <c r="BG28" s="141"/>
      <c r="BH28" s="141"/>
      <c r="BI28" s="141"/>
      <c r="BJ28" s="141"/>
      <c r="BK28" s="141"/>
      <c r="BL28" s="141"/>
      <c r="BM28" s="141"/>
      <c r="BN28" s="141"/>
      <c r="BO28" s="141"/>
      <c r="BP28" s="141"/>
      <c r="BQ28" s="141"/>
    </row>
    <row r="29" spans="1:174" s="34" customFormat="1" ht="16.149999999999999" customHeight="1" outlineLevel="2">
      <c r="A29"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3.1.2.1</v>
      </c>
      <c r="B29" s="53" t="s">
        <v>207</v>
      </c>
      <c r="C29" s="39" t="s">
        <v>190</v>
      </c>
      <c r="D29" s="39"/>
      <c r="E29" s="39" t="s">
        <v>147</v>
      </c>
      <c r="F29" s="75"/>
      <c r="G29" s="60">
        <v>44956</v>
      </c>
      <c r="H29" s="61">
        <f t="shared" ref="H29" si="120">IF(ISBLANK(G29)," - ",IF(I29=0,G29,G29+I29-1))</f>
        <v>44967</v>
      </c>
      <c r="I29" s="35">
        <v>12</v>
      </c>
      <c r="J29" s="36">
        <v>0.2</v>
      </c>
      <c r="K29" s="37">
        <f t="shared" ref="K29" si="121">IF(OR(H29=0,G29=0)," - ",NETWORKDAYS(G29,H29))</f>
        <v>10</v>
      </c>
      <c r="L29" s="194" t="s">
        <v>193</v>
      </c>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O29" s="33"/>
      <c r="DP29" s="33"/>
      <c r="DQ29" s="33"/>
      <c r="DR29" s="33"/>
      <c r="DS29" s="33"/>
      <c r="DT29" s="33"/>
      <c r="DV29" s="33"/>
      <c r="DW29" s="33"/>
      <c r="DX29" s="33"/>
      <c r="DY29" s="33"/>
      <c r="DZ29" s="33"/>
      <c r="EA29" s="33"/>
      <c r="EB29" s="33"/>
      <c r="EC29" s="33"/>
      <c r="ED29" s="33"/>
      <c r="EE29" s="33"/>
      <c r="EF29" s="33"/>
      <c r="EG29" s="33"/>
      <c r="EH29" s="33"/>
      <c r="EJ29" s="33"/>
      <c r="EK29" s="33"/>
      <c r="EL29" s="33"/>
      <c r="EM29" s="33"/>
      <c r="EN29" s="33"/>
      <c r="EO29" s="33"/>
      <c r="EQ29" s="33"/>
      <c r="ER29" s="33"/>
      <c r="ES29" s="33"/>
      <c r="ET29" s="33"/>
      <c r="EU29" s="33"/>
      <c r="EV29" s="33"/>
      <c r="EX29" s="33"/>
      <c r="EY29" s="33"/>
      <c r="EZ29" s="33"/>
      <c r="FA29" s="33"/>
      <c r="FB29" s="33"/>
      <c r="FC29" s="33"/>
      <c r="FE29" s="33"/>
      <c r="FF29" s="33"/>
      <c r="FG29" s="33"/>
      <c r="FH29" s="33"/>
      <c r="FI29" s="33"/>
      <c r="FJ29" s="33"/>
      <c r="FL29" s="33"/>
      <c r="FM29" s="33"/>
      <c r="FN29" s="33"/>
      <c r="FO29" s="33"/>
      <c r="FP29" s="33"/>
      <c r="FQ29" s="33"/>
    </row>
    <row r="30" spans="1:174" s="151" customFormat="1" ht="21.75" outlineLevel="2">
      <c r="A30"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30" s="142" t="s">
        <v>208</v>
      </c>
      <c r="C30" s="143"/>
      <c r="D30" s="143"/>
      <c r="E30" s="143"/>
      <c r="F30" s="145"/>
      <c r="G30" s="146"/>
      <c r="H30" s="147"/>
      <c r="I30" s="148"/>
      <c r="J30" s="149"/>
      <c r="K30" s="148"/>
      <c r="L30" s="148"/>
      <c r="M30" s="150"/>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L30" s="141"/>
      <c r="BM30" s="141"/>
      <c r="BN30" s="141"/>
      <c r="BO30" s="141"/>
      <c r="BP30" s="141"/>
      <c r="BQ30" s="141"/>
    </row>
    <row r="31" spans="1:174" s="34" customFormat="1" ht="14.25" outlineLevel="2">
      <c r="A31" s="33" t="str">
        <f t="shared" ref="A31:A37" si="122">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3.1.3.1</v>
      </c>
      <c r="B31" s="53" t="s">
        <v>209</v>
      </c>
      <c r="C31" s="39" t="s">
        <v>188</v>
      </c>
      <c r="D31" s="39"/>
      <c r="E31" s="39" t="s">
        <v>147</v>
      </c>
      <c r="F31" s="75"/>
      <c r="G31" s="60">
        <v>44956</v>
      </c>
      <c r="H31" s="61">
        <f t="shared" ref="H31:H32" si="123">IF(ISBLANK(G31)," - ",IF(I31=0,G31,G31+I31-1))</f>
        <v>44967</v>
      </c>
      <c r="I31" s="35">
        <v>12</v>
      </c>
      <c r="J31" s="36">
        <v>0.9</v>
      </c>
      <c r="K31" s="37">
        <f t="shared" ref="K31:K32" si="124">IF(OR(H31=0,G31=0)," - ",NETWORKDAYS(G31,H31))</f>
        <v>10</v>
      </c>
      <c r="L31" s="198" t="s">
        <v>194</v>
      </c>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O31" s="33"/>
      <c r="DP31" s="33"/>
      <c r="DQ31" s="33"/>
      <c r="DR31" s="33"/>
      <c r="DS31" s="33"/>
      <c r="DT31" s="33"/>
      <c r="DV31" s="33"/>
      <c r="DW31" s="33"/>
      <c r="DX31" s="33"/>
      <c r="DY31" s="33"/>
      <c r="DZ31" s="33"/>
      <c r="EA31" s="33"/>
      <c r="EB31" s="33"/>
      <c r="EC31" s="33"/>
      <c r="ED31" s="33"/>
      <c r="EE31" s="33"/>
      <c r="EF31" s="33"/>
      <c r="EG31" s="33"/>
      <c r="EH31" s="33"/>
      <c r="EJ31" s="33"/>
      <c r="EK31" s="33"/>
      <c r="EL31" s="33"/>
      <c r="EM31" s="33"/>
      <c r="EN31" s="33"/>
      <c r="EO31" s="33"/>
      <c r="EQ31" s="33"/>
      <c r="ER31" s="33"/>
      <c r="ES31" s="33"/>
      <c r="ET31" s="33"/>
      <c r="EU31" s="33"/>
      <c r="EV31" s="33"/>
      <c r="EX31" s="33"/>
      <c r="EY31" s="33"/>
      <c r="EZ31" s="33"/>
      <c r="FA31" s="33"/>
      <c r="FB31" s="33"/>
      <c r="FC31" s="33"/>
      <c r="FE31" s="33"/>
      <c r="FF31" s="33"/>
      <c r="FG31" s="33"/>
      <c r="FH31" s="33"/>
      <c r="FI31" s="33"/>
      <c r="FJ31" s="33"/>
      <c r="FL31" s="33"/>
      <c r="FM31" s="33"/>
      <c r="FN31" s="33"/>
      <c r="FO31" s="33"/>
      <c r="FP31" s="33"/>
      <c r="FQ31" s="33"/>
    </row>
    <row r="32" spans="1:174" s="34" customFormat="1" ht="21.75" outlineLevel="2">
      <c r="A32" s="33" t="str">
        <f t="shared" si="122"/>
        <v>3.1.3.2</v>
      </c>
      <c r="B32" s="53" t="s">
        <v>210</v>
      </c>
      <c r="C32" s="39" t="s">
        <v>188</v>
      </c>
      <c r="D32" s="39"/>
      <c r="E32" s="39" t="s">
        <v>147</v>
      </c>
      <c r="F32" s="75"/>
      <c r="G32" s="60">
        <v>44956</v>
      </c>
      <c r="H32" s="61">
        <f t="shared" si="123"/>
        <v>44967</v>
      </c>
      <c r="I32" s="35">
        <v>12</v>
      </c>
      <c r="J32" s="36">
        <v>0.9</v>
      </c>
      <c r="K32" s="37">
        <f t="shared" si="124"/>
        <v>10</v>
      </c>
      <c r="L32" s="198" t="s">
        <v>194</v>
      </c>
      <c r="M32" s="57"/>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O32" s="33"/>
      <c r="DP32" s="33"/>
      <c r="DQ32" s="33"/>
      <c r="DR32" s="33"/>
      <c r="DS32" s="33"/>
      <c r="DT32" s="33"/>
      <c r="DV32" s="33"/>
      <c r="DW32" s="33"/>
      <c r="DX32" s="33"/>
      <c r="DY32" s="33"/>
      <c r="DZ32" s="33"/>
      <c r="EA32" s="33"/>
      <c r="EB32" s="33"/>
      <c r="EC32" s="33"/>
      <c r="ED32" s="33"/>
      <c r="EE32" s="33"/>
      <c r="EF32" s="33"/>
      <c r="EG32" s="33"/>
      <c r="EH32" s="33"/>
      <c r="EJ32" s="33"/>
      <c r="EK32" s="33"/>
      <c r="EL32" s="33"/>
      <c r="EM32" s="33"/>
      <c r="EN32" s="33"/>
      <c r="EO32" s="33"/>
      <c r="EQ32" s="33"/>
      <c r="ER32" s="33"/>
      <c r="ES32" s="33"/>
      <c r="ET32" s="33"/>
      <c r="EU32" s="33"/>
      <c r="EV32" s="33"/>
      <c r="EX32" s="33"/>
      <c r="EY32" s="33"/>
      <c r="EZ32" s="33"/>
      <c r="FA32" s="33"/>
      <c r="FB32" s="33"/>
      <c r="FC32" s="33"/>
      <c r="FE32" s="33"/>
      <c r="FF32" s="33"/>
      <c r="FG32" s="33"/>
      <c r="FH32" s="33"/>
      <c r="FI32" s="33"/>
      <c r="FJ32" s="33"/>
      <c r="FL32" s="33"/>
      <c r="FM32" s="33"/>
      <c r="FN32" s="33"/>
      <c r="FO32" s="33"/>
      <c r="FP32" s="33"/>
      <c r="FQ32" s="33"/>
    </row>
    <row r="33" spans="1:174" s="34" customFormat="1" ht="21.75" outlineLevel="2">
      <c r="A33" s="33" t="str">
        <f t="shared" si="122"/>
        <v>3.1.3.3</v>
      </c>
      <c r="B33" s="53" t="s">
        <v>211</v>
      </c>
      <c r="C33" s="39" t="s">
        <v>188</v>
      </c>
      <c r="D33" s="39"/>
      <c r="E33" s="39" t="s">
        <v>147</v>
      </c>
      <c r="F33" s="75"/>
      <c r="G33" s="60">
        <v>44956</v>
      </c>
      <c r="H33" s="61">
        <f t="shared" ref="H33" si="125">IF(ISBLANK(G33)," - ",IF(I33=0,G33,G33+I33-1))</f>
        <v>44967</v>
      </c>
      <c r="I33" s="35">
        <v>12</v>
      </c>
      <c r="J33" s="36">
        <v>0.9</v>
      </c>
      <c r="K33" s="37">
        <f t="shared" ref="K33:K35" si="126">IF(OR(H33=0,G33=0)," - ",NETWORKDAYS(G33,H33))</f>
        <v>10</v>
      </c>
      <c r="L33" s="198" t="s">
        <v>194</v>
      </c>
      <c r="M33" s="57"/>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O33" s="33"/>
      <c r="DP33" s="33"/>
      <c r="DQ33" s="33"/>
      <c r="DR33" s="33"/>
      <c r="DS33" s="33"/>
      <c r="DT33" s="33"/>
      <c r="DV33" s="33"/>
      <c r="DW33" s="33"/>
      <c r="DX33" s="33"/>
      <c r="DY33" s="33"/>
      <c r="DZ33" s="33"/>
      <c r="EA33" s="33"/>
      <c r="EB33" s="33"/>
      <c r="EC33" s="33"/>
      <c r="ED33" s="33"/>
      <c r="EE33" s="33"/>
      <c r="EF33" s="33"/>
      <c r="EG33" s="33"/>
      <c r="EH33" s="33"/>
      <c r="EJ33" s="33"/>
      <c r="EK33" s="33"/>
      <c r="EL33" s="33"/>
      <c r="EM33" s="33"/>
      <c r="EN33" s="33"/>
      <c r="EO33" s="33"/>
      <c r="EQ33" s="33"/>
      <c r="ER33" s="33"/>
      <c r="ES33" s="33"/>
      <c r="ET33" s="33"/>
      <c r="EU33" s="33"/>
      <c r="EV33" s="33"/>
      <c r="EX33" s="33"/>
      <c r="EY33" s="33"/>
      <c r="EZ33" s="33"/>
      <c r="FA33" s="33"/>
      <c r="FB33" s="33"/>
      <c r="FC33" s="33"/>
      <c r="FE33" s="33"/>
      <c r="FF33" s="33"/>
      <c r="FG33" s="33"/>
      <c r="FH33" s="33"/>
      <c r="FI33" s="33"/>
      <c r="FJ33" s="33"/>
      <c r="FL33" s="33"/>
      <c r="FM33" s="33"/>
      <c r="FN33" s="33"/>
      <c r="FO33" s="33"/>
      <c r="FP33" s="33"/>
      <c r="FQ33" s="33"/>
    </row>
    <row r="34" spans="1:174" s="34" customFormat="1" ht="21.75" outlineLevel="2">
      <c r="A34" s="33" t="str">
        <f t="shared" si="122"/>
        <v>3.1.3.4</v>
      </c>
      <c r="B34" s="53" t="s">
        <v>212</v>
      </c>
      <c r="C34" s="39" t="s">
        <v>188</v>
      </c>
      <c r="D34" s="39"/>
      <c r="E34" s="39" t="s">
        <v>147</v>
      </c>
      <c r="F34" s="75"/>
      <c r="G34" s="60">
        <v>44956</v>
      </c>
      <c r="H34" s="61">
        <f t="shared" ref="H34:H35" si="127">IF(ISBLANK(G34)," - ",IF(I34=0,G34,G34+I34-1))</f>
        <v>44967</v>
      </c>
      <c r="I34" s="35">
        <v>12</v>
      </c>
      <c r="J34" s="36">
        <v>0.9</v>
      </c>
      <c r="K34" s="37">
        <f t="shared" si="126"/>
        <v>10</v>
      </c>
      <c r="L34" s="198" t="s">
        <v>194</v>
      </c>
      <c r="M34" s="57"/>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O34" s="33"/>
      <c r="DP34" s="33"/>
      <c r="DQ34" s="33"/>
      <c r="DR34" s="33"/>
      <c r="DS34" s="33"/>
      <c r="DT34" s="33"/>
      <c r="DV34" s="33"/>
      <c r="DW34" s="33"/>
      <c r="DX34" s="33"/>
      <c r="DY34" s="33"/>
      <c r="DZ34" s="33"/>
      <c r="EA34" s="33"/>
      <c r="EB34" s="33"/>
      <c r="EC34" s="33"/>
      <c r="ED34" s="33"/>
      <c r="EE34" s="33"/>
      <c r="EF34" s="33"/>
      <c r="EG34" s="33"/>
      <c r="EH34" s="33"/>
      <c r="EJ34" s="33"/>
      <c r="EK34" s="33"/>
      <c r="EL34" s="33"/>
      <c r="EM34" s="33"/>
      <c r="EN34" s="33"/>
      <c r="EO34" s="33"/>
      <c r="EQ34" s="33"/>
      <c r="ER34" s="33"/>
      <c r="ES34" s="33"/>
      <c r="ET34" s="33"/>
      <c r="EU34" s="33"/>
      <c r="EV34" s="33"/>
      <c r="EX34" s="33"/>
      <c r="EY34" s="33"/>
      <c r="EZ34" s="33"/>
      <c r="FA34" s="33"/>
      <c r="FB34" s="33"/>
      <c r="FC34" s="33"/>
      <c r="FE34" s="33"/>
      <c r="FF34" s="33"/>
      <c r="FG34" s="33"/>
      <c r="FH34" s="33"/>
      <c r="FI34" s="33"/>
      <c r="FJ34" s="33"/>
      <c r="FL34" s="33"/>
      <c r="FM34" s="33"/>
      <c r="FN34" s="33"/>
      <c r="FO34" s="33"/>
      <c r="FP34" s="33"/>
      <c r="FQ34" s="33"/>
    </row>
    <row r="35" spans="1:174" s="34" customFormat="1" ht="21.75" outlineLevel="2">
      <c r="A35" s="33" t="str">
        <f t="shared" si="122"/>
        <v>3.1.3.5</v>
      </c>
      <c r="B35" s="53" t="s">
        <v>213</v>
      </c>
      <c r="C35" s="39" t="s">
        <v>188</v>
      </c>
      <c r="D35" s="39"/>
      <c r="E35" s="39" t="s">
        <v>147</v>
      </c>
      <c r="F35" s="75"/>
      <c r="G35" s="60">
        <v>44956</v>
      </c>
      <c r="H35" s="61">
        <f t="shared" si="127"/>
        <v>44967</v>
      </c>
      <c r="I35" s="35">
        <v>12</v>
      </c>
      <c r="J35" s="36">
        <v>0.9</v>
      </c>
      <c r="K35" s="37">
        <f t="shared" si="126"/>
        <v>10</v>
      </c>
      <c r="L35" s="198" t="s">
        <v>194</v>
      </c>
      <c r="M35" s="57"/>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O35" s="33"/>
      <c r="DP35" s="33"/>
      <c r="DQ35" s="33"/>
      <c r="DR35" s="33"/>
      <c r="DS35" s="33"/>
      <c r="DT35" s="33"/>
      <c r="DV35" s="33"/>
      <c r="DW35" s="33"/>
      <c r="DX35" s="33"/>
      <c r="DY35" s="33"/>
      <c r="DZ35" s="33"/>
      <c r="EA35" s="33"/>
      <c r="EB35" s="33"/>
      <c r="EC35" s="33"/>
      <c r="ED35" s="33"/>
      <c r="EE35" s="33"/>
      <c r="EF35" s="33"/>
      <c r="EG35" s="33"/>
      <c r="EH35" s="33"/>
      <c r="EJ35" s="33"/>
      <c r="EK35" s="33"/>
      <c r="EL35" s="33"/>
      <c r="EM35" s="33"/>
      <c r="EN35" s="33"/>
      <c r="EO35" s="33"/>
      <c r="EQ35" s="33"/>
      <c r="ER35" s="33"/>
      <c r="ES35" s="33"/>
      <c r="ET35" s="33"/>
      <c r="EU35" s="33"/>
      <c r="EV35" s="33"/>
      <c r="EX35" s="33"/>
      <c r="EY35" s="33"/>
      <c r="EZ35" s="33"/>
      <c r="FA35" s="33"/>
      <c r="FB35" s="33"/>
      <c r="FC35" s="33"/>
      <c r="FE35" s="33"/>
      <c r="FF35" s="33"/>
      <c r="FG35" s="33"/>
      <c r="FH35" s="33"/>
      <c r="FI35" s="33"/>
      <c r="FJ35" s="33"/>
      <c r="FL35" s="33"/>
      <c r="FM35" s="33"/>
      <c r="FN35" s="33"/>
      <c r="FO35" s="33"/>
      <c r="FP35" s="33"/>
      <c r="FQ35" s="33"/>
    </row>
    <row r="36" spans="1:174" s="34" customFormat="1" ht="21.75" outlineLevel="2">
      <c r="A36" s="33" t="str">
        <f t="shared" si="122"/>
        <v>3.1.3.6</v>
      </c>
      <c r="B36" s="53" t="s">
        <v>214</v>
      </c>
      <c r="C36" s="39" t="s">
        <v>188</v>
      </c>
      <c r="D36" s="39"/>
      <c r="E36" s="39" t="s">
        <v>147</v>
      </c>
      <c r="F36" s="75"/>
      <c r="G36" s="60">
        <v>44956</v>
      </c>
      <c r="H36" s="61">
        <f t="shared" ref="H36:H37" si="128">IF(ISBLANK(G36)," - ",IF(I36=0,G36,G36+I36-1))</f>
        <v>44967</v>
      </c>
      <c r="I36" s="35">
        <v>12</v>
      </c>
      <c r="J36" s="36">
        <v>0.9</v>
      </c>
      <c r="K36" s="37">
        <f t="shared" ref="K36:K37" si="129">IF(OR(H36=0,G36=0)," - ",NETWORKDAYS(G36,H36))</f>
        <v>10</v>
      </c>
      <c r="L36" s="198" t="s">
        <v>194</v>
      </c>
      <c r="M36" s="57"/>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O36" s="33"/>
      <c r="DP36" s="33"/>
      <c r="DQ36" s="33"/>
      <c r="DR36" s="33"/>
      <c r="DS36" s="33"/>
      <c r="DT36" s="33"/>
      <c r="DV36" s="33"/>
      <c r="DW36" s="33"/>
      <c r="DX36" s="33"/>
      <c r="DY36" s="33"/>
      <c r="DZ36" s="33"/>
      <c r="EA36" s="33"/>
      <c r="EB36" s="33"/>
      <c r="EC36" s="33"/>
      <c r="ED36" s="33"/>
      <c r="EE36" s="33"/>
      <c r="EF36" s="33"/>
      <c r="EG36" s="33"/>
      <c r="EH36" s="33"/>
      <c r="EJ36" s="33"/>
      <c r="EK36" s="33"/>
      <c r="EL36" s="33"/>
      <c r="EM36" s="33"/>
      <c r="EN36" s="33"/>
      <c r="EO36" s="33"/>
      <c r="EQ36" s="33"/>
      <c r="ER36" s="33"/>
      <c r="ES36" s="33"/>
      <c r="ET36" s="33"/>
      <c r="EU36" s="33"/>
      <c r="EV36" s="33"/>
      <c r="EX36" s="33"/>
      <c r="EY36" s="33"/>
      <c r="EZ36" s="33"/>
      <c r="FA36" s="33"/>
      <c r="FB36" s="33"/>
      <c r="FC36" s="33"/>
      <c r="FE36" s="33"/>
      <c r="FF36" s="33"/>
      <c r="FG36" s="33"/>
      <c r="FH36" s="33"/>
      <c r="FI36" s="33"/>
      <c r="FJ36" s="33"/>
      <c r="FL36" s="33"/>
      <c r="FM36" s="33"/>
      <c r="FN36" s="33"/>
      <c r="FO36" s="33"/>
      <c r="FP36" s="33"/>
      <c r="FQ36" s="33"/>
    </row>
    <row r="37" spans="1:174" s="34" customFormat="1" ht="21.75" outlineLevel="2">
      <c r="A37" s="33" t="str">
        <f t="shared" si="122"/>
        <v>3.1.3.7</v>
      </c>
      <c r="B37" s="53" t="s">
        <v>215</v>
      </c>
      <c r="C37" s="39" t="s">
        <v>188</v>
      </c>
      <c r="D37" s="39"/>
      <c r="E37" s="39" t="s">
        <v>147</v>
      </c>
      <c r="F37" s="75"/>
      <c r="G37" s="60">
        <v>44956</v>
      </c>
      <c r="H37" s="61">
        <f t="shared" si="128"/>
        <v>44967</v>
      </c>
      <c r="I37" s="35">
        <v>12</v>
      </c>
      <c r="J37" s="36">
        <v>0.9</v>
      </c>
      <c r="K37" s="37">
        <f t="shared" si="129"/>
        <v>10</v>
      </c>
      <c r="L37" s="198" t="s">
        <v>194</v>
      </c>
      <c r="M37" s="57"/>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O37" s="33"/>
      <c r="DP37" s="33"/>
      <c r="DQ37" s="33"/>
      <c r="DR37" s="33"/>
      <c r="DS37" s="33"/>
      <c r="DT37" s="33"/>
      <c r="DV37" s="33"/>
      <c r="DW37" s="33"/>
      <c r="DX37" s="33"/>
      <c r="DY37" s="33"/>
      <c r="DZ37" s="33"/>
      <c r="EA37" s="33"/>
      <c r="EB37" s="33"/>
      <c r="EC37" s="33"/>
      <c r="ED37" s="33"/>
      <c r="EE37" s="33"/>
      <c r="EF37" s="33"/>
      <c r="EG37" s="33"/>
      <c r="EH37" s="33"/>
      <c r="EJ37" s="33"/>
      <c r="EK37" s="33"/>
      <c r="EL37" s="33"/>
      <c r="EM37" s="33"/>
      <c r="EN37" s="33"/>
      <c r="EO37" s="33"/>
      <c r="EQ37" s="33"/>
      <c r="ER37" s="33"/>
      <c r="ES37" s="33"/>
      <c r="ET37" s="33"/>
      <c r="EU37" s="33"/>
      <c r="EV37" s="33"/>
      <c r="EX37" s="33"/>
      <c r="EY37" s="33"/>
      <c r="EZ37" s="33"/>
      <c r="FA37" s="33"/>
      <c r="FB37" s="33"/>
      <c r="FC37" s="33"/>
      <c r="FE37" s="33"/>
      <c r="FF37" s="33"/>
      <c r="FG37" s="33"/>
      <c r="FH37" s="33"/>
      <c r="FI37" s="33"/>
      <c r="FJ37" s="33"/>
      <c r="FL37" s="33"/>
      <c r="FM37" s="33"/>
      <c r="FN37" s="33"/>
      <c r="FO37" s="33"/>
      <c r="FP37" s="33"/>
      <c r="FQ37" s="33"/>
    </row>
    <row r="38" spans="1:174" s="151" customFormat="1" ht="21.75" outlineLevel="2">
      <c r="A38"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38" s="142" t="s">
        <v>216</v>
      </c>
      <c r="C38" s="143"/>
      <c r="D38" s="143"/>
      <c r="E38" s="143"/>
      <c r="F38" s="145"/>
      <c r="G38" s="146"/>
      <c r="H38" s="147"/>
      <c r="I38" s="148"/>
      <c r="J38" s="149"/>
      <c r="K38" s="148" t="str">
        <f>IF(OR(H38=0,G38=0)," - ",NETWORKDAYS(G38,H38))</f>
        <v xml:space="preserve"> - </v>
      </c>
      <c r="L38" s="148"/>
      <c r="M38" s="150"/>
      <c r="N38" s="141"/>
      <c r="O38" s="141"/>
      <c r="P38" s="141"/>
      <c r="Q38" s="141"/>
      <c r="R38" s="141"/>
      <c r="S38" s="141"/>
      <c r="T38" s="141"/>
      <c r="U38" s="141"/>
      <c r="V38" s="141"/>
      <c r="W38" s="141"/>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c r="BA38" s="141"/>
      <c r="BB38" s="141"/>
      <c r="BC38" s="141"/>
      <c r="BD38" s="141"/>
      <c r="BE38" s="141"/>
      <c r="BF38" s="141"/>
      <c r="BG38" s="141"/>
      <c r="BH38" s="141"/>
      <c r="BI38" s="141"/>
      <c r="BJ38" s="141"/>
      <c r="BK38" s="141"/>
      <c r="BL38" s="141"/>
      <c r="BM38" s="141"/>
      <c r="BN38" s="141"/>
      <c r="BO38" s="141"/>
      <c r="BP38" s="141"/>
      <c r="BQ38" s="141"/>
    </row>
    <row r="39" spans="1:174" s="34" customFormat="1" ht="21.75" outlineLevel="2">
      <c r="A39" s="33" t="str">
        <f t="shared" ref="A39:A62" si="130">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3.1.4.1</v>
      </c>
      <c r="B39" s="53" t="s">
        <v>233</v>
      </c>
      <c r="C39" s="39" t="s">
        <v>188</v>
      </c>
      <c r="D39" s="39"/>
      <c r="E39" s="39" t="s">
        <v>147</v>
      </c>
      <c r="F39" s="75"/>
      <c r="G39" s="60">
        <v>44970</v>
      </c>
      <c r="H39" s="61">
        <f t="shared" ref="H39" si="131">IF(ISBLANK(G39)," - ",IF(I39=0,G39,G39+I39-1))</f>
        <v>44974</v>
      </c>
      <c r="I39" s="35">
        <v>5</v>
      </c>
      <c r="J39" s="36">
        <v>0.9</v>
      </c>
      <c r="K39" s="37">
        <f t="shared" ref="K39" si="132">IF(OR(H39=0,G39=0)," - ",NETWORKDAYS(G39,H39))</f>
        <v>5</v>
      </c>
      <c r="L39" s="198" t="s">
        <v>194</v>
      </c>
      <c r="M39" s="57"/>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row>
    <row r="40" spans="1:174" s="151" customFormat="1" ht="21.75" outlineLevel="2">
      <c r="A40"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3.1.5</v>
      </c>
      <c r="B40" s="142" t="s">
        <v>285</v>
      </c>
      <c r="C40" s="143"/>
      <c r="D40" s="143"/>
      <c r="E40" s="143"/>
      <c r="F40" s="145"/>
      <c r="G40" s="146"/>
      <c r="H40" s="147"/>
      <c r="I40" s="148"/>
      <c r="J40" s="149"/>
      <c r="K40" s="148" t="str">
        <f>IF(OR(H40=0,G40=0)," - ",NETWORKDAYS(G40,H40))</f>
        <v xml:space="preserve"> - </v>
      </c>
      <c r="L40" s="148"/>
      <c r="M40" s="150"/>
      <c r="N40" s="141"/>
      <c r="O40" s="141"/>
      <c r="P40" s="141"/>
      <c r="Q40" s="141"/>
      <c r="R40" s="141"/>
      <c r="S40" s="141"/>
      <c r="T40" s="141"/>
      <c r="U40" s="141"/>
      <c r="V40" s="141"/>
      <c r="W40" s="141"/>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c r="AX40" s="141"/>
      <c r="AY40" s="141"/>
      <c r="AZ40" s="141"/>
      <c r="BA40" s="141"/>
      <c r="BB40" s="141"/>
      <c r="BC40" s="141"/>
      <c r="BD40" s="141"/>
      <c r="BE40" s="141"/>
      <c r="BF40" s="141"/>
      <c r="BG40" s="141"/>
      <c r="BH40" s="141"/>
      <c r="BI40" s="141"/>
      <c r="BJ40" s="141"/>
      <c r="BK40" s="141"/>
      <c r="BL40" s="141"/>
      <c r="BM40" s="141"/>
      <c r="BN40" s="141"/>
      <c r="BO40" s="141"/>
      <c r="BP40" s="141"/>
      <c r="BQ40" s="141"/>
    </row>
    <row r="41" spans="1:174" s="34" customFormat="1" ht="21.75" outlineLevel="2">
      <c r="A41" s="33" t="str">
        <f t="shared" si="130"/>
        <v>3.1.5.1</v>
      </c>
      <c r="B41" s="53" t="s">
        <v>234</v>
      </c>
      <c r="C41" s="39" t="s">
        <v>188</v>
      </c>
      <c r="D41" s="39"/>
      <c r="E41" s="39" t="s">
        <v>147</v>
      </c>
      <c r="F41" s="75"/>
      <c r="G41" s="60">
        <v>44970</v>
      </c>
      <c r="H41" s="61">
        <f t="shared" ref="H41:H48" si="133">IF(ISBLANK(G41)," - ",IF(I41=0,G41,G41+I41-1))</f>
        <v>44979</v>
      </c>
      <c r="I41" s="35">
        <v>10</v>
      </c>
      <c r="J41" s="36">
        <v>0.9</v>
      </c>
      <c r="K41" s="37">
        <f t="shared" ref="K41:K48" si="134">IF(OR(H41=0,G41=0)," - ",NETWORKDAYS(G41,H41))</f>
        <v>8</v>
      </c>
      <c r="L41" s="198" t="s">
        <v>194</v>
      </c>
      <c r="M41" s="57"/>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row>
    <row r="42" spans="1:174" s="34" customFormat="1" ht="21.75" outlineLevel="2">
      <c r="A42" s="33" t="str">
        <f t="shared" si="130"/>
        <v>3.1.5.2</v>
      </c>
      <c r="B42" s="53" t="s">
        <v>235</v>
      </c>
      <c r="C42" s="39" t="s">
        <v>188</v>
      </c>
      <c r="D42" s="39"/>
      <c r="E42" s="39" t="s">
        <v>147</v>
      </c>
      <c r="F42" s="75"/>
      <c r="G42" s="60">
        <v>44970</v>
      </c>
      <c r="H42" s="61">
        <f t="shared" si="133"/>
        <v>44979</v>
      </c>
      <c r="I42" s="35">
        <v>10</v>
      </c>
      <c r="J42" s="36">
        <v>0.9</v>
      </c>
      <c r="K42" s="37">
        <f t="shared" si="134"/>
        <v>8</v>
      </c>
      <c r="L42" s="198" t="s">
        <v>194</v>
      </c>
      <c r="M42" s="57"/>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row>
    <row r="43" spans="1:174" s="34" customFormat="1" ht="21.75" outlineLevel="2">
      <c r="A43" s="33" t="str">
        <f t="shared" si="130"/>
        <v>3.1.5.3</v>
      </c>
      <c r="B43" s="53" t="s">
        <v>236</v>
      </c>
      <c r="C43" s="39" t="s">
        <v>188</v>
      </c>
      <c r="D43" s="39"/>
      <c r="E43" s="39" t="s">
        <v>147</v>
      </c>
      <c r="F43" s="75"/>
      <c r="G43" s="60">
        <v>44970</v>
      </c>
      <c r="H43" s="61">
        <f t="shared" ref="H43:H45" si="135">IF(ISBLANK(G43)," - ",IF(I43=0,G43,G43+I43-1))</f>
        <v>44979</v>
      </c>
      <c r="I43" s="35">
        <v>10</v>
      </c>
      <c r="J43" s="36">
        <v>0.9</v>
      </c>
      <c r="K43" s="37">
        <f t="shared" ref="K43:K45" si="136">IF(OR(H43=0,G43=0)," - ",NETWORKDAYS(G43,H43))</f>
        <v>8</v>
      </c>
      <c r="L43" s="198" t="s">
        <v>194</v>
      </c>
      <c r="M43" s="57"/>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row>
    <row r="44" spans="1:174" s="34" customFormat="1" ht="21.75" outlineLevel="2">
      <c r="A44" s="33" t="str">
        <f t="shared" si="130"/>
        <v>3.1.5.4</v>
      </c>
      <c r="B44" s="53" t="s">
        <v>237</v>
      </c>
      <c r="C44" s="39" t="s">
        <v>188</v>
      </c>
      <c r="D44" s="39"/>
      <c r="E44" s="39" t="s">
        <v>147</v>
      </c>
      <c r="F44" s="75"/>
      <c r="G44" s="60">
        <v>44970</v>
      </c>
      <c r="H44" s="61">
        <f t="shared" si="135"/>
        <v>44979</v>
      </c>
      <c r="I44" s="35">
        <v>10</v>
      </c>
      <c r="J44" s="36">
        <v>0.9</v>
      </c>
      <c r="K44" s="37">
        <f t="shared" si="136"/>
        <v>8</v>
      </c>
      <c r="L44" s="198" t="s">
        <v>194</v>
      </c>
      <c r="M44" s="57"/>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O44" s="33"/>
      <c r="DP44" s="33"/>
      <c r="DQ44" s="33"/>
      <c r="DR44" s="33"/>
      <c r="DS44" s="33"/>
      <c r="DT44" s="33"/>
      <c r="DU44" s="33"/>
      <c r="DV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c r="FP44" s="33"/>
      <c r="FQ44" s="33"/>
      <c r="FR44" s="33"/>
    </row>
    <row r="45" spans="1:174" s="34" customFormat="1" ht="21.75" outlineLevel="2">
      <c r="A45" s="33" t="str">
        <f t="shared" si="130"/>
        <v>3.1.5.5</v>
      </c>
      <c r="B45" s="53" t="s">
        <v>238</v>
      </c>
      <c r="C45" s="39" t="s">
        <v>188</v>
      </c>
      <c r="D45" s="39"/>
      <c r="E45" s="39" t="s">
        <v>147</v>
      </c>
      <c r="F45" s="75"/>
      <c r="G45" s="60">
        <v>44970</v>
      </c>
      <c r="H45" s="61">
        <f t="shared" si="135"/>
        <v>44979</v>
      </c>
      <c r="I45" s="35">
        <v>10</v>
      </c>
      <c r="J45" s="36">
        <v>0.9</v>
      </c>
      <c r="K45" s="37">
        <f t="shared" si="136"/>
        <v>8</v>
      </c>
      <c r="L45" s="198" t="s">
        <v>194</v>
      </c>
      <c r="M45" s="57"/>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O45" s="33"/>
      <c r="DP45" s="33"/>
      <c r="DQ45" s="33"/>
      <c r="DR45" s="33"/>
      <c r="DS45" s="33"/>
      <c r="DT45" s="33"/>
      <c r="DU45" s="33"/>
      <c r="DV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c r="FP45" s="33"/>
      <c r="FQ45" s="33"/>
      <c r="FR45" s="33"/>
    </row>
    <row r="46" spans="1:174" s="34" customFormat="1" ht="21.75" outlineLevel="2">
      <c r="A46" s="33" t="str">
        <f t="shared" si="130"/>
        <v>3.1.5.6</v>
      </c>
      <c r="B46" s="53" t="s">
        <v>239</v>
      </c>
      <c r="C46" s="39" t="s">
        <v>188</v>
      </c>
      <c r="D46" s="39"/>
      <c r="E46" s="39" t="s">
        <v>147</v>
      </c>
      <c r="F46" s="75"/>
      <c r="G46" s="60">
        <v>44970</v>
      </c>
      <c r="H46" s="61">
        <f t="shared" si="133"/>
        <v>44979</v>
      </c>
      <c r="I46" s="35">
        <v>10</v>
      </c>
      <c r="J46" s="36">
        <v>0.9</v>
      </c>
      <c r="K46" s="37">
        <f t="shared" si="134"/>
        <v>8</v>
      </c>
      <c r="L46" s="198" t="s">
        <v>194</v>
      </c>
      <c r="M46" s="57"/>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O46" s="33"/>
      <c r="DP46" s="33"/>
      <c r="DQ46" s="33"/>
      <c r="DR46" s="33"/>
      <c r="DS46" s="33"/>
      <c r="DT46" s="33"/>
      <c r="DU46" s="33"/>
      <c r="DV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c r="FP46" s="33"/>
      <c r="FQ46" s="33"/>
      <c r="FR46" s="33"/>
    </row>
    <row r="47" spans="1:174" s="34" customFormat="1" ht="21.75" outlineLevel="2">
      <c r="A47" s="33" t="str">
        <f t="shared" si="130"/>
        <v>3.1.5.7</v>
      </c>
      <c r="B47" s="53" t="s">
        <v>240</v>
      </c>
      <c r="C47" s="39" t="s">
        <v>188</v>
      </c>
      <c r="D47" s="39"/>
      <c r="E47" s="39" t="s">
        <v>147</v>
      </c>
      <c r="F47" s="75"/>
      <c r="G47" s="60">
        <v>44970</v>
      </c>
      <c r="H47" s="61">
        <f t="shared" si="133"/>
        <v>44979</v>
      </c>
      <c r="I47" s="35">
        <v>10</v>
      </c>
      <c r="J47" s="36">
        <v>0.9</v>
      </c>
      <c r="K47" s="37">
        <f t="shared" si="134"/>
        <v>8</v>
      </c>
      <c r="L47" s="198" t="s">
        <v>194</v>
      </c>
      <c r="M47" s="57"/>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O47" s="33"/>
      <c r="DP47" s="33"/>
      <c r="DQ47" s="33"/>
      <c r="DR47" s="33"/>
      <c r="DS47" s="33"/>
      <c r="DT47" s="33"/>
      <c r="DU47" s="33"/>
      <c r="DV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c r="FP47" s="33"/>
      <c r="FQ47" s="33"/>
      <c r="FR47" s="33"/>
    </row>
    <row r="48" spans="1:174" s="34" customFormat="1" ht="21.75" outlineLevel="2">
      <c r="A48" s="33" t="str">
        <f t="shared" si="130"/>
        <v>3.1.5.8</v>
      </c>
      <c r="B48" s="53" t="s">
        <v>241</v>
      </c>
      <c r="C48" s="39" t="s">
        <v>188</v>
      </c>
      <c r="D48" s="39"/>
      <c r="E48" s="39" t="s">
        <v>147</v>
      </c>
      <c r="F48" s="75"/>
      <c r="G48" s="60">
        <v>44970</v>
      </c>
      <c r="H48" s="61">
        <f t="shared" si="133"/>
        <v>44979</v>
      </c>
      <c r="I48" s="35">
        <v>10</v>
      </c>
      <c r="J48" s="36">
        <v>0.9</v>
      </c>
      <c r="K48" s="37">
        <f t="shared" si="134"/>
        <v>8</v>
      </c>
      <c r="L48" s="198" t="s">
        <v>194</v>
      </c>
      <c r="M48" s="57"/>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O48" s="33"/>
      <c r="DP48" s="33"/>
      <c r="DQ48" s="33"/>
      <c r="DR48" s="33"/>
      <c r="DS48" s="33"/>
      <c r="DT48" s="33"/>
      <c r="DU48" s="33"/>
      <c r="DV48" s="33"/>
      <c r="DW48" s="33"/>
      <c r="DX48" s="33"/>
      <c r="DY48" s="33"/>
      <c r="DZ48" s="33"/>
      <c r="EA48" s="33"/>
      <c r="EB48" s="33"/>
      <c r="EC48" s="33"/>
      <c r="ED48" s="33"/>
      <c r="EE48" s="33"/>
      <c r="EF48" s="33"/>
      <c r="EG48" s="33"/>
      <c r="EH48" s="33"/>
      <c r="EI48" s="33"/>
      <c r="EJ48" s="33"/>
      <c r="EK48" s="33"/>
      <c r="EL48" s="33"/>
      <c r="EM48" s="33"/>
      <c r="EN48" s="33"/>
      <c r="EO48" s="33"/>
      <c r="EP48" s="33"/>
      <c r="EQ48" s="33"/>
      <c r="ER48" s="33"/>
      <c r="ES48" s="33"/>
      <c r="ET48" s="33"/>
      <c r="EU48" s="33"/>
      <c r="EV48" s="33"/>
      <c r="EW48" s="33"/>
      <c r="EX48" s="33"/>
      <c r="EY48" s="33"/>
      <c r="EZ48" s="33"/>
      <c r="FA48" s="33"/>
      <c r="FB48" s="33"/>
      <c r="FC48" s="33"/>
      <c r="FD48" s="33"/>
      <c r="FE48" s="33"/>
      <c r="FF48" s="33"/>
      <c r="FG48" s="33"/>
      <c r="FH48" s="33"/>
      <c r="FI48" s="33"/>
      <c r="FJ48" s="33"/>
      <c r="FK48" s="33"/>
      <c r="FL48" s="33"/>
      <c r="FM48" s="33"/>
      <c r="FN48" s="33"/>
      <c r="FO48" s="33"/>
      <c r="FP48" s="33"/>
      <c r="FQ48" s="33"/>
      <c r="FR48" s="33"/>
    </row>
    <row r="49" spans="1:174" s="151" customFormat="1" ht="21.75" outlineLevel="2">
      <c r="A49"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3.1.6</v>
      </c>
      <c r="B49" s="142" t="s">
        <v>307</v>
      </c>
      <c r="C49" s="143"/>
      <c r="D49" s="143"/>
      <c r="E49" s="143"/>
      <c r="F49" s="145"/>
      <c r="G49" s="146"/>
      <c r="H49" s="147"/>
      <c r="I49" s="148"/>
      <c r="J49" s="149"/>
      <c r="K49" s="148" t="str">
        <f>IF(OR(H49=0,G49=0)," - ",NETWORKDAYS(G49,H49))</f>
        <v xml:space="preserve"> - </v>
      </c>
      <c r="L49" s="148"/>
      <c r="M49" s="150"/>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row>
    <row r="50" spans="1:174" s="34" customFormat="1" ht="21.75" outlineLevel="2">
      <c r="A50" s="33" t="str">
        <f t="shared" si="130"/>
        <v>3.1.6.1</v>
      </c>
      <c r="B50" s="53" t="s">
        <v>242</v>
      </c>
      <c r="C50" s="39" t="s">
        <v>188</v>
      </c>
      <c r="D50" s="39"/>
      <c r="E50" s="39" t="s">
        <v>147</v>
      </c>
      <c r="F50" s="75"/>
      <c r="G50" s="60">
        <v>44979</v>
      </c>
      <c r="H50" s="61">
        <f t="shared" ref="H50" si="137">IF(ISBLANK(G50)," - ",IF(I50=0,G50,G50+I50-1))</f>
        <v>44981</v>
      </c>
      <c r="I50" s="35">
        <v>3</v>
      </c>
      <c r="J50" s="36">
        <v>0.9</v>
      </c>
      <c r="K50" s="37">
        <f t="shared" ref="K50" si="138">IF(OR(H50=0,G50=0)," - ",NETWORKDAYS(G50,H50))</f>
        <v>3</v>
      </c>
      <c r="L50" s="198" t="s">
        <v>194</v>
      </c>
      <c r="M50" s="57"/>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O50" s="33"/>
      <c r="DP50" s="33"/>
      <c r="DQ50" s="33"/>
      <c r="DR50" s="33"/>
      <c r="DS50" s="33"/>
      <c r="DT50" s="33"/>
      <c r="DU50" s="33"/>
      <c r="DV50" s="33"/>
      <c r="DW50" s="33"/>
      <c r="DX50" s="33"/>
      <c r="DY50" s="33"/>
      <c r="DZ50" s="33"/>
      <c r="EA50" s="33"/>
      <c r="EB50" s="33"/>
      <c r="EC50" s="33"/>
      <c r="ED50" s="33"/>
      <c r="EE50" s="33"/>
      <c r="EF50" s="33"/>
      <c r="EG50" s="33"/>
      <c r="EH50" s="33"/>
      <c r="EI50" s="33"/>
      <c r="EJ50" s="33"/>
      <c r="EK50" s="33"/>
      <c r="EL50" s="33"/>
      <c r="EM50" s="33"/>
      <c r="EN50" s="33"/>
      <c r="EO50" s="33"/>
      <c r="EP50" s="33"/>
      <c r="EQ50" s="33"/>
      <c r="ER50" s="33"/>
      <c r="ES50" s="33"/>
      <c r="ET50" s="33"/>
      <c r="EU50" s="33"/>
      <c r="EV50" s="33"/>
      <c r="EW50" s="33"/>
      <c r="EX50" s="33"/>
      <c r="EY50" s="33"/>
      <c r="EZ50" s="33"/>
      <c r="FA50" s="33"/>
      <c r="FB50" s="33"/>
      <c r="FC50" s="33"/>
      <c r="FD50" s="33"/>
      <c r="FE50" s="33"/>
      <c r="FF50" s="33"/>
      <c r="FG50" s="33"/>
      <c r="FH50" s="33"/>
      <c r="FI50" s="33"/>
      <c r="FJ50" s="33"/>
      <c r="FK50" s="33"/>
      <c r="FL50" s="33"/>
      <c r="FM50" s="33"/>
      <c r="FN50" s="33"/>
      <c r="FO50" s="33"/>
      <c r="FP50" s="33"/>
      <c r="FQ50" s="33"/>
      <c r="FR50" s="33"/>
    </row>
    <row r="51" spans="1:174" s="151" customFormat="1" ht="21.75" outlineLevel="2">
      <c r="A51"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3.1.7</v>
      </c>
      <c r="B51" s="142" t="s">
        <v>219</v>
      </c>
      <c r="C51" s="143"/>
      <c r="D51" s="143"/>
      <c r="E51" s="143"/>
      <c r="F51" s="145"/>
      <c r="G51" s="146"/>
      <c r="H51" s="147"/>
      <c r="I51" s="148"/>
      <c r="J51" s="149"/>
      <c r="K51" s="148" t="str">
        <f>IF(OR(H51=0,G51=0)," - ",NETWORKDAYS(G51,H51))</f>
        <v xml:space="preserve"> - </v>
      </c>
      <c r="L51" s="148"/>
      <c r="M51" s="150"/>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row>
    <row r="52" spans="1:174" s="34" customFormat="1" ht="21.75" outlineLevel="2">
      <c r="A52" s="33" t="str">
        <f t="shared" si="130"/>
        <v>3.1.7.1</v>
      </c>
      <c r="B52" s="53" t="s">
        <v>243</v>
      </c>
      <c r="C52" s="39" t="s">
        <v>188</v>
      </c>
      <c r="D52" s="39"/>
      <c r="E52" s="39" t="s">
        <v>147</v>
      </c>
      <c r="F52" s="75"/>
      <c r="G52" s="60">
        <v>44984</v>
      </c>
      <c r="H52" s="61">
        <f t="shared" ref="H52:H55" si="139">IF(ISBLANK(G52)," - ",IF(I52=0,G52,G52+I52-1))</f>
        <v>44988</v>
      </c>
      <c r="I52" s="35">
        <v>5</v>
      </c>
      <c r="J52" s="36">
        <v>0.9</v>
      </c>
      <c r="K52" s="37">
        <f t="shared" ref="K52:K55" si="140">IF(OR(H52=0,G52=0)," - ",NETWORKDAYS(G52,H52))</f>
        <v>5</v>
      </c>
      <c r="L52" s="198" t="s">
        <v>194</v>
      </c>
      <c r="M52" s="57"/>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O52" s="33"/>
      <c r="DP52" s="33"/>
      <c r="DQ52" s="33"/>
      <c r="DR52" s="33"/>
      <c r="DS52" s="33"/>
      <c r="DT52" s="33"/>
      <c r="DU52" s="33"/>
      <c r="DV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c r="FP52" s="33"/>
      <c r="FQ52" s="33"/>
      <c r="FR52" s="33"/>
    </row>
    <row r="53" spans="1:174" s="34" customFormat="1" ht="21.75" outlineLevel="2">
      <c r="A53" s="33" t="str">
        <f t="shared" si="130"/>
        <v>3.1.7.2</v>
      </c>
      <c r="B53" s="53" t="s">
        <v>244</v>
      </c>
      <c r="C53" s="39" t="s">
        <v>188</v>
      </c>
      <c r="D53" s="39"/>
      <c r="E53" s="39" t="s">
        <v>147</v>
      </c>
      <c r="F53" s="75"/>
      <c r="G53" s="60">
        <v>44984</v>
      </c>
      <c r="H53" s="61">
        <f t="shared" si="139"/>
        <v>44988</v>
      </c>
      <c r="I53" s="35">
        <v>5</v>
      </c>
      <c r="J53" s="36">
        <v>0.9</v>
      </c>
      <c r="K53" s="37">
        <f t="shared" si="140"/>
        <v>5</v>
      </c>
      <c r="L53" s="198" t="s">
        <v>194</v>
      </c>
      <c r="M53" s="57"/>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O53" s="33"/>
      <c r="DP53" s="33"/>
      <c r="DQ53" s="33"/>
      <c r="DR53" s="33"/>
      <c r="DS53" s="33"/>
      <c r="DT53" s="33"/>
      <c r="DU53" s="33"/>
      <c r="DV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c r="FP53" s="33"/>
      <c r="FQ53" s="33"/>
      <c r="FR53" s="33"/>
    </row>
    <row r="54" spans="1:174" s="34" customFormat="1" ht="21.75" outlineLevel="2">
      <c r="A54" s="33" t="str">
        <f t="shared" si="130"/>
        <v>3.1.7.3</v>
      </c>
      <c r="B54" s="53" t="s">
        <v>245</v>
      </c>
      <c r="C54" s="39" t="s">
        <v>188</v>
      </c>
      <c r="D54" s="39"/>
      <c r="E54" s="39" t="s">
        <v>147</v>
      </c>
      <c r="F54" s="75"/>
      <c r="G54" s="60">
        <v>44984</v>
      </c>
      <c r="H54" s="61">
        <f t="shared" si="139"/>
        <v>44988</v>
      </c>
      <c r="I54" s="35">
        <v>5</v>
      </c>
      <c r="J54" s="36">
        <v>0.9</v>
      </c>
      <c r="K54" s="37">
        <f t="shared" si="140"/>
        <v>5</v>
      </c>
      <c r="L54" s="198" t="s">
        <v>194</v>
      </c>
      <c r="M54" s="57"/>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O54" s="33"/>
      <c r="DP54" s="33"/>
      <c r="DQ54" s="33"/>
      <c r="DR54" s="33"/>
      <c r="DS54" s="33"/>
      <c r="DT54" s="33"/>
      <c r="DU54" s="33"/>
      <c r="DV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c r="FJ54" s="33"/>
      <c r="FK54" s="33"/>
      <c r="FL54" s="33"/>
      <c r="FM54" s="33"/>
      <c r="FN54" s="33"/>
      <c r="FO54" s="33"/>
      <c r="FP54" s="33"/>
      <c r="FQ54" s="33"/>
      <c r="FR54" s="33"/>
    </row>
    <row r="55" spans="1:174" s="34" customFormat="1" ht="21.75" outlineLevel="2">
      <c r="A55" s="33" t="str">
        <f t="shared" si="130"/>
        <v>3.1.7.4</v>
      </c>
      <c r="B55" s="53" t="s">
        <v>246</v>
      </c>
      <c r="C55" s="39" t="s">
        <v>188</v>
      </c>
      <c r="D55" s="39"/>
      <c r="E55" s="39" t="s">
        <v>147</v>
      </c>
      <c r="F55" s="75"/>
      <c r="G55" s="60">
        <v>44984</v>
      </c>
      <c r="H55" s="61">
        <f t="shared" si="139"/>
        <v>44988</v>
      </c>
      <c r="I55" s="35">
        <v>5</v>
      </c>
      <c r="J55" s="36">
        <v>0.9</v>
      </c>
      <c r="K55" s="37">
        <f t="shared" si="140"/>
        <v>5</v>
      </c>
      <c r="L55" s="198" t="s">
        <v>194</v>
      </c>
      <c r="M55" s="57"/>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O55" s="33"/>
      <c r="DP55" s="33"/>
      <c r="DQ55" s="33"/>
      <c r="DR55" s="33"/>
      <c r="DS55" s="33"/>
      <c r="DT55" s="33"/>
      <c r="DU55" s="33"/>
      <c r="DV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33"/>
      <c r="FD55" s="33"/>
      <c r="FE55" s="33"/>
      <c r="FF55" s="33"/>
      <c r="FG55" s="33"/>
      <c r="FH55" s="33"/>
      <c r="FI55" s="33"/>
      <c r="FJ55" s="33"/>
      <c r="FK55" s="33"/>
      <c r="FL55" s="33"/>
      <c r="FM55" s="33"/>
      <c r="FN55" s="33"/>
      <c r="FO55" s="33"/>
      <c r="FP55" s="33"/>
      <c r="FQ55" s="33"/>
      <c r="FR55" s="33"/>
    </row>
    <row r="56" spans="1:174" s="151" customFormat="1" ht="21.75" outlineLevel="2">
      <c r="A56"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3.1.8</v>
      </c>
      <c r="B56" s="142" t="s">
        <v>220</v>
      </c>
      <c r="C56" s="143"/>
      <c r="D56" s="143"/>
      <c r="E56" s="143"/>
      <c r="F56" s="145"/>
      <c r="G56" s="146"/>
      <c r="H56" s="147"/>
      <c r="I56" s="148"/>
      <c r="J56" s="149"/>
      <c r="K56" s="148" t="str">
        <f>IF(OR(H56=0,G56=0)," - ",NETWORKDAYS(G56,H56))</f>
        <v xml:space="preserve"> - </v>
      </c>
      <c r="L56" s="148"/>
      <c r="M56" s="150"/>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1"/>
      <c r="AV56" s="141"/>
      <c r="AW56" s="141"/>
      <c r="AX56" s="141"/>
      <c r="AY56" s="141"/>
      <c r="AZ56" s="141"/>
      <c r="BA56" s="141"/>
      <c r="BB56" s="141"/>
      <c r="BC56" s="141"/>
      <c r="BD56" s="141"/>
      <c r="BE56" s="141"/>
      <c r="BF56" s="141"/>
      <c r="BG56" s="141"/>
      <c r="BH56" s="141"/>
      <c r="BI56" s="141"/>
      <c r="BJ56" s="141"/>
      <c r="BK56" s="141"/>
      <c r="BL56" s="141"/>
      <c r="BM56" s="141"/>
      <c r="BN56" s="141"/>
      <c r="BO56" s="141"/>
      <c r="BP56" s="141"/>
      <c r="BQ56" s="141"/>
    </row>
    <row r="57" spans="1:174" s="34" customFormat="1" ht="21.75" outlineLevel="2">
      <c r="A57" s="33" t="str">
        <f t="shared" si="130"/>
        <v>3.1.8.1</v>
      </c>
      <c r="B57" s="53" t="s">
        <v>247</v>
      </c>
      <c r="C57" s="39" t="s">
        <v>188</v>
      </c>
      <c r="D57" s="39"/>
      <c r="E57" s="39" t="s">
        <v>147</v>
      </c>
      <c r="F57" s="75"/>
      <c r="G57" s="60">
        <v>44991</v>
      </c>
      <c r="H57" s="61">
        <f>IF(ISBLANK(G57)," - ",IF(I57=0,G57,G57+I57-1))</f>
        <v>44999</v>
      </c>
      <c r="I57" s="35">
        <v>9</v>
      </c>
      <c r="J57" s="36">
        <v>0.9</v>
      </c>
      <c r="K57" s="37">
        <f t="shared" ref="K57:K62" si="141">IF(OR(H57=0,G57=0)," - ",NETWORKDAYS(G57,H57))</f>
        <v>7</v>
      </c>
      <c r="L57" s="198" t="s">
        <v>194</v>
      </c>
      <c r="M57" s="57"/>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O57" s="33"/>
      <c r="DP57" s="33"/>
      <c r="DQ57" s="33"/>
      <c r="DR57" s="33"/>
      <c r="DS57" s="33"/>
      <c r="DT57" s="33"/>
      <c r="DV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c r="FP57" s="33"/>
      <c r="FQ57" s="33"/>
      <c r="FR57" s="33"/>
    </row>
    <row r="58" spans="1:174" s="34" customFormat="1" ht="21.75" outlineLevel="2">
      <c r="A58" s="33" t="str">
        <f t="shared" si="130"/>
        <v>3.1.8.2</v>
      </c>
      <c r="B58" s="53" t="s">
        <v>248</v>
      </c>
      <c r="C58" s="39" t="s">
        <v>188</v>
      </c>
      <c r="D58" s="39"/>
      <c r="E58" s="39" t="s">
        <v>147</v>
      </c>
      <c r="F58" s="75"/>
      <c r="G58" s="60">
        <v>44991</v>
      </c>
      <c r="H58" s="61">
        <f t="shared" ref="H58:H62" si="142">IF(ISBLANK(G58)," - ",IF(I58=0,G58,G58+I58-1))</f>
        <v>44999</v>
      </c>
      <c r="I58" s="35">
        <v>9</v>
      </c>
      <c r="J58" s="36">
        <v>0.9</v>
      </c>
      <c r="K58" s="37">
        <f t="shared" si="141"/>
        <v>7</v>
      </c>
      <c r="L58" s="198" t="s">
        <v>194</v>
      </c>
      <c r="M58" s="57"/>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O58" s="33"/>
      <c r="DP58" s="33"/>
      <c r="DQ58" s="33"/>
      <c r="DR58" s="33"/>
      <c r="DS58" s="33"/>
      <c r="DT58" s="33"/>
      <c r="DV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c r="FP58" s="33"/>
      <c r="FQ58" s="33"/>
      <c r="FR58" s="33"/>
    </row>
    <row r="59" spans="1:174" s="34" customFormat="1" ht="21.75" outlineLevel="2">
      <c r="A59" s="33" t="str">
        <f t="shared" si="130"/>
        <v>3.1.8.3</v>
      </c>
      <c r="B59" s="53" t="s">
        <v>249</v>
      </c>
      <c r="C59" s="39" t="s">
        <v>188</v>
      </c>
      <c r="D59" s="39"/>
      <c r="E59" s="39" t="s">
        <v>147</v>
      </c>
      <c r="F59" s="75"/>
      <c r="G59" s="60">
        <v>44991</v>
      </c>
      <c r="H59" s="61">
        <f t="shared" si="142"/>
        <v>44999</v>
      </c>
      <c r="I59" s="35">
        <v>9</v>
      </c>
      <c r="J59" s="36">
        <v>0.9</v>
      </c>
      <c r="K59" s="37">
        <f t="shared" si="141"/>
        <v>7</v>
      </c>
      <c r="L59" s="198" t="s">
        <v>194</v>
      </c>
      <c r="M59" s="57"/>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O59" s="33"/>
      <c r="DP59" s="33"/>
      <c r="DQ59" s="33"/>
      <c r="DR59" s="33"/>
      <c r="DS59" s="33"/>
      <c r="DT59" s="33"/>
      <c r="DV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33"/>
      <c r="FD59" s="33"/>
      <c r="FE59" s="33"/>
      <c r="FF59" s="33"/>
      <c r="FG59" s="33"/>
      <c r="FH59" s="33"/>
      <c r="FI59" s="33"/>
      <c r="FJ59" s="33"/>
      <c r="FK59" s="33"/>
      <c r="FL59" s="33"/>
      <c r="FM59" s="33"/>
      <c r="FN59" s="33"/>
      <c r="FO59" s="33"/>
      <c r="FP59" s="33"/>
      <c r="FQ59" s="33"/>
      <c r="FR59" s="33"/>
    </row>
    <row r="60" spans="1:174" s="34" customFormat="1" ht="21.75" outlineLevel="2">
      <c r="A60" s="33" t="str">
        <f t="shared" si="130"/>
        <v>3.1.8.4</v>
      </c>
      <c r="B60" s="53" t="s">
        <v>250</v>
      </c>
      <c r="C60" s="39" t="s">
        <v>188</v>
      </c>
      <c r="D60" s="39"/>
      <c r="E60" s="39" t="s">
        <v>147</v>
      </c>
      <c r="F60" s="75"/>
      <c r="G60" s="60">
        <v>44991</v>
      </c>
      <c r="H60" s="61">
        <f t="shared" si="142"/>
        <v>44999</v>
      </c>
      <c r="I60" s="35">
        <v>9</v>
      </c>
      <c r="J60" s="36">
        <v>0.9</v>
      </c>
      <c r="K60" s="37">
        <f t="shared" si="141"/>
        <v>7</v>
      </c>
      <c r="L60" s="198" t="s">
        <v>194</v>
      </c>
      <c r="M60" s="57"/>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O60" s="33"/>
      <c r="DP60" s="33"/>
      <c r="DQ60" s="33"/>
      <c r="DR60" s="33"/>
      <c r="DS60" s="33"/>
      <c r="DT60" s="33"/>
      <c r="DV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33"/>
      <c r="FD60" s="33"/>
      <c r="FE60" s="33"/>
      <c r="FF60" s="33"/>
      <c r="FG60" s="33"/>
      <c r="FH60" s="33"/>
      <c r="FI60" s="33"/>
      <c r="FJ60" s="33"/>
      <c r="FK60" s="33"/>
      <c r="FL60" s="33"/>
      <c r="FM60" s="33"/>
      <c r="FN60" s="33"/>
      <c r="FO60" s="33"/>
      <c r="FP60" s="33"/>
      <c r="FQ60" s="33"/>
      <c r="FR60" s="33"/>
    </row>
    <row r="61" spans="1:174" s="34" customFormat="1" ht="21.75" outlineLevel="2">
      <c r="A61" s="33" t="str">
        <f t="shared" si="130"/>
        <v>3.1.8.5</v>
      </c>
      <c r="B61" s="53" t="s">
        <v>251</v>
      </c>
      <c r="C61" s="39" t="s">
        <v>188</v>
      </c>
      <c r="D61" s="39"/>
      <c r="E61" s="39" t="s">
        <v>147</v>
      </c>
      <c r="F61" s="75"/>
      <c r="G61" s="60">
        <v>44991</v>
      </c>
      <c r="H61" s="61">
        <f t="shared" ref="H61" si="143">IF(ISBLANK(G61)," - ",IF(I61=0,G61,G61+I61-1))</f>
        <v>44999</v>
      </c>
      <c r="I61" s="35">
        <v>9</v>
      </c>
      <c r="J61" s="36">
        <v>0.9</v>
      </c>
      <c r="K61" s="37">
        <f t="shared" ref="K61" si="144">IF(OR(H61=0,G61=0)," - ",NETWORKDAYS(G61,H61))</f>
        <v>7</v>
      </c>
      <c r="L61" s="198" t="s">
        <v>194</v>
      </c>
      <c r="M61" s="57"/>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O61" s="33"/>
      <c r="DP61" s="33"/>
      <c r="DQ61" s="33"/>
      <c r="DR61" s="33"/>
      <c r="DS61" s="33"/>
      <c r="DT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c r="FP61" s="33"/>
      <c r="FQ61" s="33"/>
      <c r="FR61" s="33"/>
    </row>
    <row r="62" spans="1:174" s="34" customFormat="1" ht="21.75" outlineLevel="2">
      <c r="A62" s="33" t="str">
        <f t="shared" si="130"/>
        <v>3.1.8.6</v>
      </c>
      <c r="B62" s="53" t="s">
        <v>252</v>
      </c>
      <c r="C62" s="39" t="s">
        <v>188</v>
      </c>
      <c r="D62" s="39"/>
      <c r="E62" s="39" t="s">
        <v>147</v>
      </c>
      <c r="F62" s="75"/>
      <c r="G62" s="60">
        <v>44991</v>
      </c>
      <c r="H62" s="61">
        <f t="shared" si="142"/>
        <v>44999</v>
      </c>
      <c r="I62" s="35">
        <v>9</v>
      </c>
      <c r="J62" s="36">
        <v>0.9</v>
      </c>
      <c r="K62" s="37">
        <f t="shared" si="141"/>
        <v>7</v>
      </c>
      <c r="L62" s="198" t="s">
        <v>194</v>
      </c>
      <c r="M62" s="57"/>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O62" s="33"/>
      <c r="DP62" s="33"/>
      <c r="DQ62" s="33"/>
      <c r="DR62" s="33"/>
      <c r="DS62" s="33"/>
      <c r="DT62" s="33"/>
      <c r="DV62" s="33"/>
      <c r="DW62" s="33"/>
      <c r="DX62" s="33"/>
      <c r="DY62" s="33"/>
      <c r="DZ62" s="33"/>
      <c r="EA62" s="33"/>
      <c r="EB62" s="33"/>
      <c r="EC62" s="33"/>
      <c r="ED62" s="33"/>
      <c r="EE62" s="33"/>
      <c r="EF62" s="33"/>
      <c r="EG62" s="33"/>
      <c r="EH62" s="33"/>
      <c r="EI62" s="33"/>
      <c r="EJ62" s="33"/>
      <c r="EK62" s="33"/>
      <c r="EL62" s="33"/>
      <c r="EM62" s="33"/>
      <c r="EN62" s="33"/>
      <c r="EO62" s="33"/>
      <c r="EP62" s="33"/>
      <c r="EQ62" s="33"/>
      <c r="ER62" s="33"/>
      <c r="ES62" s="33"/>
      <c r="ET62" s="33"/>
      <c r="EU62" s="33"/>
      <c r="EV62" s="33"/>
      <c r="EW62" s="33"/>
      <c r="EX62" s="33"/>
      <c r="EY62" s="33"/>
      <c r="EZ62" s="33"/>
      <c r="FA62" s="33"/>
      <c r="FB62" s="33"/>
      <c r="FC62" s="33"/>
      <c r="FD62" s="33"/>
      <c r="FE62" s="33"/>
      <c r="FF62" s="33"/>
      <c r="FG62" s="33"/>
      <c r="FH62" s="33"/>
      <c r="FI62" s="33"/>
      <c r="FJ62" s="33"/>
      <c r="FK62" s="33"/>
      <c r="FL62" s="33"/>
      <c r="FM62" s="33"/>
      <c r="FN62" s="33"/>
      <c r="FO62" s="33"/>
      <c r="FP62" s="33"/>
      <c r="FQ62" s="33"/>
      <c r="FR62" s="33"/>
    </row>
    <row r="63" spans="1:174" s="151" customFormat="1" ht="21.75" outlineLevel="2">
      <c r="A63"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3.1.9</v>
      </c>
      <c r="B63" s="142" t="s">
        <v>221</v>
      </c>
      <c r="C63" s="143"/>
      <c r="D63" s="143"/>
      <c r="E63" s="143"/>
      <c r="F63" s="145"/>
      <c r="G63" s="146"/>
      <c r="H63" s="147"/>
      <c r="I63" s="148"/>
      <c r="J63" s="149"/>
      <c r="K63" s="148" t="str">
        <f t="shared" ref="K63:K64" si="145">IF(OR(H63=0,G63=0)," - ",NETWORKDAYS(G63,H63))</f>
        <v xml:space="preserve"> - </v>
      </c>
      <c r="L63" s="148"/>
      <c r="M63" s="150"/>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c r="AP63" s="141"/>
      <c r="AQ63" s="141"/>
      <c r="AR63" s="141"/>
      <c r="AS63" s="141"/>
      <c r="AT63" s="141"/>
      <c r="AU63" s="141"/>
      <c r="AV63" s="141"/>
      <c r="AW63" s="141"/>
      <c r="AX63" s="141"/>
      <c r="AY63" s="141"/>
      <c r="AZ63" s="141"/>
      <c r="BA63" s="141"/>
      <c r="BB63" s="141"/>
      <c r="BC63" s="141"/>
      <c r="BD63" s="141"/>
      <c r="BE63" s="141"/>
      <c r="BF63" s="141"/>
      <c r="BG63" s="141"/>
      <c r="BH63" s="141"/>
      <c r="BI63" s="141"/>
      <c r="BJ63" s="141"/>
      <c r="BK63" s="141"/>
      <c r="BL63" s="141"/>
      <c r="BM63" s="141"/>
      <c r="BN63" s="141"/>
      <c r="BO63" s="141"/>
      <c r="BP63" s="141"/>
      <c r="BQ63" s="141"/>
    </row>
    <row r="64" spans="1:174" s="34" customFormat="1" ht="21.75" outlineLevel="2">
      <c r="A64"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3.1.9.1</v>
      </c>
      <c r="B64" s="53" t="s">
        <v>253</v>
      </c>
      <c r="C64" s="39" t="s">
        <v>190</v>
      </c>
      <c r="D64" s="39"/>
      <c r="E64" s="39" t="s">
        <v>147</v>
      </c>
      <c r="F64" s="75"/>
      <c r="G64" s="60">
        <v>44999</v>
      </c>
      <c r="H64" s="61">
        <f t="shared" ref="H64" si="146">IF(ISBLANK(G64)," - ",IF(I64=0,G64,G64+I64-1))</f>
        <v>45000</v>
      </c>
      <c r="I64" s="35">
        <v>2</v>
      </c>
      <c r="J64" s="36">
        <v>0.9</v>
      </c>
      <c r="K64" s="37">
        <f t="shared" si="145"/>
        <v>2</v>
      </c>
      <c r="L64" s="198" t="s">
        <v>194</v>
      </c>
      <c r="M64" s="57"/>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O64" s="33"/>
      <c r="DP64" s="33"/>
      <c r="DQ64" s="33"/>
      <c r="DR64" s="33"/>
      <c r="DS64" s="33"/>
      <c r="DT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33"/>
      <c r="FD64" s="33"/>
      <c r="FE64" s="33"/>
      <c r="FF64" s="33"/>
      <c r="FG64" s="33"/>
      <c r="FH64" s="33"/>
      <c r="FI64" s="33"/>
      <c r="FJ64" s="33"/>
      <c r="FK64" s="33"/>
      <c r="FL64" s="33"/>
      <c r="FM64" s="33"/>
      <c r="FN64" s="33"/>
      <c r="FO64" s="33"/>
      <c r="FP64" s="33"/>
      <c r="FQ64" s="33"/>
      <c r="FR64" s="33"/>
    </row>
    <row r="65" spans="1:174" s="151" customFormat="1" ht="21.75" outlineLevel="2">
      <c r="A6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3.1.10</v>
      </c>
      <c r="B65" s="142" t="s">
        <v>222</v>
      </c>
      <c r="C65" s="143"/>
      <c r="D65" s="143"/>
      <c r="E65" s="143"/>
      <c r="F65" s="145"/>
      <c r="G65" s="146"/>
      <c r="H65" s="147"/>
      <c r="I65" s="148"/>
      <c r="J65" s="149"/>
      <c r="K65" s="148" t="str">
        <f>IF(OR(H65=0,G65=0)," - ",NETWORKDAYS(G65,H65))</f>
        <v xml:space="preserve"> - </v>
      </c>
      <c r="L65" s="148"/>
      <c r="M65" s="150"/>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1"/>
      <c r="AM65" s="141"/>
      <c r="AN65" s="141"/>
      <c r="AO65" s="141"/>
      <c r="AP65" s="141"/>
      <c r="AQ65" s="141"/>
      <c r="AR65" s="141"/>
      <c r="AS65" s="141"/>
      <c r="AT65" s="141"/>
      <c r="AU65" s="141"/>
      <c r="AV65" s="141"/>
      <c r="AW65" s="141"/>
      <c r="AX65" s="141"/>
      <c r="AY65" s="141"/>
      <c r="AZ65" s="141"/>
      <c r="BA65" s="141"/>
      <c r="BB65" s="141"/>
      <c r="BC65" s="141"/>
      <c r="BD65" s="141"/>
      <c r="BE65" s="141"/>
      <c r="BF65" s="141"/>
      <c r="BG65" s="141"/>
      <c r="BH65" s="141"/>
      <c r="BI65" s="141"/>
      <c r="BJ65" s="141"/>
      <c r="BK65" s="141"/>
      <c r="BL65" s="141"/>
      <c r="BM65" s="141"/>
      <c r="BN65" s="141"/>
      <c r="BO65" s="141"/>
      <c r="BP65" s="141"/>
      <c r="BQ65" s="141"/>
    </row>
    <row r="66" spans="1:174" s="34" customFormat="1" ht="21.75" outlineLevel="2">
      <c r="A66" s="33" t="str">
        <f t="shared" ref="A66:A106" si="147">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3.1.10.1</v>
      </c>
      <c r="B66" s="53" t="s">
        <v>254</v>
      </c>
      <c r="C66" s="39" t="s">
        <v>188</v>
      </c>
      <c r="D66" s="39"/>
      <c r="E66" s="39" t="s">
        <v>147</v>
      </c>
      <c r="F66" s="75"/>
      <c r="G66" s="60">
        <v>45001</v>
      </c>
      <c r="H66" s="61">
        <f t="shared" ref="H66:H70" si="148">IF(ISBLANK(G66)," - ",IF(I66=0,G66,G66+I66-1))</f>
        <v>45009</v>
      </c>
      <c r="I66" s="35">
        <v>9</v>
      </c>
      <c r="J66" s="36">
        <v>0.9</v>
      </c>
      <c r="K66" s="37">
        <f t="shared" ref="K66:K70" si="149">IF(OR(H66=0,G66=0)," - ",NETWORKDAYS(G66,H66))</f>
        <v>7</v>
      </c>
      <c r="L66" s="198" t="s">
        <v>194</v>
      </c>
      <c r="M66" s="57"/>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O66" s="33"/>
      <c r="DP66" s="33"/>
      <c r="DQ66" s="33"/>
      <c r="DR66" s="33"/>
      <c r="DS66" s="33"/>
      <c r="DT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c r="FP66" s="33"/>
      <c r="FQ66" s="33"/>
      <c r="FR66" s="33"/>
    </row>
    <row r="67" spans="1:174" s="34" customFormat="1" ht="21.75" outlineLevel="2">
      <c r="A67" s="33" t="str">
        <f t="shared" si="147"/>
        <v>3.1.10.2</v>
      </c>
      <c r="B67" s="53" t="s">
        <v>255</v>
      </c>
      <c r="C67" s="39" t="s">
        <v>188</v>
      </c>
      <c r="D67" s="39"/>
      <c r="E67" s="39" t="s">
        <v>147</v>
      </c>
      <c r="F67" s="75"/>
      <c r="G67" s="60">
        <v>45001</v>
      </c>
      <c r="H67" s="61">
        <f t="shared" si="148"/>
        <v>45009</v>
      </c>
      <c r="I67" s="35">
        <v>9</v>
      </c>
      <c r="J67" s="36">
        <v>0.9</v>
      </c>
      <c r="K67" s="37">
        <f t="shared" si="149"/>
        <v>7</v>
      </c>
      <c r="L67" s="198" t="s">
        <v>194</v>
      </c>
      <c r="M67" s="57"/>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O67" s="33"/>
      <c r="DP67" s="33"/>
      <c r="DQ67" s="33"/>
      <c r="DR67" s="33"/>
      <c r="DS67" s="33"/>
      <c r="DT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33"/>
      <c r="FD67" s="33"/>
      <c r="FE67" s="33"/>
      <c r="FF67" s="33"/>
      <c r="FG67" s="33"/>
      <c r="FH67" s="33"/>
      <c r="FI67" s="33"/>
      <c r="FJ67" s="33"/>
      <c r="FK67" s="33"/>
      <c r="FL67" s="33"/>
      <c r="FM67" s="33"/>
      <c r="FN67" s="33"/>
      <c r="FO67" s="33"/>
      <c r="FP67" s="33"/>
      <c r="FQ67" s="33"/>
      <c r="FR67" s="33"/>
    </row>
    <row r="68" spans="1:174" s="34" customFormat="1" ht="21.75" outlineLevel="2">
      <c r="A68" s="33" t="str">
        <f t="shared" si="147"/>
        <v>3.1.10.3</v>
      </c>
      <c r="B68" s="53" t="s">
        <v>256</v>
      </c>
      <c r="C68" s="39" t="s">
        <v>188</v>
      </c>
      <c r="D68" s="39"/>
      <c r="E68" s="39" t="s">
        <v>147</v>
      </c>
      <c r="F68" s="75"/>
      <c r="G68" s="60">
        <v>45001</v>
      </c>
      <c r="H68" s="61">
        <f t="shared" si="148"/>
        <v>45009</v>
      </c>
      <c r="I68" s="35">
        <v>9</v>
      </c>
      <c r="J68" s="36">
        <v>0.9</v>
      </c>
      <c r="K68" s="37">
        <f t="shared" si="149"/>
        <v>7</v>
      </c>
      <c r="L68" s="198" t="s">
        <v>194</v>
      </c>
      <c r="M68" s="57"/>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O68" s="33"/>
      <c r="DP68" s="33"/>
      <c r="DQ68" s="33"/>
      <c r="DR68" s="33"/>
      <c r="DS68" s="33"/>
      <c r="DT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c r="FP68" s="33"/>
      <c r="FQ68" s="33"/>
      <c r="FR68" s="33"/>
    </row>
    <row r="69" spans="1:174" s="34" customFormat="1" ht="21.75" outlineLevel="2">
      <c r="A69" s="33" t="str">
        <f t="shared" si="147"/>
        <v>3.1.10.4</v>
      </c>
      <c r="B69" s="53" t="s">
        <v>257</v>
      </c>
      <c r="C69" s="39" t="s">
        <v>188</v>
      </c>
      <c r="D69" s="39"/>
      <c r="E69" s="39" t="s">
        <v>147</v>
      </c>
      <c r="F69" s="75"/>
      <c r="G69" s="60">
        <v>45001</v>
      </c>
      <c r="H69" s="61">
        <f t="shared" si="148"/>
        <v>45009</v>
      </c>
      <c r="I69" s="35">
        <v>9</v>
      </c>
      <c r="J69" s="36">
        <v>0.9</v>
      </c>
      <c r="K69" s="37">
        <f t="shared" si="149"/>
        <v>7</v>
      </c>
      <c r="L69" s="198" t="s">
        <v>194</v>
      </c>
      <c r="M69" s="57"/>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O69" s="33"/>
      <c r="DP69" s="33"/>
      <c r="DQ69" s="33"/>
      <c r="DR69" s="33"/>
      <c r="DS69" s="33"/>
      <c r="DT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c r="FP69" s="33"/>
      <c r="FQ69" s="33"/>
      <c r="FR69" s="33"/>
    </row>
    <row r="70" spans="1:174" s="34" customFormat="1" ht="21.75" outlineLevel="2">
      <c r="A70" s="33" t="str">
        <f t="shared" si="147"/>
        <v>3.1.10.5</v>
      </c>
      <c r="B70" s="53" t="s">
        <v>258</v>
      </c>
      <c r="C70" s="39" t="s">
        <v>188</v>
      </c>
      <c r="D70" s="39"/>
      <c r="E70" s="39" t="s">
        <v>147</v>
      </c>
      <c r="F70" s="75"/>
      <c r="G70" s="60">
        <v>45001</v>
      </c>
      <c r="H70" s="61">
        <f t="shared" si="148"/>
        <v>45009</v>
      </c>
      <c r="I70" s="35">
        <v>9</v>
      </c>
      <c r="J70" s="36">
        <v>0.9</v>
      </c>
      <c r="K70" s="37">
        <f t="shared" si="149"/>
        <v>7</v>
      </c>
      <c r="L70" s="198" t="s">
        <v>194</v>
      </c>
      <c r="M70" s="57"/>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O70" s="33"/>
      <c r="DP70" s="33"/>
      <c r="DQ70" s="33"/>
      <c r="DR70" s="33"/>
      <c r="DS70" s="33"/>
      <c r="DT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c r="FP70" s="33"/>
      <c r="FQ70" s="33"/>
      <c r="FR70" s="33"/>
    </row>
    <row r="71" spans="1:174" s="151" customFormat="1" ht="21.75" outlineLevel="2">
      <c r="A71"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3.1.11</v>
      </c>
      <c r="B71" s="142" t="s">
        <v>223</v>
      </c>
      <c r="C71" s="143"/>
      <c r="D71" s="143"/>
      <c r="E71" s="143"/>
      <c r="F71" s="145"/>
      <c r="G71" s="146"/>
      <c r="H71" s="147"/>
      <c r="I71" s="148"/>
      <c r="J71" s="149"/>
      <c r="K71" s="148" t="str">
        <f>IF(OR(H71=0,G71=0)," - ",NETWORKDAYS(G71,H71))</f>
        <v xml:space="preserve"> - </v>
      </c>
      <c r="L71" s="148"/>
      <c r="M71" s="150"/>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1"/>
      <c r="AP71" s="141"/>
      <c r="AQ71" s="141"/>
      <c r="AR71" s="141"/>
      <c r="AS71" s="141"/>
      <c r="AT71" s="141"/>
      <c r="AU71" s="141"/>
      <c r="AV71" s="141"/>
      <c r="AW71" s="141"/>
      <c r="AX71" s="141"/>
      <c r="AY71" s="141"/>
      <c r="AZ71" s="141"/>
      <c r="BA71" s="141"/>
      <c r="BB71" s="141"/>
      <c r="BC71" s="141"/>
      <c r="BD71" s="141"/>
      <c r="BE71" s="141"/>
      <c r="BF71" s="141"/>
      <c r="BG71" s="141"/>
      <c r="BH71" s="141"/>
      <c r="BI71" s="141"/>
      <c r="BJ71" s="141"/>
      <c r="BK71" s="141"/>
      <c r="BL71" s="141"/>
      <c r="BM71" s="141"/>
      <c r="BN71" s="141"/>
      <c r="BO71" s="141"/>
      <c r="BP71" s="141"/>
      <c r="BQ71" s="141"/>
    </row>
    <row r="72" spans="1:174" s="34" customFormat="1" ht="21.75" outlineLevel="2">
      <c r="A72" s="33" t="str">
        <f t="shared" si="147"/>
        <v>3.1.11.1</v>
      </c>
      <c r="B72" s="53" t="s">
        <v>259</v>
      </c>
      <c r="C72" s="39" t="s">
        <v>188</v>
      </c>
      <c r="D72" s="39"/>
      <c r="E72" s="39" t="s">
        <v>147</v>
      </c>
      <c r="F72" s="75"/>
      <c r="G72" s="60">
        <v>45012</v>
      </c>
      <c r="H72" s="61">
        <f>IF(ISBLANK(G72)," - ",IF(I72=0,G72,G72+I72-1))</f>
        <v>45016</v>
      </c>
      <c r="I72" s="35">
        <v>5</v>
      </c>
      <c r="J72" s="36">
        <v>0.9</v>
      </c>
      <c r="K72" s="37">
        <f t="shared" ref="K72:K76" si="150">IF(OR(H72=0,G72=0)," - ",NETWORKDAYS(G72,H72))</f>
        <v>5</v>
      </c>
      <c r="L72" s="198" t="s">
        <v>194</v>
      </c>
      <c r="M72" s="57"/>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O72" s="33"/>
      <c r="DP72" s="33"/>
      <c r="DQ72" s="33"/>
      <c r="DR72" s="33"/>
      <c r="DS72" s="33"/>
      <c r="DT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33"/>
      <c r="FD72" s="33"/>
      <c r="FE72" s="33"/>
      <c r="FF72" s="33"/>
      <c r="FG72" s="33"/>
      <c r="FH72" s="33"/>
      <c r="FI72" s="33"/>
      <c r="FJ72" s="33"/>
      <c r="FK72" s="33"/>
      <c r="FL72" s="33"/>
      <c r="FM72" s="33"/>
      <c r="FN72" s="33"/>
      <c r="FO72" s="33"/>
      <c r="FP72" s="33"/>
      <c r="FQ72" s="33"/>
      <c r="FR72" s="33"/>
    </row>
    <row r="73" spans="1:174" s="34" customFormat="1" ht="21.75" outlineLevel="2">
      <c r="A73" s="33" t="str">
        <f t="shared" si="147"/>
        <v>3.1.11.2</v>
      </c>
      <c r="B73" s="53" t="s">
        <v>260</v>
      </c>
      <c r="C73" s="39" t="s">
        <v>188</v>
      </c>
      <c r="D73" s="39"/>
      <c r="E73" s="39" t="s">
        <v>147</v>
      </c>
      <c r="F73" s="75"/>
      <c r="G73" s="60">
        <v>45012</v>
      </c>
      <c r="H73" s="61">
        <f t="shared" ref="H73:H76" si="151">IF(ISBLANK(G73)," - ",IF(I73=0,G73,G73+I73-1))</f>
        <v>45016</v>
      </c>
      <c r="I73" s="35">
        <v>5</v>
      </c>
      <c r="J73" s="36">
        <v>0.9</v>
      </c>
      <c r="K73" s="37">
        <f t="shared" si="150"/>
        <v>5</v>
      </c>
      <c r="L73" s="198" t="s">
        <v>194</v>
      </c>
      <c r="M73" s="57"/>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O73" s="33"/>
      <c r="DP73" s="33"/>
      <c r="DQ73" s="33"/>
      <c r="DR73" s="33"/>
      <c r="DS73" s="33"/>
      <c r="DT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c r="FP73" s="33"/>
      <c r="FQ73" s="33"/>
      <c r="FR73" s="33"/>
    </row>
    <row r="74" spans="1:174" s="34" customFormat="1" ht="21.75" outlineLevel="2">
      <c r="A74" s="33" t="str">
        <f t="shared" si="147"/>
        <v>3.1.11.3</v>
      </c>
      <c r="B74" s="53" t="s">
        <v>261</v>
      </c>
      <c r="C74" s="39" t="s">
        <v>188</v>
      </c>
      <c r="D74" s="39"/>
      <c r="E74" s="39" t="s">
        <v>147</v>
      </c>
      <c r="F74" s="75"/>
      <c r="G74" s="60">
        <v>45012</v>
      </c>
      <c r="H74" s="61">
        <f t="shared" si="151"/>
        <v>45016</v>
      </c>
      <c r="I74" s="35">
        <v>5</v>
      </c>
      <c r="J74" s="36">
        <v>0.9</v>
      </c>
      <c r="K74" s="37">
        <f t="shared" si="150"/>
        <v>5</v>
      </c>
      <c r="L74" s="198" t="s">
        <v>194</v>
      </c>
      <c r="M74" s="57"/>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O74" s="33"/>
      <c r="DP74" s="33"/>
      <c r="DQ74" s="33"/>
      <c r="DR74" s="33"/>
      <c r="DS74" s="33"/>
      <c r="DT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c r="FP74" s="33"/>
      <c r="FQ74" s="33"/>
      <c r="FR74" s="33"/>
    </row>
    <row r="75" spans="1:174" s="34" customFormat="1" ht="21.75" outlineLevel="2">
      <c r="A75" s="33" t="str">
        <f t="shared" si="147"/>
        <v>3.1.11.4</v>
      </c>
      <c r="B75" s="53" t="s">
        <v>262</v>
      </c>
      <c r="C75" s="39" t="s">
        <v>188</v>
      </c>
      <c r="D75" s="39"/>
      <c r="E75" s="39" t="s">
        <v>147</v>
      </c>
      <c r="F75" s="75"/>
      <c r="G75" s="60">
        <v>45012</v>
      </c>
      <c r="H75" s="61">
        <f t="shared" si="151"/>
        <v>45016</v>
      </c>
      <c r="I75" s="35">
        <v>5</v>
      </c>
      <c r="J75" s="36">
        <v>0.9</v>
      </c>
      <c r="K75" s="37">
        <f t="shared" si="150"/>
        <v>5</v>
      </c>
      <c r="L75" s="198" t="s">
        <v>194</v>
      </c>
      <c r="M75" s="57"/>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O75" s="33"/>
      <c r="DP75" s="33"/>
      <c r="DQ75" s="33"/>
      <c r="DR75" s="33"/>
      <c r="DS75" s="33"/>
      <c r="DT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c r="FP75" s="33"/>
      <c r="FQ75" s="33"/>
      <c r="FR75" s="33"/>
    </row>
    <row r="76" spans="1:174" s="34" customFormat="1" ht="21.75" outlineLevel="2">
      <c r="A76" s="33" t="str">
        <f t="shared" si="147"/>
        <v>3.1.11.5</v>
      </c>
      <c r="B76" s="53" t="s">
        <v>263</v>
      </c>
      <c r="C76" s="39" t="s">
        <v>188</v>
      </c>
      <c r="D76" s="39"/>
      <c r="E76" s="39" t="s">
        <v>147</v>
      </c>
      <c r="F76" s="75"/>
      <c r="G76" s="60">
        <v>45012</v>
      </c>
      <c r="H76" s="61">
        <f t="shared" si="151"/>
        <v>45016</v>
      </c>
      <c r="I76" s="35">
        <v>5</v>
      </c>
      <c r="J76" s="36">
        <v>0.9</v>
      </c>
      <c r="K76" s="37">
        <f t="shared" si="150"/>
        <v>5</v>
      </c>
      <c r="L76" s="198" t="s">
        <v>194</v>
      </c>
      <c r="M76" s="57"/>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O76" s="33"/>
      <c r="DP76" s="33"/>
      <c r="DQ76" s="33"/>
      <c r="DR76" s="33"/>
      <c r="DS76" s="33"/>
      <c r="DT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c r="FP76" s="33"/>
      <c r="FQ76" s="33"/>
      <c r="FR76" s="33"/>
    </row>
    <row r="77" spans="1:174" s="151" customFormat="1" ht="21.75" outlineLevel="2">
      <c r="A77"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3.1.12</v>
      </c>
      <c r="B77" s="142" t="s">
        <v>224</v>
      </c>
      <c r="C77" s="143"/>
      <c r="D77" s="143"/>
      <c r="E77" s="143"/>
      <c r="F77" s="145"/>
      <c r="G77" s="146"/>
      <c r="H77" s="147"/>
      <c r="I77" s="148"/>
      <c r="J77" s="149"/>
      <c r="K77" s="148" t="str">
        <f>IF(OR(H77=0,G77=0)," - ",NETWORKDAYS(G77,H77))</f>
        <v xml:space="preserve"> - </v>
      </c>
      <c r="L77" s="148"/>
      <c r="M77" s="150"/>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1"/>
      <c r="AX77" s="141"/>
      <c r="AY77" s="141"/>
      <c r="AZ77" s="141"/>
      <c r="BA77" s="141"/>
      <c r="BB77" s="141"/>
      <c r="BC77" s="141"/>
      <c r="BD77" s="141"/>
      <c r="BE77" s="141"/>
      <c r="BF77" s="141"/>
      <c r="BG77" s="141"/>
      <c r="BH77" s="141"/>
      <c r="BI77" s="141"/>
      <c r="BJ77" s="141"/>
      <c r="BK77" s="141"/>
      <c r="BL77" s="141"/>
      <c r="BM77" s="141"/>
      <c r="BN77" s="141"/>
      <c r="BO77" s="141"/>
      <c r="BP77" s="141"/>
      <c r="BQ77" s="141"/>
    </row>
    <row r="78" spans="1:174" s="34" customFormat="1" ht="21.75" outlineLevel="2">
      <c r="A78" s="33" t="str">
        <f t="shared" si="147"/>
        <v>3.1.12.1</v>
      </c>
      <c r="B78" s="53" t="s">
        <v>264</v>
      </c>
      <c r="C78" s="39" t="s">
        <v>188</v>
      </c>
      <c r="D78" s="39"/>
      <c r="E78" s="39" t="s">
        <v>147</v>
      </c>
      <c r="F78" s="75"/>
      <c r="G78" s="60">
        <v>45019</v>
      </c>
      <c r="H78" s="61">
        <f>IF(ISBLANK(G78)," - ",IF(I78=0,G78,G78+I78-1))</f>
        <v>45023</v>
      </c>
      <c r="I78" s="35">
        <v>5</v>
      </c>
      <c r="J78" s="36">
        <v>0.9</v>
      </c>
      <c r="K78" s="37">
        <f t="shared" ref="K78" si="152">IF(OR(H78=0,G78=0)," - ",NETWORKDAYS(G78,H78))</f>
        <v>5</v>
      </c>
      <c r="L78" s="198" t="s">
        <v>194</v>
      </c>
      <c r="M78" s="57"/>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O78" s="33"/>
      <c r="DP78" s="33"/>
      <c r="DQ78" s="33"/>
      <c r="DR78" s="33"/>
      <c r="DS78" s="33"/>
      <c r="DT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33"/>
      <c r="FD78" s="33"/>
      <c r="FE78" s="33"/>
      <c r="FF78" s="33"/>
      <c r="FG78" s="33"/>
      <c r="FH78" s="33"/>
      <c r="FI78" s="33"/>
      <c r="FJ78" s="33"/>
      <c r="FK78" s="33"/>
      <c r="FL78" s="33"/>
      <c r="FM78" s="33"/>
      <c r="FN78" s="33"/>
      <c r="FO78" s="33"/>
      <c r="FP78" s="33"/>
      <c r="FQ78" s="33"/>
      <c r="FR78" s="33"/>
    </row>
    <row r="79" spans="1:174" s="151" customFormat="1" ht="21.75" outlineLevel="2">
      <c r="A79"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3.1.13</v>
      </c>
      <c r="B79" s="142" t="s">
        <v>225</v>
      </c>
      <c r="C79" s="143"/>
      <c r="D79" s="143"/>
      <c r="E79" s="143"/>
      <c r="F79" s="145"/>
      <c r="G79" s="146"/>
      <c r="H79" s="147"/>
      <c r="I79" s="148"/>
      <c r="J79" s="149"/>
      <c r="K79" s="148" t="str">
        <f>IF(OR(H79=0,G79=0)," - ",NETWORKDAYS(G79,H79))</f>
        <v xml:space="preserve"> - </v>
      </c>
      <c r="L79" s="148"/>
      <c r="M79" s="150"/>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1"/>
      <c r="AX79" s="141"/>
      <c r="AY79" s="141"/>
      <c r="AZ79" s="141"/>
      <c r="BA79" s="141"/>
      <c r="BB79" s="141"/>
      <c r="BC79" s="141"/>
      <c r="BD79" s="141"/>
      <c r="BE79" s="141"/>
      <c r="BF79" s="141"/>
      <c r="BG79" s="141"/>
      <c r="BH79" s="141"/>
      <c r="BI79" s="141"/>
      <c r="BJ79" s="141"/>
      <c r="BK79" s="141"/>
      <c r="BL79" s="141"/>
      <c r="BM79" s="141"/>
      <c r="BN79" s="141"/>
      <c r="BO79" s="141"/>
      <c r="BP79" s="141"/>
      <c r="BQ79" s="141"/>
    </row>
    <row r="80" spans="1:174" s="34" customFormat="1" ht="21.75" outlineLevel="2">
      <c r="A80" s="33" t="str">
        <f t="shared" si="147"/>
        <v>3.1.13.1</v>
      </c>
      <c r="B80" s="53" t="s">
        <v>265</v>
      </c>
      <c r="C80" s="39" t="s">
        <v>188</v>
      </c>
      <c r="D80" s="39"/>
      <c r="E80" s="39" t="s">
        <v>147</v>
      </c>
      <c r="F80" s="75"/>
      <c r="G80" s="60">
        <v>45019</v>
      </c>
      <c r="H80" s="61">
        <f t="shared" ref="H80:H81" si="153">IF(ISBLANK(G80)," - ",IF(I80=0,G80,G80+I80-1))</f>
        <v>45023</v>
      </c>
      <c r="I80" s="35">
        <v>5</v>
      </c>
      <c r="J80" s="36">
        <v>0.9</v>
      </c>
      <c r="K80" s="37">
        <f t="shared" ref="K80:K81" si="154">IF(OR(H80=0,G80=0)," - ",NETWORKDAYS(G80,H80))</f>
        <v>5</v>
      </c>
      <c r="L80" s="198" t="s">
        <v>194</v>
      </c>
      <c r="M80" s="57"/>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O80" s="33"/>
      <c r="DP80" s="33"/>
      <c r="DQ80" s="33"/>
      <c r="DR80" s="33"/>
      <c r="DS80" s="33"/>
      <c r="DT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33"/>
      <c r="FD80" s="33"/>
      <c r="FE80" s="33"/>
      <c r="FF80" s="33"/>
      <c r="FG80" s="33"/>
      <c r="FH80" s="33"/>
      <c r="FI80" s="33"/>
      <c r="FJ80" s="33"/>
      <c r="FK80" s="33"/>
      <c r="FL80" s="33"/>
      <c r="FM80" s="33"/>
      <c r="FN80" s="33"/>
      <c r="FO80" s="33"/>
      <c r="FP80" s="33"/>
      <c r="FQ80" s="33"/>
    </row>
    <row r="81" spans="1:174" s="34" customFormat="1" ht="21.75" outlineLevel="2">
      <c r="A81" s="33" t="str">
        <f t="shared" si="147"/>
        <v>3.1.13.2</v>
      </c>
      <c r="B81" s="53" t="s">
        <v>266</v>
      </c>
      <c r="C81" s="39" t="s">
        <v>188</v>
      </c>
      <c r="D81" s="39"/>
      <c r="E81" s="39" t="s">
        <v>147</v>
      </c>
      <c r="F81" s="75"/>
      <c r="G81" s="60">
        <v>45019</v>
      </c>
      <c r="H81" s="61">
        <f t="shared" si="153"/>
        <v>45023</v>
      </c>
      <c r="I81" s="35">
        <v>5</v>
      </c>
      <c r="J81" s="36">
        <v>0.9</v>
      </c>
      <c r="K81" s="37">
        <f t="shared" si="154"/>
        <v>5</v>
      </c>
      <c r="L81" s="198" t="s">
        <v>194</v>
      </c>
      <c r="M81" s="57"/>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O81" s="33"/>
      <c r="DP81" s="33"/>
      <c r="DQ81" s="33"/>
      <c r="DR81" s="33"/>
      <c r="DS81" s="33"/>
      <c r="DT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c r="FP81" s="33"/>
      <c r="FQ81" s="33"/>
      <c r="FR81" s="33"/>
    </row>
    <row r="82" spans="1:174" s="151" customFormat="1" ht="21.75" outlineLevel="2">
      <c r="A82"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3.1.14</v>
      </c>
      <c r="B82" s="142" t="s">
        <v>226</v>
      </c>
      <c r="C82" s="143"/>
      <c r="D82" s="143"/>
      <c r="E82" s="143"/>
      <c r="F82" s="145"/>
      <c r="G82" s="146"/>
      <c r="H82" s="147"/>
      <c r="I82" s="148"/>
      <c r="J82" s="149"/>
      <c r="K82" s="148" t="str">
        <f>IF(OR(H82=0,G82=0)," - ",NETWORKDAYS(G82,H82))</f>
        <v xml:space="preserve"> - </v>
      </c>
      <c r="L82" s="148"/>
      <c r="M82" s="150"/>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1"/>
      <c r="AX82" s="141"/>
      <c r="AY82" s="141"/>
      <c r="AZ82" s="141"/>
      <c r="BA82" s="141"/>
      <c r="BB82" s="141"/>
      <c r="BC82" s="141"/>
      <c r="BD82" s="141"/>
      <c r="BE82" s="141"/>
      <c r="BF82" s="141"/>
      <c r="BG82" s="141"/>
      <c r="BH82" s="141"/>
      <c r="BI82" s="141"/>
      <c r="BJ82" s="141"/>
      <c r="BK82" s="141"/>
      <c r="BL82" s="141"/>
      <c r="BM82" s="141"/>
      <c r="BN82" s="141"/>
      <c r="BO82" s="141"/>
      <c r="BP82" s="141"/>
      <c r="BQ82" s="141"/>
    </row>
    <row r="83" spans="1:174" s="34" customFormat="1" ht="21.75" outlineLevel="2">
      <c r="A83" s="33" t="str">
        <f t="shared" si="147"/>
        <v>3.1.14.1</v>
      </c>
      <c r="B83" s="53" t="s">
        <v>267</v>
      </c>
      <c r="C83" s="39" t="s">
        <v>188</v>
      </c>
      <c r="D83" s="39"/>
      <c r="E83" s="39" t="s">
        <v>147</v>
      </c>
      <c r="F83" s="75"/>
      <c r="G83" s="60">
        <v>45026</v>
      </c>
      <c r="H83" s="61">
        <f t="shared" ref="H83:H86" si="155">IF(ISBLANK(G83)," - ",IF(I83=0,G83,G83+I83-1))</f>
        <v>45030</v>
      </c>
      <c r="I83" s="35">
        <v>5</v>
      </c>
      <c r="J83" s="36">
        <v>0.9</v>
      </c>
      <c r="K83" s="37">
        <f t="shared" ref="K83:K86" si="156">IF(OR(H83=0,G83=0)," - ",NETWORKDAYS(G83,H83))</f>
        <v>5</v>
      </c>
      <c r="L83" s="198" t="s">
        <v>194</v>
      </c>
      <c r="M83" s="57"/>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O83" s="33"/>
      <c r="DP83" s="33"/>
      <c r="DQ83" s="33"/>
      <c r="DR83" s="33"/>
      <c r="DS83" s="33"/>
      <c r="DT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33"/>
      <c r="FD83" s="33"/>
      <c r="FE83" s="33"/>
      <c r="FF83" s="33"/>
      <c r="FG83" s="33"/>
      <c r="FH83" s="33"/>
      <c r="FI83" s="33"/>
      <c r="FJ83" s="33"/>
      <c r="FK83" s="33"/>
      <c r="FL83" s="33"/>
      <c r="FM83" s="33"/>
      <c r="FN83" s="33"/>
      <c r="FO83" s="33"/>
      <c r="FP83" s="33"/>
      <c r="FQ83" s="33"/>
    </row>
    <row r="84" spans="1:174" s="34" customFormat="1" ht="21.75" outlineLevel="2">
      <c r="A84" s="33" t="str">
        <f t="shared" si="147"/>
        <v>3.1.14.2</v>
      </c>
      <c r="B84" s="53" t="s">
        <v>268</v>
      </c>
      <c r="C84" s="39" t="s">
        <v>188</v>
      </c>
      <c r="D84" s="39"/>
      <c r="E84" s="39" t="s">
        <v>147</v>
      </c>
      <c r="F84" s="75"/>
      <c r="G84" s="60">
        <v>45112</v>
      </c>
      <c r="H84" s="61">
        <f t="shared" si="155"/>
        <v>45112</v>
      </c>
      <c r="I84" s="35">
        <v>1</v>
      </c>
      <c r="J84" s="36">
        <v>0.2</v>
      </c>
      <c r="K84" s="37">
        <f t="shared" si="156"/>
        <v>1</v>
      </c>
      <c r="L84" s="194" t="s">
        <v>193</v>
      </c>
      <c r="M84" s="57"/>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O84" s="33"/>
      <c r="DP84" s="33"/>
      <c r="DQ84" s="33"/>
      <c r="DR84" s="33"/>
      <c r="DS84" s="33"/>
      <c r="DT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c r="FP84" s="33"/>
      <c r="FQ84" s="33"/>
    </row>
    <row r="85" spans="1:174" s="34" customFormat="1" ht="21.75" outlineLevel="2">
      <c r="A85" s="33" t="str">
        <f t="shared" si="147"/>
        <v>3.1.14.3</v>
      </c>
      <c r="B85" s="53" t="s">
        <v>269</v>
      </c>
      <c r="C85" s="39" t="s">
        <v>188</v>
      </c>
      <c r="D85" s="39"/>
      <c r="E85" s="39" t="s">
        <v>147</v>
      </c>
      <c r="F85" s="75"/>
      <c r="G85" s="60">
        <v>45113</v>
      </c>
      <c r="H85" s="61">
        <f t="shared" si="155"/>
        <v>45113</v>
      </c>
      <c r="I85" s="35">
        <v>1</v>
      </c>
      <c r="J85" s="36">
        <v>0</v>
      </c>
      <c r="K85" s="37">
        <f t="shared" si="156"/>
        <v>1</v>
      </c>
      <c r="L85" s="37" t="s">
        <v>192</v>
      </c>
      <c r="M85" s="57"/>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O85" s="33"/>
      <c r="DP85" s="33"/>
      <c r="DQ85" s="33"/>
      <c r="DR85" s="33"/>
      <c r="DS85" s="33"/>
      <c r="DT85" s="33"/>
      <c r="DV85" s="33"/>
      <c r="DW85" s="33"/>
      <c r="DX85" s="33"/>
      <c r="DY85" s="33"/>
      <c r="DZ85" s="33"/>
      <c r="EA85" s="33"/>
      <c r="EB85" s="33"/>
      <c r="EC85" s="33"/>
      <c r="ED85" s="33"/>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33"/>
      <c r="FD85" s="33"/>
      <c r="FE85" s="33"/>
      <c r="FF85" s="33"/>
      <c r="FG85" s="33"/>
      <c r="FH85" s="33"/>
      <c r="FI85" s="33"/>
      <c r="FJ85" s="33"/>
      <c r="FK85" s="33"/>
      <c r="FL85" s="33"/>
      <c r="FM85" s="33"/>
      <c r="FN85" s="33"/>
      <c r="FO85" s="33"/>
      <c r="FP85" s="33"/>
      <c r="FQ85" s="33"/>
    </row>
    <row r="86" spans="1:174" s="34" customFormat="1" ht="21.75" outlineLevel="2">
      <c r="A86" s="33" t="str">
        <f t="shared" si="147"/>
        <v>3.1.14.4</v>
      </c>
      <c r="B86" s="53" t="s">
        <v>270</v>
      </c>
      <c r="C86" s="39" t="s">
        <v>188</v>
      </c>
      <c r="D86" s="39"/>
      <c r="E86" s="39" t="s">
        <v>147</v>
      </c>
      <c r="F86" s="75"/>
      <c r="G86" s="60">
        <v>45114</v>
      </c>
      <c r="H86" s="61">
        <f t="shared" si="155"/>
        <v>45114</v>
      </c>
      <c r="I86" s="35">
        <v>1</v>
      </c>
      <c r="J86" s="36">
        <v>0</v>
      </c>
      <c r="K86" s="37">
        <f t="shared" si="156"/>
        <v>1</v>
      </c>
      <c r="L86" s="37" t="s">
        <v>192</v>
      </c>
      <c r="M86" s="57"/>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O86" s="33"/>
      <c r="DP86" s="33"/>
      <c r="DQ86" s="33"/>
      <c r="DR86" s="33"/>
      <c r="DS86" s="33"/>
      <c r="DT86" s="33"/>
      <c r="DV86" s="33"/>
      <c r="DW86" s="33"/>
      <c r="DX86" s="33"/>
      <c r="DY86" s="33"/>
      <c r="DZ86" s="33"/>
      <c r="EA86" s="33"/>
      <c r="EB86" s="33"/>
      <c r="EC86" s="33"/>
      <c r="ED86" s="33"/>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33"/>
      <c r="FD86" s="33"/>
      <c r="FE86" s="33"/>
      <c r="FF86" s="33"/>
      <c r="FG86" s="33"/>
      <c r="FH86" s="33"/>
      <c r="FI86" s="33"/>
      <c r="FJ86" s="33"/>
      <c r="FK86" s="33"/>
      <c r="FL86" s="33"/>
      <c r="FM86" s="33"/>
      <c r="FN86" s="33"/>
      <c r="FO86" s="33"/>
      <c r="FP86" s="33"/>
      <c r="FQ86" s="33"/>
    </row>
    <row r="87" spans="1:174" s="151" customFormat="1" ht="21.75" outlineLevel="2">
      <c r="A87"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3.1.15</v>
      </c>
      <c r="B87" s="142" t="s">
        <v>227</v>
      </c>
      <c r="C87" s="143"/>
      <c r="D87" s="143"/>
      <c r="E87" s="143"/>
      <c r="F87" s="145"/>
      <c r="G87" s="146"/>
      <c r="H87" s="147"/>
      <c r="I87" s="148"/>
      <c r="J87" s="149"/>
      <c r="K87" s="148" t="str">
        <f>IF(OR(H87=0,G87=0)," - ",NETWORKDAYS(G87,H87))</f>
        <v xml:space="preserve"> - </v>
      </c>
      <c r="L87" s="148"/>
      <c r="M87" s="150"/>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c r="AP87" s="141"/>
      <c r="AQ87" s="141"/>
      <c r="AR87" s="141"/>
      <c r="AS87" s="141"/>
      <c r="AT87" s="141"/>
      <c r="AU87" s="141"/>
      <c r="AV87" s="141"/>
      <c r="AW87" s="141"/>
      <c r="AX87" s="141"/>
      <c r="AY87" s="141"/>
      <c r="AZ87" s="141"/>
      <c r="BA87" s="141"/>
      <c r="BB87" s="141"/>
      <c r="BC87" s="141"/>
      <c r="BD87" s="141"/>
      <c r="BE87" s="141"/>
      <c r="BF87" s="141"/>
      <c r="BG87" s="141"/>
      <c r="BH87" s="141"/>
      <c r="BI87" s="141"/>
      <c r="BJ87" s="141"/>
      <c r="BK87" s="141"/>
      <c r="BL87" s="141"/>
      <c r="BM87" s="141"/>
      <c r="BN87" s="141"/>
      <c r="BO87" s="141"/>
      <c r="BP87" s="141"/>
      <c r="BQ87" s="141"/>
    </row>
    <row r="88" spans="1:174" s="34" customFormat="1" ht="21.75" outlineLevel="2">
      <c r="A88" s="33" t="str">
        <f t="shared" si="147"/>
        <v>3.1.15.1</v>
      </c>
      <c r="B88" s="53" t="s">
        <v>271</v>
      </c>
      <c r="C88" s="39" t="s">
        <v>188</v>
      </c>
      <c r="D88" s="39"/>
      <c r="E88" s="39" t="s">
        <v>147</v>
      </c>
      <c r="F88" s="75"/>
      <c r="G88" s="60">
        <v>45117</v>
      </c>
      <c r="H88" s="61">
        <f t="shared" ref="H88:H92" si="157">IF(ISBLANK(G88)," - ",IF(I88=0,G88,G88+I88-1))</f>
        <v>45120</v>
      </c>
      <c r="I88" s="35">
        <v>4</v>
      </c>
      <c r="J88" s="36">
        <v>0</v>
      </c>
      <c r="K88" s="37">
        <f t="shared" ref="K88:K92" si="158">IF(OR(H88=0,G88=0)," - ",NETWORKDAYS(G88,H88))</f>
        <v>4</v>
      </c>
      <c r="L88" s="37" t="s">
        <v>192</v>
      </c>
      <c r="M88" s="57"/>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O88" s="33"/>
      <c r="DP88" s="33"/>
      <c r="DQ88" s="33"/>
      <c r="DR88" s="33"/>
      <c r="DS88" s="33"/>
      <c r="DT88" s="33"/>
      <c r="DV88" s="33"/>
      <c r="DW88" s="33"/>
      <c r="DX88" s="33"/>
      <c r="DY88" s="33"/>
      <c r="DZ88" s="33"/>
      <c r="EA88" s="33"/>
      <c r="EB88" s="33"/>
      <c r="EC88" s="33"/>
      <c r="ED88" s="33"/>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33"/>
      <c r="FD88" s="33"/>
      <c r="FE88" s="33"/>
      <c r="FF88" s="33"/>
      <c r="FG88" s="33"/>
      <c r="FH88" s="33"/>
      <c r="FI88" s="33"/>
      <c r="FJ88" s="33"/>
      <c r="FK88" s="33"/>
      <c r="FL88" s="33"/>
      <c r="FM88" s="33"/>
      <c r="FN88" s="33"/>
      <c r="FO88" s="33"/>
      <c r="FP88" s="33"/>
      <c r="FQ88" s="33"/>
    </row>
    <row r="89" spans="1:174" s="34" customFormat="1" ht="21.75" outlineLevel="2">
      <c r="A89" s="33" t="str">
        <f t="shared" si="147"/>
        <v>3.1.15.2</v>
      </c>
      <c r="B89" s="53" t="s">
        <v>272</v>
      </c>
      <c r="C89" s="39" t="s">
        <v>188</v>
      </c>
      <c r="D89" s="39"/>
      <c r="E89" s="39" t="s">
        <v>147</v>
      </c>
      <c r="F89" s="75"/>
      <c r="G89" s="60">
        <v>45117</v>
      </c>
      <c r="H89" s="61">
        <f t="shared" si="157"/>
        <v>45120</v>
      </c>
      <c r="I89" s="35">
        <v>4</v>
      </c>
      <c r="J89" s="36">
        <v>0</v>
      </c>
      <c r="K89" s="37">
        <f t="shared" si="158"/>
        <v>4</v>
      </c>
      <c r="L89" s="37" t="s">
        <v>192</v>
      </c>
      <c r="M89" s="57"/>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O89" s="33"/>
      <c r="DP89" s="33"/>
      <c r="DQ89" s="33"/>
      <c r="DR89" s="33"/>
      <c r="DS89" s="33"/>
      <c r="DT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33"/>
      <c r="FD89" s="33"/>
      <c r="FE89" s="33"/>
      <c r="FF89" s="33"/>
      <c r="FG89" s="33"/>
      <c r="FH89" s="33"/>
      <c r="FI89" s="33"/>
      <c r="FJ89" s="33"/>
      <c r="FK89" s="33"/>
      <c r="FL89" s="33"/>
      <c r="FM89" s="33"/>
      <c r="FN89" s="33"/>
      <c r="FO89" s="33"/>
      <c r="FP89" s="33"/>
      <c r="FQ89" s="33"/>
    </row>
    <row r="90" spans="1:174" s="34" customFormat="1" ht="21.75" outlineLevel="2">
      <c r="A90" s="33" t="str">
        <f t="shared" si="147"/>
        <v>3.1.15.3</v>
      </c>
      <c r="B90" s="53" t="s">
        <v>273</v>
      </c>
      <c r="C90" s="39" t="s">
        <v>188</v>
      </c>
      <c r="D90" s="39"/>
      <c r="E90" s="39" t="s">
        <v>147</v>
      </c>
      <c r="F90" s="75"/>
      <c r="G90" s="60">
        <v>45117</v>
      </c>
      <c r="H90" s="61">
        <f t="shared" si="157"/>
        <v>45120</v>
      </c>
      <c r="I90" s="35">
        <v>4</v>
      </c>
      <c r="J90" s="36">
        <v>0</v>
      </c>
      <c r="K90" s="37">
        <f t="shared" si="158"/>
        <v>4</v>
      </c>
      <c r="L90" s="37" t="s">
        <v>192</v>
      </c>
      <c r="M90" s="57"/>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O90" s="33"/>
      <c r="DP90" s="33"/>
      <c r="DQ90" s="33"/>
      <c r="DR90" s="33"/>
      <c r="DS90" s="33"/>
      <c r="DT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c r="FP90" s="33"/>
      <c r="FQ90" s="33"/>
    </row>
    <row r="91" spans="1:174" s="34" customFormat="1" ht="21.75" outlineLevel="2">
      <c r="A91" s="33" t="str">
        <f t="shared" si="147"/>
        <v>3.1.15.4</v>
      </c>
      <c r="B91" s="53" t="s">
        <v>274</v>
      </c>
      <c r="C91" s="39" t="s">
        <v>188</v>
      </c>
      <c r="D91" s="39"/>
      <c r="E91" s="39" t="s">
        <v>147</v>
      </c>
      <c r="F91" s="75"/>
      <c r="G91" s="60">
        <v>45117</v>
      </c>
      <c r="H91" s="61">
        <f t="shared" si="157"/>
        <v>45120</v>
      </c>
      <c r="I91" s="35">
        <v>4</v>
      </c>
      <c r="J91" s="36">
        <v>0</v>
      </c>
      <c r="K91" s="37">
        <f t="shared" si="158"/>
        <v>4</v>
      </c>
      <c r="L91" s="37" t="s">
        <v>192</v>
      </c>
      <c r="M91" s="57"/>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O91" s="33"/>
      <c r="DP91" s="33"/>
      <c r="DQ91" s="33"/>
      <c r="DR91" s="33"/>
      <c r="DS91" s="33"/>
      <c r="DT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c r="FP91" s="33"/>
      <c r="FQ91" s="33"/>
    </row>
    <row r="92" spans="1:174" s="34" customFormat="1" ht="21.75" outlineLevel="2">
      <c r="A92" s="33" t="str">
        <f t="shared" si="147"/>
        <v>3.1.15.5</v>
      </c>
      <c r="B92" s="53" t="s">
        <v>275</v>
      </c>
      <c r="C92" s="39" t="s">
        <v>188</v>
      </c>
      <c r="D92" s="39"/>
      <c r="E92" s="39" t="s">
        <v>147</v>
      </c>
      <c r="F92" s="75"/>
      <c r="G92" s="60">
        <v>45117</v>
      </c>
      <c r="H92" s="61">
        <f t="shared" si="157"/>
        <v>45120</v>
      </c>
      <c r="I92" s="35">
        <v>4</v>
      </c>
      <c r="J92" s="36">
        <v>0</v>
      </c>
      <c r="K92" s="37">
        <f t="shared" si="158"/>
        <v>4</v>
      </c>
      <c r="L92" s="37" t="s">
        <v>192</v>
      </c>
      <c r="M92" s="57"/>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O92" s="33"/>
      <c r="DP92" s="33"/>
      <c r="DQ92" s="33"/>
      <c r="DR92" s="33"/>
      <c r="DS92" s="33"/>
      <c r="DT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c r="FP92" s="33"/>
      <c r="FQ92" s="33"/>
    </row>
    <row r="93" spans="1:174" s="151" customFormat="1" ht="21.75" outlineLevel="2">
      <c r="A93"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3.1.16</v>
      </c>
      <c r="B93" s="142" t="s">
        <v>302</v>
      </c>
      <c r="C93" s="143"/>
      <c r="D93" s="143"/>
      <c r="E93" s="143"/>
      <c r="F93" s="145"/>
      <c r="G93" s="146"/>
      <c r="H93" s="147"/>
      <c r="I93" s="148"/>
      <c r="J93" s="149"/>
      <c r="K93" s="148" t="str">
        <f>IF(OR(H93=0,G93=0)," - ",NETWORKDAYS(G93,H93))</f>
        <v xml:space="preserve"> - </v>
      </c>
      <c r="L93" s="148"/>
      <c r="M93" s="150"/>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c r="AM93" s="141"/>
      <c r="AN93" s="141"/>
      <c r="AO93" s="141"/>
      <c r="AP93" s="141"/>
      <c r="AQ93" s="141"/>
      <c r="AR93" s="141"/>
      <c r="AS93" s="141"/>
      <c r="AT93" s="141"/>
      <c r="AU93" s="141"/>
      <c r="AV93" s="141"/>
      <c r="AW93" s="141"/>
      <c r="AX93" s="141"/>
      <c r="AY93" s="141"/>
      <c r="AZ93" s="141"/>
      <c r="BA93" s="141"/>
      <c r="BB93" s="141"/>
      <c r="BC93" s="141"/>
      <c r="BD93" s="141"/>
      <c r="BE93" s="141"/>
      <c r="BF93" s="141"/>
      <c r="BG93" s="141"/>
      <c r="BH93" s="141"/>
      <c r="BI93" s="141"/>
      <c r="BJ93" s="141"/>
      <c r="BK93" s="141"/>
      <c r="BL93" s="141"/>
      <c r="BM93" s="141"/>
      <c r="BN93" s="141"/>
      <c r="BO93" s="141"/>
      <c r="BP93" s="141"/>
      <c r="BQ93" s="141"/>
    </row>
    <row r="94" spans="1:174" s="34" customFormat="1" ht="21.75" outlineLevel="2">
      <c r="A94" s="33" t="str">
        <f t="shared" si="147"/>
        <v>3.1.16.1</v>
      </c>
      <c r="B94" s="53" t="s">
        <v>276</v>
      </c>
      <c r="C94" s="39" t="s">
        <v>188</v>
      </c>
      <c r="D94" s="39"/>
      <c r="E94" s="39" t="s">
        <v>147</v>
      </c>
      <c r="F94" s="75"/>
      <c r="G94" s="60">
        <v>45121</v>
      </c>
      <c r="H94" s="61">
        <f t="shared" ref="H94" si="159">IF(ISBLANK(G94)," - ",IF(I94=0,G94,G94+I94-1))</f>
        <v>45124</v>
      </c>
      <c r="I94" s="35">
        <v>4</v>
      </c>
      <c r="J94" s="36">
        <v>0</v>
      </c>
      <c r="K94" s="37">
        <f t="shared" ref="K94" si="160">IF(OR(H94=0,G94=0)," - ",NETWORKDAYS(G94,H94))</f>
        <v>2</v>
      </c>
      <c r="L94" s="37" t="s">
        <v>192</v>
      </c>
      <c r="M94" s="57"/>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O94" s="33"/>
      <c r="DP94" s="33"/>
      <c r="DQ94" s="33"/>
      <c r="DR94" s="33"/>
      <c r="DS94" s="33"/>
      <c r="DT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33"/>
      <c r="FD94" s="33"/>
      <c r="FE94" s="33"/>
      <c r="FF94" s="33"/>
      <c r="FG94" s="33"/>
      <c r="FH94" s="33"/>
      <c r="FI94" s="33"/>
      <c r="FJ94" s="33"/>
      <c r="FK94" s="33"/>
      <c r="FL94" s="33"/>
      <c r="FM94" s="33"/>
      <c r="FN94" s="33"/>
      <c r="FO94" s="33"/>
      <c r="FP94" s="33"/>
      <c r="FQ94" s="33"/>
    </row>
    <row r="95" spans="1:174" s="151" customFormat="1" ht="21.75" outlineLevel="2">
      <c r="A9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3.1.17</v>
      </c>
      <c r="B95" s="142" t="s">
        <v>228</v>
      </c>
      <c r="C95" s="143"/>
      <c r="D95" s="143"/>
      <c r="E95" s="143"/>
      <c r="F95" s="145"/>
      <c r="G95" s="146"/>
      <c r="H95" s="147"/>
      <c r="I95" s="148"/>
      <c r="J95" s="149"/>
      <c r="K95" s="148" t="str">
        <f>IF(OR(H95=0,G95=0)," - ",NETWORKDAYS(G95,H95))</f>
        <v xml:space="preserve"> - </v>
      </c>
      <c r="L95" s="148"/>
      <c r="M95" s="150"/>
      <c r="N95" s="141"/>
      <c r="O95" s="141"/>
      <c r="P95" s="141"/>
      <c r="Q95" s="141"/>
      <c r="R95" s="141"/>
      <c r="S95" s="141"/>
      <c r="T95" s="141"/>
      <c r="U95" s="141"/>
      <c r="V95" s="141"/>
      <c r="W95" s="141"/>
      <c r="X95" s="141"/>
      <c r="Y95" s="141"/>
      <c r="Z95" s="141"/>
      <c r="AA95" s="141"/>
      <c r="AB95" s="141"/>
      <c r="AC95" s="141"/>
      <c r="AD95" s="141"/>
      <c r="AE95" s="141"/>
      <c r="AF95" s="141"/>
      <c r="AG95" s="141"/>
      <c r="AH95" s="141"/>
      <c r="AI95" s="141"/>
      <c r="AJ95" s="141"/>
      <c r="AK95" s="141"/>
      <c r="AL95" s="141"/>
      <c r="AM95" s="141"/>
      <c r="AN95" s="141"/>
      <c r="AO95" s="141"/>
      <c r="AP95" s="141"/>
      <c r="AQ95" s="141"/>
      <c r="AR95" s="141"/>
      <c r="AS95" s="141"/>
      <c r="AT95" s="141"/>
      <c r="AU95" s="141"/>
      <c r="AV95" s="141"/>
      <c r="AW95" s="141"/>
      <c r="AX95" s="141"/>
      <c r="AY95" s="141"/>
      <c r="AZ95" s="141"/>
      <c r="BA95" s="141"/>
      <c r="BB95" s="141"/>
      <c r="BC95" s="141"/>
      <c r="BD95" s="141"/>
      <c r="BE95" s="141"/>
      <c r="BF95" s="141"/>
      <c r="BG95" s="141"/>
      <c r="BH95" s="141"/>
      <c r="BI95" s="141"/>
      <c r="BJ95" s="141"/>
      <c r="BK95" s="141"/>
      <c r="BL95" s="141"/>
      <c r="BM95" s="141"/>
      <c r="BN95" s="141"/>
      <c r="BO95" s="141"/>
      <c r="BP95" s="141"/>
      <c r="BQ95" s="141"/>
    </row>
    <row r="96" spans="1:174" s="34" customFormat="1" ht="21.75" outlineLevel="2">
      <c r="A96" s="33" t="str">
        <f t="shared" si="147"/>
        <v>3.1.17.1</v>
      </c>
      <c r="B96" s="53" t="s">
        <v>277</v>
      </c>
      <c r="C96" s="39" t="s">
        <v>188</v>
      </c>
      <c r="D96" s="39"/>
      <c r="E96" s="39" t="s">
        <v>147</v>
      </c>
      <c r="F96" s="75"/>
      <c r="G96" s="60">
        <v>45125</v>
      </c>
      <c r="H96" s="61">
        <f t="shared" ref="H96:H99" si="161">IF(ISBLANK(G96)," - ",IF(I96=0,G96,G96+I96-1))</f>
        <v>45125</v>
      </c>
      <c r="I96" s="35">
        <v>1</v>
      </c>
      <c r="J96" s="36">
        <v>0</v>
      </c>
      <c r="K96" s="37">
        <f t="shared" ref="K96:K99" si="162">IF(OR(H96=0,G96=0)," - ",NETWORKDAYS(G96,H96))</f>
        <v>1</v>
      </c>
      <c r="L96" s="37" t="s">
        <v>192</v>
      </c>
      <c r="M96" s="57"/>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O96" s="33"/>
      <c r="DP96" s="33"/>
      <c r="DQ96" s="33"/>
      <c r="DR96" s="33"/>
      <c r="DS96" s="33"/>
      <c r="DT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33"/>
      <c r="FD96" s="33"/>
      <c r="FE96" s="33"/>
      <c r="FF96" s="33"/>
      <c r="FG96" s="33"/>
      <c r="FH96" s="33"/>
      <c r="FI96" s="33"/>
      <c r="FJ96" s="33"/>
      <c r="FK96" s="33"/>
      <c r="FL96" s="33"/>
      <c r="FM96" s="33"/>
      <c r="FN96" s="33"/>
      <c r="FO96" s="33"/>
      <c r="FP96" s="33"/>
      <c r="FQ96" s="33"/>
    </row>
    <row r="97" spans="1:174" s="34" customFormat="1" ht="21.75" outlineLevel="2">
      <c r="A97" s="33" t="str">
        <f t="shared" si="147"/>
        <v>3.1.17.2</v>
      </c>
      <c r="B97" s="53" t="s">
        <v>278</v>
      </c>
      <c r="C97" s="39" t="s">
        <v>188</v>
      </c>
      <c r="D97" s="39"/>
      <c r="E97" s="39" t="s">
        <v>147</v>
      </c>
      <c r="F97" s="75"/>
      <c r="G97" s="60">
        <v>45126</v>
      </c>
      <c r="H97" s="61">
        <f t="shared" si="161"/>
        <v>45126</v>
      </c>
      <c r="I97" s="35">
        <v>1</v>
      </c>
      <c r="J97" s="36">
        <v>0</v>
      </c>
      <c r="K97" s="37">
        <f t="shared" si="162"/>
        <v>1</v>
      </c>
      <c r="L97" s="37" t="s">
        <v>192</v>
      </c>
      <c r="M97" s="57"/>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O97" s="33"/>
      <c r="DP97" s="33"/>
      <c r="DQ97" s="33"/>
      <c r="DR97" s="33"/>
      <c r="DS97" s="33"/>
      <c r="DT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33"/>
      <c r="EV97" s="33"/>
      <c r="EW97" s="33"/>
      <c r="EX97" s="33"/>
      <c r="EY97" s="33"/>
      <c r="EZ97" s="33"/>
      <c r="FA97" s="33"/>
      <c r="FB97" s="33"/>
      <c r="FC97" s="33"/>
      <c r="FD97" s="33"/>
      <c r="FE97" s="33"/>
      <c r="FF97" s="33"/>
      <c r="FG97" s="33"/>
      <c r="FH97" s="33"/>
      <c r="FI97" s="33"/>
      <c r="FJ97" s="33"/>
      <c r="FK97" s="33"/>
      <c r="FL97" s="33"/>
      <c r="FM97" s="33"/>
      <c r="FN97" s="33"/>
      <c r="FO97" s="33"/>
      <c r="FP97" s="33"/>
      <c r="FQ97" s="33"/>
    </row>
    <row r="98" spans="1:174" s="34" customFormat="1" ht="21.75" outlineLevel="2">
      <c r="A98" s="33" t="str">
        <f t="shared" si="147"/>
        <v>3.1.17.3</v>
      </c>
      <c r="B98" s="53" t="s">
        <v>279</v>
      </c>
      <c r="C98" s="39" t="s">
        <v>188</v>
      </c>
      <c r="D98" s="39"/>
      <c r="E98" s="39" t="s">
        <v>147</v>
      </c>
      <c r="F98" s="75"/>
      <c r="G98" s="60">
        <v>45127</v>
      </c>
      <c r="H98" s="61">
        <f t="shared" si="161"/>
        <v>45127</v>
      </c>
      <c r="I98" s="35">
        <v>1</v>
      </c>
      <c r="J98" s="36">
        <v>0</v>
      </c>
      <c r="K98" s="37">
        <f t="shared" si="162"/>
        <v>1</v>
      </c>
      <c r="L98" s="37" t="s">
        <v>192</v>
      </c>
      <c r="M98" s="57"/>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O98" s="33"/>
      <c r="DP98" s="33"/>
      <c r="DQ98" s="33"/>
      <c r="DR98" s="33"/>
      <c r="DS98" s="33"/>
      <c r="DT98" s="33"/>
      <c r="DV98" s="33"/>
      <c r="DW98" s="33"/>
      <c r="DX98" s="33"/>
      <c r="DY98" s="33"/>
      <c r="DZ98" s="33"/>
      <c r="EA98" s="33"/>
      <c r="EB98" s="33"/>
      <c r="EC98" s="33"/>
      <c r="ED98" s="33"/>
      <c r="EE98" s="33"/>
      <c r="EF98" s="33"/>
      <c r="EG98" s="33"/>
      <c r="EH98" s="33"/>
      <c r="EI98" s="33"/>
      <c r="EJ98" s="33"/>
      <c r="EK98" s="33"/>
      <c r="EL98" s="33"/>
      <c r="EM98" s="33"/>
      <c r="EN98" s="33"/>
      <c r="EO98" s="33"/>
      <c r="EP98" s="33"/>
      <c r="EQ98" s="33"/>
      <c r="ER98" s="33"/>
      <c r="ES98" s="33"/>
      <c r="ET98" s="33"/>
      <c r="EU98" s="33"/>
      <c r="EV98" s="33"/>
      <c r="EW98" s="33"/>
      <c r="EX98" s="33"/>
      <c r="EY98" s="33"/>
      <c r="EZ98" s="33"/>
      <c r="FA98" s="33"/>
      <c r="FB98" s="33"/>
      <c r="FC98" s="33"/>
      <c r="FD98" s="33"/>
      <c r="FE98" s="33"/>
      <c r="FF98" s="33"/>
      <c r="FG98" s="33"/>
      <c r="FH98" s="33"/>
      <c r="FI98" s="33"/>
      <c r="FJ98" s="33"/>
      <c r="FK98" s="33"/>
      <c r="FL98" s="33"/>
      <c r="FM98" s="33"/>
      <c r="FN98" s="33"/>
      <c r="FO98" s="33"/>
      <c r="FP98" s="33"/>
      <c r="FQ98" s="33"/>
    </row>
    <row r="99" spans="1:174" s="34" customFormat="1" ht="21.75" outlineLevel="2">
      <c r="A99" s="33" t="str">
        <f t="shared" si="147"/>
        <v>3.1.17.4</v>
      </c>
      <c r="B99" s="53" t="s">
        <v>280</v>
      </c>
      <c r="C99" s="39" t="s">
        <v>188</v>
      </c>
      <c r="D99" s="39"/>
      <c r="E99" s="39" t="s">
        <v>147</v>
      </c>
      <c r="F99" s="75"/>
      <c r="G99" s="60">
        <v>45128</v>
      </c>
      <c r="H99" s="61">
        <f t="shared" si="161"/>
        <v>45128</v>
      </c>
      <c r="I99" s="35">
        <v>1</v>
      </c>
      <c r="J99" s="36">
        <v>0</v>
      </c>
      <c r="K99" s="37">
        <f t="shared" si="162"/>
        <v>1</v>
      </c>
      <c r="L99" s="37" t="s">
        <v>192</v>
      </c>
      <c r="M99" s="57"/>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O99" s="33"/>
      <c r="DP99" s="33"/>
      <c r="DQ99" s="33"/>
      <c r="DR99" s="33"/>
      <c r="DS99" s="33"/>
      <c r="DT99" s="33"/>
      <c r="DV99" s="33"/>
      <c r="DW99" s="33"/>
      <c r="DX99" s="33"/>
      <c r="DY99" s="33"/>
      <c r="DZ99" s="33"/>
      <c r="EA99" s="33"/>
      <c r="EB99" s="33"/>
      <c r="EC99" s="33"/>
      <c r="ED99" s="33"/>
      <c r="EE99" s="33"/>
      <c r="EF99" s="33"/>
      <c r="EG99" s="33"/>
      <c r="EH99" s="33"/>
      <c r="EI99" s="33"/>
      <c r="EJ99" s="33"/>
      <c r="EK99" s="33"/>
      <c r="EL99" s="33"/>
      <c r="EM99" s="33"/>
      <c r="EN99" s="33"/>
      <c r="EO99" s="33"/>
      <c r="EP99" s="33"/>
      <c r="EQ99" s="33"/>
      <c r="ER99" s="33"/>
      <c r="ES99" s="33"/>
      <c r="ET99" s="33"/>
      <c r="EU99" s="33"/>
      <c r="EV99" s="33"/>
      <c r="EW99" s="33"/>
      <c r="EX99" s="33"/>
      <c r="EY99" s="33"/>
      <c r="EZ99" s="33"/>
      <c r="FA99" s="33"/>
      <c r="FB99" s="33"/>
      <c r="FC99" s="33"/>
      <c r="FD99" s="33"/>
      <c r="FE99" s="33"/>
      <c r="FF99" s="33"/>
      <c r="FG99" s="33"/>
      <c r="FH99" s="33"/>
      <c r="FI99" s="33"/>
      <c r="FJ99" s="33"/>
      <c r="FK99" s="33"/>
      <c r="FL99" s="33"/>
      <c r="FM99" s="33"/>
      <c r="FN99" s="33"/>
      <c r="FO99" s="33"/>
      <c r="FP99" s="33"/>
      <c r="FQ99" s="33"/>
    </row>
    <row r="100" spans="1:174" s="151" customFormat="1" ht="21.75" outlineLevel="2">
      <c r="A100"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3.1.18</v>
      </c>
      <c r="B100" s="142" t="s">
        <v>229</v>
      </c>
      <c r="C100" s="143"/>
      <c r="D100" s="143"/>
      <c r="E100" s="143"/>
      <c r="F100" s="145"/>
      <c r="G100" s="146"/>
      <c r="H100" s="147"/>
      <c r="I100" s="148"/>
      <c r="J100" s="149"/>
      <c r="K100" s="148" t="str">
        <f>IF(OR(H100=0,G100=0)," - ",NETWORKDAYS(G100,H100))</f>
        <v xml:space="preserve"> - </v>
      </c>
      <c r="L100" s="148"/>
      <c r="M100" s="150"/>
      <c r="N100" s="141"/>
      <c r="O100" s="141"/>
      <c r="P100" s="141"/>
      <c r="Q100" s="141"/>
      <c r="R100" s="141"/>
      <c r="S100" s="141"/>
      <c r="T100" s="141"/>
      <c r="U100" s="141"/>
      <c r="V100" s="141"/>
      <c r="W100" s="141"/>
      <c r="X100" s="141"/>
      <c r="Y100" s="141"/>
      <c r="Z100" s="141"/>
      <c r="AA100" s="141"/>
      <c r="AB100" s="141"/>
      <c r="AC100" s="141"/>
      <c r="AD100" s="141"/>
      <c r="AE100" s="141"/>
      <c r="AF100" s="141"/>
      <c r="AG100" s="141"/>
      <c r="AH100" s="141"/>
      <c r="AI100" s="141"/>
      <c r="AJ100" s="141"/>
      <c r="AK100" s="141"/>
      <c r="AL100" s="141"/>
      <c r="AM100" s="141"/>
      <c r="AN100" s="141"/>
      <c r="AO100" s="141"/>
      <c r="AP100" s="141"/>
      <c r="AQ100" s="141"/>
      <c r="AR100" s="141"/>
      <c r="AS100" s="141"/>
      <c r="AT100" s="141"/>
      <c r="AU100" s="141"/>
      <c r="AV100" s="141"/>
      <c r="AW100" s="141"/>
      <c r="AX100" s="141"/>
      <c r="AY100" s="141"/>
      <c r="AZ100" s="141"/>
      <c r="BA100" s="141"/>
      <c r="BB100" s="141"/>
      <c r="BC100" s="141"/>
      <c r="BD100" s="141"/>
      <c r="BE100" s="141"/>
      <c r="BF100" s="141"/>
      <c r="BG100" s="141"/>
      <c r="BH100" s="141"/>
      <c r="BI100" s="141"/>
      <c r="BJ100" s="141"/>
      <c r="BK100" s="141"/>
      <c r="BL100" s="141"/>
      <c r="BM100" s="141"/>
      <c r="BN100" s="141"/>
      <c r="BO100" s="141"/>
      <c r="BP100" s="141"/>
      <c r="BQ100" s="141"/>
    </row>
    <row r="101" spans="1:174" s="34" customFormat="1" ht="21.75" outlineLevel="2">
      <c r="A101" s="33" t="str">
        <f t="shared" si="147"/>
        <v>3.1.18.1</v>
      </c>
      <c r="B101" s="53" t="s">
        <v>281</v>
      </c>
      <c r="C101" s="39" t="s">
        <v>188</v>
      </c>
      <c r="D101" s="39"/>
      <c r="E101" s="39" t="s">
        <v>147</v>
      </c>
      <c r="F101" s="75"/>
      <c r="G101" s="60">
        <v>45131</v>
      </c>
      <c r="H101" s="61">
        <f t="shared" ref="H101" si="163">IF(ISBLANK(G101)," - ",IF(I101=0,G101,G101+I101-1))</f>
        <v>45131</v>
      </c>
      <c r="I101" s="35">
        <v>1</v>
      </c>
      <c r="J101" s="36">
        <v>0</v>
      </c>
      <c r="K101" s="37">
        <f t="shared" ref="K101" si="164">IF(OR(H101=0,G101=0)," - ",NETWORKDAYS(G101,H101))</f>
        <v>1</v>
      </c>
      <c r="L101" s="37" t="s">
        <v>192</v>
      </c>
      <c r="M101" s="57"/>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O101" s="33"/>
      <c r="DP101" s="33"/>
      <c r="DQ101" s="33"/>
      <c r="DR101" s="33"/>
      <c r="DS101" s="33"/>
      <c r="DT101" s="33"/>
      <c r="DV101" s="33"/>
      <c r="DW101" s="33"/>
      <c r="DX101" s="33"/>
      <c r="DY101" s="33"/>
      <c r="DZ101" s="33"/>
      <c r="EA101" s="33"/>
      <c r="EB101" s="33"/>
      <c r="EC101" s="33"/>
      <c r="ED101" s="33"/>
      <c r="EE101" s="33"/>
      <c r="EF101" s="33"/>
      <c r="EG101" s="33"/>
      <c r="EH101" s="33"/>
      <c r="EI101" s="33"/>
      <c r="EJ101" s="33"/>
      <c r="EK101" s="33"/>
      <c r="EL101" s="33"/>
      <c r="EM101" s="33"/>
      <c r="EN101" s="33"/>
      <c r="EO101" s="33"/>
      <c r="EP101" s="33"/>
      <c r="EQ101" s="33"/>
      <c r="ER101" s="33"/>
      <c r="ES101" s="33"/>
      <c r="ET101" s="33"/>
      <c r="EU101" s="33"/>
      <c r="EV101" s="33"/>
      <c r="EW101" s="33"/>
      <c r="EX101" s="33"/>
      <c r="EY101" s="33"/>
      <c r="EZ101" s="33"/>
      <c r="FA101" s="33"/>
      <c r="FB101" s="33"/>
      <c r="FC101" s="33"/>
      <c r="FD101" s="33"/>
      <c r="FE101" s="33"/>
      <c r="FF101" s="33"/>
      <c r="FG101" s="33"/>
      <c r="FH101" s="33"/>
      <c r="FI101" s="33"/>
      <c r="FJ101" s="33"/>
      <c r="FK101" s="33"/>
      <c r="FL101" s="33"/>
      <c r="FM101" s="33"/>
      <c r="FN101" s="33"/>
      <c r="FO101" s="33"/>
      <c r="FP101" s="33"/>
      <c r="FQ101" s="33"/>
    </row>
    <row r="102" spans="1:174" s="151" customFormat="1" ht="21.75" outlineLevel="2">
      <c r="A102"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3.1.19</v>
      </c>
      <c r="B102" s="142" t="s">
        <v>230</v>
      </c>
      <c r="C102" s="143"/>
      <c r="D102" s="143"/>
      <c r="E102" s="143"/>
      <c r="F102" s="145"/>
      <c r="G102" s="146"/>
      <c r="H102" s="147"/>
      <c r="I102" s="148"/>
      <c r="J102" s="149"/>
      <c r="K102" s="148" t="str">
        <f>IF(OR(H102=0,G102=0)," - ",NETWORKDAYS(G102,H102))</f>
        <v xml:space="preserve"> - </v>
      </c>
      <c r="L102" s="148"/>
      <c r="M102" s="150"/>
      <c r="N102" s="141"/>
      <c r="O102" s="141"/>
      <c r="P102" s="141"/>
      <c r="Q102" s="141"/>
      <c r="R102" s="141"/>
      <c r="S102" s="141"/>
      <c r="T102" s="141"/>
      <c r="U102" s="141"/>
      <c r="V102" s="141"/>
      <c r="W102" s="141"/>
      <c r="X102" s="141"/>
      <c r="Y102" s="141"/>
      <c r="Z102" s="141"/>
      <c r="AA102" s="141"/>
      <c r="AB102" s="141"/>
      <c r="AC102" s="141"/>
      <c r="AD102" s="141"/>
      <c r="AE102" s="141"/>
      <c r="AF102" s="141"/>
      <c r="AG102" s="141"/>
      <c r="AH102" s="141"/>
      <c r="AI102" s="141"/>
      <c r="AJ102" s="141"/>
      <c r="AK102" s="141"/>
      <c r="AL102" s="141"/>
      <c r="AM102" s="141"/>
      <c r="AN102" s="141"/>
      <c r="AO102" s="141"/>
      <c r="AP102" s="141"/>
      <c r="AQ102" s="141"/>
      <c r="AR102" s="141"/>
      <c r="AS102" s="141"/>
      <c r="AT102" s="141"/>
      <c r="AU102" s="141"/>
      <c r="AV102" s="141"/>
      <c r="AW102" s="141"/>
      <c r="AX102" s="141"/>
      <c r="AY102" s="141"/>
      <c r="AZ102" s="141"/>
      <c r="BA102" s="141"/>
      <c r="BB102" s="141"/>
      <c r="BC102" s="141"/>
      <c r="BD102" s="141"/>
      <c r="BE102" s="141"/>
      <c r="BF102" s="141"/>
      <c r="BG102" s="141"/>
      <c r="BH102" s="141"/>
      <c r="BI102" s="141"/>
      <c r="BJ102" s="141"/>
      <c r="BK102" s="141"/>
      <c r="BL102" s="141"/>
      <c r="BM102" s="141"/>
      <c r="BN102" s="141"/>
      <c r="BO102" s="141"/>
      <c r="BP102" s="141"/>
      <c r="BQ102" s="141"/>
    </row>
    <row r="103" spans="1:174" s="34" customFormat="1" ht="21.75" outlineLevel="2">
      <c r="A103" s="33" t="str">
        <f t="shared" si="147"/>
        <v>3.1.19.1</v>
      </c>
      <c r="B103" s="53" t="s">
        <v>282</v>
      </c>
      <c r="C103" s="39" t="s">
        <v>188</v>
      </c>
      <c r="D103" s="39"/>
      <c r="E103" s="39" t="s">
        <v>147</v>
      </c>
      <c r="F103" s="75"/>
      <c r="G103" s="60">
        <v>45132</v>
      </c>
      <c r="H103" s="61">
        <f t="shared" ref="H103" si="165">IF(ISBLANK(G103)," - ",IF(I103=0,G103,G103+I103-1))</f>
        <v>45133</v>
      </c>
      <c r="I103" s="35">
        <v>2</v>
      </c>
      <c r="J103" s="36">
        <v>0</v>
      </c>
      <c r="K103" s="37">
        <f t="shared" ref="K103" si="166">IF(OR(H103=0,G103=0)," - ",NETWORKDAYS(G103,H103))</f>
        <v>2</v>
      </c>
      <c r="L103" s="37" t="s">
        <v>192</v>
      </c>
      <c r="M103" s="57"/>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O103" s="33"/>
      <c r="DP103" s="33"/>
      <c r="DQ103" s="33"/>
      <c r="DR103" s="33"/>
      <c r="DS103" s="33"/>
      <c r="DT103" s="33"/>
      <c r="DV103" s="33"/>
      <c r="DW103" s="33"/>
      <c r="DX103" s="33"/>
      <c r="DY103" s="33"/>
      <c r="DZ103" s="33"/>
      <c r="EA103" s="33"/>
      <c r="EB103" s="33"/>
      <c r="EC103" s="33"/>
      <c r="ED103" s="33"/>
      <c r="EE103" s="33"/>
      <c r="EF103" s="33"/>
      <c r="EG103" s="33"/>
      <c r="EH103" s="33"/>
      <c r="EI103" s="33"/>
      <c r="EJ103" s="33"/>
      <c r="EK103" s="33"/>
      <c r="EL103" s="33"/>
      <c r="EM103" s="33"/>
      <c r="EN103" s="33"/>
      <c r="EO103" s="33"/>
      <c r="EP103" s="33"/>
      <c r="EQ103" s="33"/>
      <c r="ER103" s="33"/>
      <c r="ES103" s="33"/>
      <c r="ET103" s="33"/>
      <c r="EU103" s="33"/>
      <c r="EV103" s="33"/>
      <c r="EW103" s="33"/>
      <c r="EX103" s="33"/>
      <c r="EY103" s="33"/>
      <c r="EZ103" s="33"/>
      <c r="FA103" s="33"/>
      <c r="FB103" s="33"/>
      <c r="FC103" s="33"/>
      <c r="FD103" s="33"/>
      <c r="FE103" s="33"/>
      <c r="FF103" s="33"/>
      <c r="FG103" s="33"/>
      <c r="FH103" s="33"/>
      <c r="FI103" s="33"/>
      <c r="FJ103" s="33"/>
      <c r="FK103" s="33"/>
      <c r="FL103" s="33"/>
      <c r="FM103" s="33"/>
      <c r="FN103" s="33"/>
      <c r="FO103" s="33"/>
      <c r="FP103" s="33"/>
      <c r="FQ103" s="33"/>
      <c r="FR103" s="33"/>
    </row>
    <row r="104" spans="1:174" s="151" customFormat="1" ht="21.75" outlineLevel="2">
      <c r="A104"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3.1.20</v>
      </c>
      <c r="B104" s="142" t="s">
        <v>231</v>
      </c>
      <c r="C104" s="143"/>
      <c r="D104" s="143"/>
      <c r="E104" s="143"/>
      <c r="F104" s="145"/>
      <c r="G104" s="146"/>
      <c r="H104" s="147"/>
      <c r="I104" s="148"/>
      <c r="J104" s="149"/>
      <c r="K104" s="148" t="str">
        <f>IF(OR(H104=0,G104=0)," - ",NETWORKDAYS(G104,H104))</f>
        <v xml:space="preserve"> - </v>
      </c>
      <c r="L104" s="148"/>
      <c r="M104" s="150"/>
      <c r="N104" s="141"/>
      <c r="O104" s="141"/>
      <c r="P104" s="141"/>
      <c r="Q104" s="141"/>
      <c r="R104" s="141"/>
      <c r="S104" s="141"/>
      <c r="T104" s="141"/>
      <c r="U104" s="141"/>
      <c r="V104" s="141"/>
      <c r="W104" s="141"/>
      <c r="X104" s="141"/>
      <c r="Y104" s="141"/>
      <c r="Z104" s="141"/>
      <c r="AA104" s="141"/>
      <c r="AB104" s="141"/>
      <c r="AC104" s="141"/>
      <c r="AD104" s="141"/>
      <c r="AE104" s="141"/>
      <c r="AF104" s="141"/>
      <c r="AG104" s="141"/>
      <c r="AH104" s="141"/>
      <c r="AI104" s="141"/>
      <c r="AJ104" s="141"/>
      <c r="AK104" s="141"/>
      <c r="AL104" s="141"/>
      <c r="AM104" s="141"/>
      <c r="AN104" s="141"/>
      <c r="AO104" s="141"/>
      <c r="AP104" s="141"/>
      <c r="AQ104" s="141"/>
      <c r="AR104" s="141"/>
      <c r="AS104" s="141"/>
      <c r="AT104" s="141"/>
      <c r="AU104" s="141"/>
      <c r="AV104" s="141"/>
      <c r="AW104" s="141"/>
      <c r="AX104" s="141"/>
      <c r="AY104" s="141"/>
      <c r="AZ104" s="141"/>
      <c r="BA104" s="141"/>
      <c r="BB104" s="141"/>
      <c r="BC104" s="141"/>
      <c r="BD104" s="141"/>
      <c r="BE104" s="141"/>
      <c r="BF104" s="141"/>
      <c r="BG104" s="141"/>
      <c r="BH104" s="141"/>
      <c r="BI104" s="141"/>
      <c r="BJ104" s="141"/>
      <c r="BK104" s="141"/>
      <c r="BL104" s="141"/>
      <c r="BM104" s="141"/>
      <c r="BN104" s="141"/>
      <c r="BO104" s="141"/>
      <c r="BP104" s="141"/>
      <c r="BQ104" s="141"/>
    </row>
    <row r="105" spans="1:174" s="34" customFormat="1" ht="21.75" outlineLevel="2">
      <c r="A105" s="33" t="str">
        <f t="shared" si="147"/>
        <v>3.1.20.1</v>
      </c>
      <c r="B105" s="53" t="s">
        <v>283</v>
      </c>
      <c r="C105" s="39" t="s">
        <v>188</v>
      </c>
      <c r="D105" s="39"/>
      <c r="E105" s="39" t="s">
        <v>147</v>
      </c>
      <c r="F105" s="75"/>
      <c r="G105" s="60">
        <v>45134</v>
      </c>
      <c r="H105" s="61">
        <f t="shared" ref="H105:H106" si="167">IF(ISBLANK(G105)," - ",IF(I105=0,G105,G105+I105-1))</f>
        <v>45135</v>
      </c>
      <c r="I105" s="35">
        <v>2</v>
      </c>
      <c r="J105" s="36">
        <v>0</v>
      </c>
      <c r="K105" s="37">
        <f t="shared" ref="K105:K106" si="168">IF(OR(H105=0,G105=0)," - ",NETWORKDAYS(G105,H105))</f>
        <v>2</v>
      </c>
      <c r="L105" s="37" t="s">
        <v>192</v>
      </c>
      <c r="M105" s="57"/>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O105" s="33"/>
      <c r="DP105" s="33"/>
      <c r="DQ105" s="33"/>
      <c r="DR105" s="33"/>
      <c r="DS105" s="33"/>
      <c r="DT105" s="33"/>
      <c r="DV105" s="33"/>
      <c r="DW105" s="33"/>
      <c r="DX105" s="33"/>
      <c r="DY105" s="33"/>
      <c r="DZ105" s="33"/>
      <c r="EA105" s="33"/>
      <c r="EB105" s="33"/>
      <c r="EC105" s="33"/>
      <c r="ED105" s="33"/>
      <c r="EE105" s="33"/>
      <c r="EF105" s="33"/>
      <c r="EG105" s="33"/>
      <c r="EH105" s="33"/>
      <c r="EI105" s="33"/>
      <c r="EJ105" s="33"/>
      <c r="EK105" s="33"/>
      <c r="EL105" s="33"/>
      <c r="EM105" s="33"/>
      <c r="EN105" s="33"/>
      <c r="EO105" s="33"/>
      <c r="EP105" s="33"/>
      <c r="EQ105" s="33"/>
      <c r="ER105" s="33"/>
      <c r="ES105" s="33"/>
      <c r="ET105" s="33"/>
      <c r="EU105" s="33"/>
      <c r="EV105" s="33"/>
      <c r="EW105" s="33"/>
      <c r="EX105" s="33"/>
      <c r="EY105" s="33"/>
      <c r="EZ105" s="33"/>
      <c r="FA105" s="33"/>
      <c r="FB105" s="33"/>
      <c r="FC105" s="33"/>
      <c r="FD105" s="33"/>
      <c r="FE105" s="33"/>
      <c r="FF105" s="33"/>
      <c r="FG105" s="33"/>
      <c r="FH105" s="33"/>
      <c r="FI105" s="33"/>
      <c r="FJ105" s="33"/>
      <c r="FK105" s="33"/>
      <c r="FL105" s="33"/>
      <c r="FM105" s="33"/>
      <c r="FN105" s="33"/>
      <c r="FO105" s="33"/>
      <c r="FP105" s="33"/>
      <c r="FQ105" s="33"/>
    </row>
    <row r="106" spans="1:174" s="34" customFormat="1" ht="21.75" outlineLevel="2">
      <c r="A106" s="33" t="str">
        <f t="shared" si="147"/>
        <v>3.1.20.2</v>
      </c>
      <c r="B106" s="53" t="s">
        <v>284</v>
      </c>
      <c r="C106" s="39" t="s">
        <v>188</v>
      </c>
      <c r="D106" s="39"/>
      <c r="E106" s="39" t="s">
        <v>147</v>
      </c>
      <c r="F106" s="75"/>
      <c r="G106" s="60">
        <v>45138</v>
      </c>
      <c r="H106" s="61">
        <f t="shared" si="167"/>
        <v>45139</v>
      </c>
      <c r="I106" s="35">
        <v>2</v>
      </c>
      <c r="J106" s="36">
        <v>0</v>
      </c>
      <c r="K106" s="37">
        <f t="shared" si="168"/>
        <v>2</v>
      </c>
      <c r="L106" s="37" t="s">
        <v>192</v>
      </c>
      <c r="M106" s="57"/>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O106" s="33"/>
      <c r="DP106" s="33"/>
      <c r="DQ106" s="33"/>
      <c r="DR106" s="33"/>
      <c r="DS106" s="33"/>
      <c r="DT106" s="33"/>
      <c r="DV106" s="33"/>
      <c r="DW106" s="33"/>
      <c r="DX106" s="33"/>
      <c r="DY106" s="33"/>
      <c r="DZ106" s="33"/>
      <c r="EA106" s="33"/>
      <c r="EB106" s="33"/>
      <c r="EC106" s="33"/>
      <c r="ED106" s="33"/>
      <c r="EE106" s="33"/>
      <c r="EF106" s="33"/>
      <c r="EG106" s="33"/>
      <c r="EH106" s="33"/>
      <c r="EI106" s="33"/>
      <c r="EJ106" s="33"/>
      <c r="EK106" s="33"/>
      <c r="EL106" s="33"/>
      <c r="EM106" s="33"/>
      <c r="EN106" s="33"/>
      <c r="EO106" s="33"/>
      <c r="EP106" s="33"/>
      <c r="EQ106" s="33"/>
      <c r="ER106" s="33"/>
      <c r="ES106" s="33"/>
      <c r="ET106" s="33"/>
      <c r="EU106" s="33"/>
      <c r="EV106" s="33"/>
      <c r="EW106" s="33"/>
      <c r="EX106" s="33"/>
      <c r="EY106" s="33"/>
      <c r="EZ106" s="33"/>
      <c r="FA106" s="33"/>
      <c r="FB106" s="33"/>
      <c r="FC106" s="33"/>
      <c r="FD106" s="33"/>
      <c r="FE106" s="33"/>
      <c r="FF106" s="33"/>
      <c r="FG106" s="33"/>
      <c r="FH106" s="33"/>
      <c r="FI106" s="33"/>
      <c r="FJ106" s="33"/>
      <c r="FK106" s="33"/>
      <c r="FL106" s="33"/>
      <c r="FM106" s="33"/>
      <c r="FN106" s="33"/>
      <c r="FO106" s="33"/>
      <c r="FP106" s="33"/>
      <c r="FQ106" s="33"/>
    </row>
    <row r="107" spans="1:174" s="34" customFormat="1" ht="21.75" outlineLevel="2">
      <c r="A107"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3.1.21</v>
      </c>
      <c r="B107" s="76" t="s">
        <v>232</v>
      </c>
      <c r="C107" s="39" t="s">
        <v>190</v>
      </c>
      <c r="D107" s="39" t="s">
        <v>188</v>
      </c>
      <c r="E107" s="39" t="s">
        <v>147</v>
      </c>
      <c r="F107" s="75"/>
      <c r="G107" s="60"/>
      <c r="H107" s="61" t="str">
        <f t="shared" ref="H107" si="169">IF(ISBLANK(G107)," - ",IF(I107=0,G107,G107+I107-1))</f>
        <v xml:space="preserve"> - </v>
      </c>
      <c r="I107" s="35"/>
      <c r="J107" s="36">
        <v>0</v>
      </c>
      <c r="K107" s="37" t="str">
        <f t="shared" ref="K107" si="170">IF(OR(H107=0,G107=0)," - ",NETWORKDAYS(G107,H107))</f>
        <v xml:space="preserve"> - </v>
      </c>
      <c r="L107" s="37" t="s">
        <v>192</v>
      </c>
      <c r="M107" s="57"/>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O107" s="33"/>
      <c r="DP107" s="33"/>
      <c r="DQ107" s="33"/>
      <c r="DR107" s="33"/>
      <c r="DS107" s="33"/>
      <c r="DT107" s="33"/>
      <c r="DV107" s="33"/>
      <c r="DW107" s="33"/>
      <c r="DX107" s="33"/>
      <c r="DY107" s="33"/>
      <c r="DZ107" s="33"/>
      <c r="EA107" s="33"/>
      <c r="EB107" s="33"/>
      <c r="EC107" s="33"/>
      <c r="ED107" s="33"/>
      <c r="EE107" s="33"/>
      <c r="EF107" s="33"/>
      <c r="EG107" s="33"/>
      <c r="EH107" s="33"/>
      <c r="EI107" s="33"/>
      <c r="EJ107" s="33"/>
      <c r="EK107" s="33"/>
      <c r="EL107" s="33"/>
      <c r="EM107" s="33"/>
      <c r="EN107" s="33"/>
      <c r="EO107" s="33"/>
      <c r="EP107" s="33"/>
      <c r="EQ107" s="33"/>
      <c r="ER107" s="33"/>
      <c r="ES107" s="33"/>
      <c r="ET107" s="33"/>
      <c r="EU107" s="33"/>
      <c r="EV107" s="33"/>
      <c r="EW107" s="33"/>
      <c r="EX107" s="33"/>
      <c r="EY107" s="33"/>
      <c r="EZ107" s="33"/>
      <c r="FA107" s="33"/>
      <c r="FB107" s="33"/>
      <c r="FC107" s="33"/>
      <c r="FD107" s="33"/>
      <c r="FE107" s="33"/>
      <c r="FF107" s="33"/>
      <c r="FG107" s="33"/>
      <c r="FH107" s="33"/>
      <c r="FI107" s="33"/>
      <c r="FJ107" s="33"/>
      <c r="FK107" s="33"/>
      <c r="FL107" s="33"/>
      <c r="FM107" s="33"/>
      <c r="FN107" s="33"/>
      <c r="FO107" s="33"/>
      <c r="FP107" s="33"/>
      <c r="FQ107" s="33"/>
    </row>
    <row r="108" spans="1:174" s="34" customFormat="1" ht="21.75" outlineLevel="2">
      <c r="A108"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3.1.22</v>
      </c>
      <c r="B108" s="76" t="s">
        <v>301</v>
      </c>
      <c r="C108" s="39" t="s">
        <v>190</v>
      </c>
      <c r="D108" s="39" t="s">
        <v>188</v>
      </c>
      <c r="E108" s="39" t="s">
        <v>147</v>
      </c>
      <c r="F108" s="75"/>
      <c r="G108" s="60">
        <v>45140</v>
      </c>
      <c r="H108" s="61">
        <f t="shared" ref="H108" si="171">IF(ISBLANK(G108)," - ",IF(I108=0,G108,G108+I108-1))</f>
        <v>45142</v>
      </c>
      <c r="I108" s="35">
        <v>3</v>
      </c>
      <c r="J108" s="36">
        <v>0.2</v>
      </c>
      <c r="K108" s="37">
        <f t="shared" ref="K108" si="172">IF(OR(H108=0,G108=0)," - ",NETWORKDAYS(G108,H108))</f>
        <v>3</v>
      </c>
      <c r="L108" s="194" t="s">
        <v>193</v>
      </c>
      <c r="M108" s="57"/>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O108" s="33"/>
      <c r="DP108" s="33"/>
      <c r="DQ108" s="33"/>
      <c r="DR108" s="33"/>
      <c r="DS108" s="33"/>
      <c r="DT108" s="33"/>
      <c r="DV108" s="33"/>
      <c r="DW108" s="33"/>
      <c r="DX108" s="33"/>
      <c r="DY108" s="33"/>
      <c r="DZ108" s="33"/>
      <c r="EA108" s="33"/>
      <c r="EB108" s="33"/>
      <c r="EC108" s="33"/>
      <c r="ED108" s="33"/>
      <c r="EE108" s="33"/>
      <c r="EF108" s="33"/>
      <c r="EG108" s="33"/>
      <c r="EH108" s="33"/>
      <c r="EI108" s="33"/>
      <c r="EJ108" s="33"/>
      <c r="EK108" s="33"/>
      <c r="EL108" s="33"/>
      <c r="EM108" s="33"/>
      <c r="EN108" s="33"/>
      <c r="EO108" s="33"/>
      <c r="EP108" s="33"/>
      <c r="EQ108" s="33"/>
      <c r="ER108" s="33"/>
      <c r="ES108" s="33"/>
      <c r="ET108" s="33"/>
      <c r="EU108" s="33"/>
      <c r="EV108" s="33"/>
      <c r="EW108" s="33"/>
      <c r="EX108" s="33"/>
      <c r="EY108" s="33"/>
      <c r="EZ108" s="33"/>
      <c r="FA108" s="33"/>
      <c r="FB108" s="33"/>
      <c r="FC108" s="33"/>
      <c r="FD108" s="33"/>
      <c r="FE108" s="33"/>
      <c r="FF108" s="33"/>
      <c r="FG108" s="33"/>
      <c r="FH108" s="33"/>
      <c r="FI108" s="33"/>
      <c r="FJ108" s="33"/>
      <c r="FK108" s="33"/>
      <c r="FL108" s="33"/>
      <c r="FM108" s="33"/>
      <c r="FN108" s="33"/>
      <c r="FO108" s="33"/>
      <c r="FP108" s="33"/>
      <c r="FQ108" s="33"/>
    </row>
    <row r="109" spans="1:174" s="127" customFormat="1" ht="21.75" outlineLevel="1">
      <c r="A109" s="1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09" s="126" t="s">
        <v>148</v>
      </c>
      <c r="C109" s="140"/>
      <c r="D109" s="140"/>
      <c r="E109" s="140"/>
      <c r="F109" s="128"/>
      <c r="G109" s="129"/>
      <c r="H109" s="130"/>
      <c r="I109" s="131"/>
      <c r="J109" s="132">
        <f>SUM(J111:J193)/COUNT(J111:J193)</f>
        <v>0.7874999999999992</v>
      </c>
      <c r="K109" s="131"/>
      <c r="L109" s="131"/>
      <c r="M109" s="133"/>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c r="AT109" s="125"/>
      <c r="AU109" s="125"/>
      <c r="AV109" s="125"/>
      <c r="AW109" s="125"/>
      <c r="AX109" s="125"/>
      <c r="AY109" s="125"/>
      <c r="AZ109" s="125"/>
      <c r="BA109" s="125"/>
      <c r="BB109" s="125"/>
      <c r="BC109" s="125"/>
      <c r="BD109" s="125"/>
      <c r="BE109" s="125"/>
      <c r="BF109" s="125"/>
      <c r="BG109" s="125"/>
      <c r="BH109" s="125"/>
      <c r="BI109" s="125"/>
      <c r="BJ109" s="125"/>
      <c r="BK109" s="125"/>
      <c r="BL109" s="125"/>
      <c r="BM109" s="125"/>
      <c r="BN109" s="125"/>
      <c r="BO109" s="125"/>
      <c r="BP109" s="125"/>
      <c r="BQ109" s="125"/>
    </row>
    <row r="110" spans="1:174" s="151" customFormat="1" ht="21.75" outlineLevel="2">
      <c r="A110"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110" s="142" t="s">
        <v>203</v>
      </c>
      <c r="C110" s="143"/>
      <c r="D110" s="143"/>
      <c r="E110" s="143"/>
      <c r="F110" s="145"/>
      <c r="G110" s="146"/>
      <c r="H110" s="147"/>
      <c r="I110" s="148"/>
      <c r="J110" s="149"/>
      <c r="K110" s="148"/>
      <c r="L110" s="148"/>
      <c r="M110" s="150"/>
      <c r="N110" s="141"/>
      <c r="O110" s="141"/>
      <c r="P110" s="141"/>
      <c r="Q110" s="141"/>
      <c r="R110" s="141"/>
      <c r="S110" s="141"/>
      <c r="T110" s="141"/>
      <c r="U110" s="141"/>
      <c r="V110" s="141"/>
      <c r="W110" s="141"/>
      <c r="X110" s="141"/>
      <c r="Y110" s="141"/>
      <c r="Z110" s="141"/>
      <c r="AA110" s="141"/>
      <c r="AB110" s="141"/>
      <c r="AC110" s="141"/>
      <c r="AD110" s="141"/>
      <c r="AE110" s="141"/>
      <c r="AF110" s="141"/>
      <c r="AG110" s="141"/>
      <c r="AH110" s="141"/>
      <c r="AI110" s="141"/>
      <c r="AJ110" s="141"/>
      <c r="AK110" s="141"/>
      <c r="AL110" s="141"/>
      <c r="AM110" s="141"/>
      <c r="AN110" s="141"/>
      <c r="AO110" s="141"/>
      <c r="AP110" s="141"/>
      <c r="AQ110" s="141"/>
      <c r="AR110" s="141"/>
      <c r="AS110" s="141"/>
      <c r="AT110" s="141"/>
      <c r="AU110" s="141"/>
      <c r="AV110" s="141"/>
      <c r="AW110" s="141"/>
      <c r="AX110" s="141"/>
      <c r="AY110" s="141"/>
      <c r="AZ110" s="141"/>
      <c r="BA110" s="141"/>
      <c r="BB110" s="141"/>
      <c r="BC110" s="141"/>
      <c r="BD110" s="141"/>
      <c r="BE110" s="141"/>
      <c r="BF110" s="141"/>
      <c r="BG110" s="141"/>
      <c r="BH110" s="141"/>
      <c r="BI110" s="141"/>
      <c r="BJ110" s="141"/>
      <c r="BK110" s="141"/>
      <c r="BL110" s="141"/>
      <c r="BM110" s="141"/>
      <c r="BN110" s="141"/>
      <c r="BO110" s="141"/>
      <c r="BP110" s="141"/>
      <c r="BQ110" s="141"/>
    </row>
    <row r="111" spans="1:174" s="34" customFormat="1" ht="21.75" outlineLevel="2">
      <c r="A111"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111" s="53" t="s">
        <v>204</v>
      </c>
      <c r="C111" s="39" t="s">
        <v>190</v>
      </c>
      <c r="D111" s="39"/>
      <c r="E111" s="39" t="s">
        <v>148</v>
      </c>
      <c r="F111" s="75"/>
      <c r="G111" s="60">
        <v>44956</v>
      </c>
      <c r="H111" s="61">
        <f t="shared" ref="H111:H112" si="173">IF(ISBLANK(G111)," - ",IF(I111=0,G111,G111+I111-1))</f>
        <v>44960</v>
      </c>
      <c r="I111" s="35">
        <v>5</v>
      </c>
      <c r="J111" s="36">
        <v>0.8</v>
      </c>
      <c r="K111" s="37">
        <f t="shared" ref="K111:K112" si="174">IF(OR(H111=0,G111=0)," - ",NETWORKDAYS(G111,H111))</f>
        <v>5</v>
      </c>
      <c r="L111" s="200" t="s">
        <v>306</v>
      </c>
      <c r="M111" s="57"/>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O111" s="33"/>
      <c r="DP111" s="33"/>
      <c r="DQ111" s="33"/>
      <c r="DR111" s="33"/>
      <c r="DS111" s="33"/>
      <c r="DT111" s="33"/>
      <c r="DV111" s="33"/>
      <c r="DW111" s="33"/>
      <c r="DX111" s="33"/>
      <c r="DY111" s="33"/>
      <c r="DZ111" s="33"/>
      <c r="EA111" s="33"/>
      <c r="EB111" s="33"/>
      <c r="EC111" s="33"/>
      <c r="ED111" s="33"/>
      <c r="EE111" s="33"/>
      <c r="EF111" s="33"/>
      <c r="EG111" s="33"/>
      <c r="EH111" s="33"/>
      <c r="EI111" s="33"/>
      <c r="EJ111" s="33"/>
      <c r="EK111" s="33"/>
      <c r="EL111" s="33"/>
      <c r="EM111" s="33"/>
      <c r="EN111" s="33"/>
      <c r="EO111" s="33"/>
      <c r="EP111" s="33"/>
      <c r="EQ111" s="33"/>
      <c r="ER111" s="33"/>
      <c r="ES111" s="33"/>
      <c r="ET111" s="33"/>
      <c r="EU111" s="33"/>
      <c r="EV111" s="33"/>
      <c r="EW111" s="33"/>
      <c r="EX111" s="33"/>
      <c r="EY111" s="33"/>
      <c r="EZ111" s="33"/>
      <c r="FA111" s="33"/>
      <c r="FB111" s="33"/>
      <c r="FC111" s="33"/>
      <c r="FD111" s="33"/>
      <c r="FE111" s="33"/>
      <c r="FF111" s="33"/>
      <c r="FG111" s="33"/>
      <c r="FH111" s="33"/>
      <c r="FI111" s="33"/>
      <c r="FJ111" s="33"/>
      <c r="FK111" s="33"/>
      <c r="FL111" s="33"/>
      <c r="FM111" s="33"/>
      <c r="FN111" s="33"/>
      <c r="FO111" s="33"/>
      <c r="FP111" s="33"/>
      <c r="FQ111" s="33"/>
    </row>
    <row r="112" spans="1:174" s="34" customFormat="1" ht="21.75" outlineLevel="2">
      <c r="A112"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3.2.1.2</v>
      </c>
      <c r="B112" s="53" t="s">
        <v>205</v>
      </c>
      <c r="C112" s="39" t="s">
        <v>190</v>
      </c>
      <c r="D112" s="39"/>
      <c r="E112" s="39" t="s">
        <v>148</v>
      </c>
      <c r="F112" s="75"/>
      <c r="G112" s="60">
        <v>44956</v>
      </c>
      <c r="H112" s="61">
        <f t="shared" si="173"/>
        <v>44960</v>
      </c>
      <c r="I112" s="35">
        <v>5</v>
      </c>
      <c r="J112" s="36">
        <v>0.8</v>
      </c>
      <c r="K112" s="37">
        <f t="shared" si="174"/>
        <v>5</v>
      </c>
      <c r="L112" s="200" t="s">
        <v>306</v>
      </c>
      <c r="M112" s="57"/>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c r="EA112" s="33"/>
      <c r="EB112" s="33"/>
      <c r="EC112" s="33"/>
      <c r="ED112" s="33"/>
      <c r="EE112" s="33"/>
      <c r="EF112" s="33"/>
      <c r="EG112" s="33"/>
      <c r="EH112" s="33"/>
      <c r="EI112" s="33"/>
      <c r="EJ112" s="33"/>
      <c r="EK112" s="33"/>
      <c r="EL112" s="33"/>
      <c r="EM112" s="33"/>
      <c r="EN112" s="33"/>
      <c r="EO112" s="33"/>
      <c r="EP112" s="33"/>
      <c r="EQ112" s="33"/>
      <c r="ER112" s="33"/>
      <c r="ES112" s="33"/>
      <c r="ET112" s="33"/>
      <c r="EU112" s="33"/>
      <c r="EV112" s="33"/>
      <c r="EW112" s="33"/>
      <c r="EX112" s="33"/>
      <c r="EY112" s="33"/>
      <c r="EZ112" s="33"/>
      <c r="FA112" s="33"/>
      <c r="FB112" s="33"/>
      <c r="FC112" s="33"/>
      <c r="FD112" s="33"/>
      <c r="FE112" s="33"/>
      <c r="FF112" s="33"/>
      <c r="FG112" s="33"/>
      <c r="FH112" s="33"/>
      <c r="FI112" s="33"/>
      <c r="FJ112" s="33"/>
      <c r="FK112" s="33"/>
      <c r="FL112" s="33"/>
      <c r="FM112" s="33"/>
      <c r="FN112" s="33"/>
      <c r="FO112" s="33"/>
      <c r="FP112" s="33"/>
      <c r="FQ112" s="33"/>
      <c r="FR112" s="33"/>
    </row>
    <row r="113" spans="1:173" s="151" customFormat="1" ht="21.75" outlineLevel="2">
      <c r="A113"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113" s="142" t="s">
        <v>206</v>
      </c>
      <c r="C113" s="143"/>
      <c r="D113" s="143"/>
      <c r="E113" s="143"/>
      <c r="F113" s="145"/>
      <c r="G113" s="146"/>
      <c r="H113" s="147"/>
      <c r="I113" s="148"/>
      <c r="J113" s="149"/>
      <c r="K113" s="148"/>
      <c r="L113" s="148"/>
      <c r="M113" s="150"/>
      <c r="N113" s="141"/>
      <c r="O113" s="141"/>
      <c r="P113" s="141"/>
      <c r="Q113" s="141"/>
      <c r="R113" s="141"/>
      <c r="S113" s="141"/>
      <c r="T113" s="141"/>
      <c r="U113" s="141"/>
      <c r="V113" s="141"/>
      <c r="W113" s="141"/>
      <c r="X113" s="141"/>
      <c r="Y113" s="141"/>
      <c r="Z113" s="141"/>
      <c r="AA113" s="141"/>
      <c r="AB113" s="141"/>
      <c r="AC113" s="141"/>
      <c r="AD113" s="141"/>
      <c r="AE113" s="141"/>
      <c r="AF113" s="141"/>
      <c r="AG113" s="141"/>
      <c r="AH113" s="141"/>
      <c r="AI113" s="141"/>
      <c r="AJ113" s="141"/>
      <c r="AK113" s="141"/>
      <c r="AL113" s="141"/>
      <c r="AM113" s="141"/>
      <c r="AN113" s="141"/>
      <c r="AO113" s="141"/>
      <c r="AP113" s="141"/>
      <c r="AQ113" s="141"/>
      <c r="AR113" s="141"/>
      <c r="AS113" s="141"/>
      <c r="AT113" s="141"/>
      <c r="AU113" s="141"/>
      <c r="AV113" s="141"/>
      <c r="AW113" s="141"/>
      <c r="AX113" s="141"/>
      <c r="AY113" s="141"/>
      <c r="AZ113" s="141"/>
      <c r="BA113" s="141"/>
      <c r="BB113" s="141"/>
      <c r="BC113" s="141"/>
      <c r="BD113" s="141"/>
      <c r="BE113" s="141"/>
      <c r="BF113" s="141"/>
      <c r="BG113" s="141"/>
      <c r="BH113" s="141"/>
      <c r="BI113" s="141"/>
      <c r="BJ113" s="141"/>
      <c r="BK113" s="141"/>
      <c r="BL113" s="141"/>
      <c r="BM113" s="141"/>
      <c r="BN113" s="141"/>
      <c r="BO113" s="141"/>
      <c r="BP113" s="141"/>
      <c r="BQ113" s="141"/>
    </row>
    <row r="114" spans="1:173" s="34" customFormat="1" ht="16.149999999999999" customHeight="1" outlineLevel="2">
      <c r="A114"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3.2.2.1</v>
      </c>
      <c r="B114" s="53" t="s">
        <v>207</v>
      </c>
      <c r="C114" s="39" t="s">
        <v>190</v>
      </c>
      <c r="D114" s="39"/>
      <c r="E114" s="39" t="s">
        <v>148</v>
      </c>
      <c r="F114" s="75"/>
      <c r="G114" s="60">
        <v>44963</v>
      </c>
      <c r="H114" s="61">
        <f t="shared" ref="H114" si="175">IF(ISBLANK(G114)," - ",IF(I114=0,G114,G114+I114-1))</f>
        <v>44974</v>
      </c>
      <c r="I114" s="35">
        <v>12</v>
      </c>
      <c r="J114" s="36">
        <v>0</v>
      </c>
      <c r="K114" s="37">
        <f t="shared" ref="K114" si="176">IF(OR(H114=0,G114=0)," - ",NETWORKDAYS(G114,H114))</f>
        <v>10</v>
      </c>
      <c r="L114" s="37" t="s">
        <v>192</v>
      </c>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O114" s="33"/>
      <c r="DP114" s="33"/>
      <c r="DQ114" s="33"/>
      <c r="DR114" s="33"/>
      <c r="DS114" s="33"/>
      <c r="DT114" s="33"/>
      <c r="DV114" s="33"/>
      <c r="DW114" s="33"/>
      <c r="DX114" s="33"/>
      <c r="DY114" s="33"/>
      <c r="DZ114" s="33"/>
      <c r="EA114" s="33"/>
      <c r="EB114" s="33"/>
      <c r="EC114" s="33"/>
      <c r="ED114" s="33"/>
      <c r="EE114" s="33"/>
      <c r="EF114" s="33"/>
      <c r="EG114" s="33"/>
      <c r="EH114" s="33"/>
      <c r="EI114" s="33"/>
      <c r="EJ114" s="33"/>
      <c r="EK114" s="33"/>
      <c r="EL114" s="33"/>
      <c r="EM114" s="33"/>
      <c r="EN114" s="33"/>
      <c r="EO114" s="33"/>
      <c r="EP114" s="33"/>
      <c r="EQ114" s="33"/>
      <c r="ER114" s="33"/>
      <c r="ES114" s="33"/>
      <c r="ET114" s="33"/>
      <c r="EU114" s="33"/>
      <c r="EV114" s="33"/>
      <c r="EW114" s="33"/>
      <c r="EX114" s="33"/>
      <c r="EY114" s="33"/>
      <c r="EZ114" s="33"/>
      <c r="FA114" s="33"/>
      <c r="FB114" s="33"/>
      <c r="FC114" s="33"/>
      <c r="FD114" s="33"/>
      <c r="FE114" s="33"/>
      <c r="FF114" s="33"/>
      <c r="FG114" s="33"/>
      <c r="FH114" s="33"/>
      <c r="FI114" s="33"/>
      <c r="FJ114" s="33"/>
      <c r="FK114" s="33"/>
      <c r="FL114" s="33"/>
      <c r="FM114" s="33"/>
      <c r="FN114" s="33"/>
      <c r="FO114" s="33"/>
      <c r="FP114" s="33"/>
      <c r="FQ114" s="33"/>
    </row>
    <row r="115" spans="1:173" s="151" customFormat="1" ht="21.75" outlineLevel="2">
      <c r="A11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115" s="142" t="s">
        <v>208</v>
      </c>
      <c r="C115" s="143"/>
      <c r="D115" s="143"/>
      <c r="E115" s="143"/>
      <c r="F115" s="145"/>
      <c r="G115" s="146"/>
      <c r="H115" s="147"/>
      <c r="I115" s="148"/>
      <c r="J115" s="149"/>
      <c r="K115" s="148"/>
      <c r="L115" s="148"/>
      <c r="M115" s="150"/>
      <c r="N115" s="141"/>
      <c r="O115" s="141"/>
      <c r="P115" s="141"/>
      <c r="Q115" s="141"/>
      <c r="R115" s="141"/>
      <c r="S115" s="141"/>
      <c r="T115" s="141"/>
      <c r="U115" s="141"/>
      <c r="V115" s="141"/>
      <c r="W115" s="141"/>
      <c r="X115" s="141"/>
      <c r="Y115" s="141"/>
      <c r="Z115" s="141"/>
      <c r="AA115" s="141"/>
      <c r="AB115" s="141"/>
      <c r="AC115" s="141"/>
      <c r="AD115" s="141"/>
      <c r="AE115" s="141"/>
      <c r="AF115" s="141"/>
      <c r="AG115" s="141"/>
      <c r="AH115" s="141"/>
      <c r="AI115" s="141"/>
      <c r="AJ115" s="141"/>
      <c r="AK115" s="141"/>
      <c r="AL115" s="141"/>
      <c r="AM115" s="141"/>
      <c r="AN115" s="141"/>
      <c r="AO115" s="141"/>
      <c r="AP115" s="141"/>
      <c r="AQ115" s="141"/>
      <c r="AR115" s="141"/>
      <c r="AS115" s="141"/>
      <c r="AT115" s="141"/>
      <c r="AU115" s="141"/>
      <c r="AV115" s="141"/>
      <c r="AW115" s="141"/>
      <c r="AX115" s="141"/>
      <c r="AY115" s="141"/>
      <c r="AZ115" s="141"/>
      <c r="BA115" s="141"/>
      <c r="BB115" s="141"/>
      <c r="BC115" s="141"/>
      <c r="BD115" s="141"/>
      <c r="BE115" s="141"/>
      <c r="BF115" s="141"/>
      <c r="BG115" s="141"/>
      <c r="BH115" s="141"/>
      <c r="BI115" s="141"/>
      <c r="BJ115" s="141"/>
      <c r="BK115" s="141"/>
      <c r="BL115" s="141"/>
      <c r="BM115" s="141"/>
      <c r="BN115" s="141"/>
      <c r="BO115" s="141"/>
      <c r="BP115" s="141"/>
      <c r="BQ115" s="141"/>
    </row>
    <row r="116" spans="1:173" s="34" customFormat="1" ht="14.25" outlineLevel="2">
      <c r="A116" s="33" t="str">
        <f t="shared" ref="A116:A122" si="177">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3.2.3.1</v>
      </c>
      <c r="B116" s="53" t="s">
        <v>209</v>
      </c>
      <c r="C116" s="39" t="s">
        <v>188</v>
      </c>
      <c r="D116" s="39"/>
      <c r="E116" s="39" t="s">
        <v>148</v>
      </c>
      <c r="F116" s="75"/>
      <c r="G116" s="60">
        <v>44963</v>
      </c>
      <c r="H116" s="61">
        <f t="shared" ref="H116:H122" si="178">IF(ISBLANK(G116)," - ",IF(I116=0,G116,G116+I116-1))</f>
        <v>44974</v>
      </c>
      <c r="I116" s="35">
        <v>12</v>
      </c>
      <c r="J116" s="36">
        <v>0.8</v>
      </c>
      <c r="K116" s="37">
        <f t="shared" ref="K116:K122" si="179">IF(OR(H116=0,G116=0)," - ",NETWORKDAYS(G116,H116))</f>
        <v>10</v>
      </c>
      <c r="L116" s="200" t="s">
        <v>306</v>
      </c>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O116" s="33"/>
      <c r="DP116" s="33"/>
      <c r="DQ116" s="33"/>
      <c r="DR116" s="33"/>
      <c r="DS116" s="33"/>
      <c r="DT116" s="33"/>
      <c r="DV116" s="33"/>
      <c r="DW116" s="33"/>
      <c r="DX116" s="33"/>
      <c r="DY116" s="33"/>
      <c r="DZ116" s="33"/>
      <c r="EA116" s="33"/>
      <c r="EB116" s="33"/>
      <c r="EC116" s="33"/>
      <c r="ED116" s="33"/>
      <c r="EE116" s="33"/>
      <c r="EF116" s="33"/>
      <c r="EG116" s="33"/>
      <c r="EH116" s="33"/>
      <c r="EI116" s="33"/>
      <c r="EJ116" s="33"/>
      <c r="EK116" s="33"/>
      <c r="EL116" s="33"/>
      <c r="EM116" s="33"/>
      <c r="EN116" s="33"/>
      <c r="EO116" s="33"/>
      <c r="EP116" s="33"/>
      <c r="EQ116" s="33"/>
      <c r="ER116" s="33"/>
      <c r="ES116" s="33"/>
      <c r="ET116" s="33"/>
      <c r="EU116" s="33"/>
      <c r="EV116" s="33"/>
      <c r="EW116" s="33"/>
      <c r="EX116" s="33"/>
      <c r="EY116" s="33"/>
      <c r="EZ116" s="33"/>
      <c r="FA116" s="33"/>
      <c r="FB116" s="33"/>
      <c r="FC116" s="33"/>
      <c r="FD116" s="33"/>
      <c r="FE116" s="33"/>
      <c r="FF116" s="33"/>
      <c r="FG116" s="33"/>
      <c r="FH116" s="33"/>
      <c r="FI116" s="33"/>
      <c r="FJ116" s="33"/>
      <c r="FK116" s="33"/>
      <c r="FL116" s="33"/>
      <c r="FM116" s="33"/>
      <c r="FN116" s="33"/>
      <c r="FO116" s="33"/>
      <c r="FP116" s="33"/>
      <c r="FQ116" s="33"/>
    </row>
    <row r="117" spans="1:173" s="34" customFormat="1" ht="21.75" outlineLevel="2">
      <c r="A117" s="33" t="str">
        <f t="shared" si="177"/>
        <v>3.2.3.2</v>
      </c>
      <c r="B117" s="53" t="s">
        <v>210</v>
      </c>
      <c r="C117" s="39" t="s">
        <v>188</v>
      </c>
      <c r="D117" s="39"/>
      <c r="E117" s="39" t="s">
        <v>148</v>
      </c>
      <c r="F117" s="75"/>
      <c r="G117" s="60">
        <v>44963</v>
      </c>
      <c r="H117" s="61">
        <f t="shared" si="178"/>
        <v>44974</v>
      </c>
      <c r="I117" s="35">
        <v>12</v>
      </c>
      <c r="J117" s="36">
        <v>0.8</v>
      </c>
      <c r="K117" s="37">
        <f t="shared" si="179"/>
        <v>10</v>
      </c>
      <c r="L117" s="200" t="s">
        <v>306</v>
      </c>
      <c r="M117" s="57"/>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O117" s="33"/>
      <c r="DP117" s="33"/>
      <c r="DQ117" s="33"/>
      <c r="DR117" s="33"/>
      <c r="DS117" s="33"/>
      <c r="DT117" s="33"/>
      <c r="DV117" s="33"/>
      <c r="DW117" s="33"/>
      <c r="DX117" s="33"/>
      <c r="DY117" s="33"/>
      <c r="DZ117" s="33"/>
      <c r="EA117" s="33"/>
      <c r="EB117" s="33"/>
      <c r="EC117" s="33"/>
      <c r="ED117" s="33"/>
      <c r="EE117" s="33"/>
      <c r="EF117" s="33"/>
      <c r="EG117" s="33"/>
      <c r="EH117" s="33"/>
      <c r="EI117" s="33"/>
      <c r="EJ117" s="33"/>
      <c r="EK117" s="33"/>
      <c r="EL117" s="33"/>
      <c r="EM117" s="33"/>
      <c r="EN117" s="33"/>
      <c r="EO117" s="33"/>
      <c r="EP117" s="33"/>
      <c r="EQ117" s="33"/>
      <c r="ER117" s="33"/>
      <c r="ES117" s="33"/>
      <c r="ET117" s="33"/>
      <c r="EU117" s="33"/>
      <c r="EV117" s="33"/>
      <c r="EW117" s="33"/>
      <c r="EX117" s="33"/>
      <c r="EY117" s="33"/>
      <c r="EZ117" s="33"/>
      <c r="FA117" s="33"/>
      <c r="FB117" s="33"/>
      <c r="FC117" s="33"/>
      <c r="FD117" s="33"/>
      <c r="FE117" s="33"/>
      <c r="FF117" s="33"/>
      <c r="FG117" s="33"/>
      <c r="FH117" s="33"/>
      <c r="FI117" s="33"/>
      <c r="FJ117" s="33"/>
      <c r="FK117" s="33"/>
      <c r="FL117" s="33"/>
      <c r="FM117" s="33"/>
      <c r="FN117" s="33"/>
      <c r="FO117" s="33"/>
      <c r="FP117" s="33"/>
      <c r="FQ117" s="33"/>
    </row>
    <row r="118" spans="1:173" s="34" customFormat="1" ht="21.75" outlineLevel="2">
      <c r="A118" s="33" t="str">
        <f t="shared" si="177"/>
        <v>3.2.3.3</v>
      </c>
      <c r="B118" s="53" t="s">
        <v>211</v>
      </c>
      <c r="C118" s="39" t="s">
        <v>188</v>
      </c>
      <c r="D118" s="39"/>
      <c r="E118" s="39" t="s">
        <v>148</v>
      </c>
      <c r="F118" s="75"/>
      <c r="G118" s="60">
        <v>44963</v>
      </c>
      <c r="H118" s="61">
        <f t="shared" si="178"/>
        <v>44974</v>
      </c>
      <c r="I118" s="35">
        <v>12</v>
      </c>
      <c r="J118" s="36">
        <v>0.8</v>
      </c>
      <c r="K118" s="37">
        <f t="shared" si="179"/>
        <v>10</v>
      </c>
      <c r="L118" s="200" t="s">
        <v>306</v>
      </c>
      <c r="M118" s="57"/>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O118" s="33"/>
      <c r="DP118" s="33"/>
      <c r="DQ118" s="33"/>
      <c r="DR118" s="33"/>
      <c r="DS118" s="33"/>
      <c r="DT118" s="33"/>
      <c r="DV118" s="33"/>
      <c r="DW118" s="33"/>
      <c r="DX118" s="33"/>
      <c r="DY118" s="33"/>
      <c r="DZ118" s="33"/>
      <c r="EA118" s="33"/>
      <c r="EB118" s="33"/>
      <c r="EC118" s="33"/>
      <c r="ED118" s="33"/>
      <c r="EE118" s="33"/>
      <c r="EF118" s="33"/>
      <c r="EG118" s="33"/>
      <c r="EH118" s="33"/>
      <c r="EI118" s="33"/>
      <c r="EJ118" s="33"/>
      <c r="EK118" s="33"/>
      <c r="EL118" s="33"/>
      <c r="EM118" s="33"/>
      <c r="EN118" s="33"/>
      <c r="EO118" s="33"/>
      <c r="EP118" s="33"/>
      <c r="EQ118" s="33"/>
      <c r="ER118" s="33"/>
      <c r="ES118" s="33"/>
      <c r="ET118" s="33"/>
      <c r="EU118" s="33"/>
      <c r="EV118" s="33"/>
      <c r="EW118" s="33"/>
      <c r="EX118" s="33"/>
      <c r="EY118" s="33"/>
      <c r="EZ118" s="33"/>
      <c r="FA118" s="33"/>
      <c r="FB118" s="33"/>
      <c r="FC118" s="33"/>
      <c r="FD118" s="33"/>
      <c r="FE118" s="33"/>
      <c r="FF118" s="33"/>
      <c r="FG118" s="33"/>
      <c r="FH118" s="33"/>
      <c r="FI118" s="33"/>
      <c r="FJ118" s="33"/>
      <c r="FK118" s="33"/>
      <c r="FL118" s="33"/>
      <c r="FM118" s="33"/>
      <c r="FN118" s="33"/>
      <c r="FO118" s="33"/>
      <c r="FP118" s="33"/>
      <c r="FQ118" s="33"/>
    </row>
    <row r="119" spans="1:173" s="34" customFormat="1" ht="21.75" outlineLevel="2">
      <c r="A119" s="33" t="str">
        <f t="shared" si="177"/>
        <v>3.2.3.4</v>
      </c>
      <c r="B119" s="53" t="s">
        <v>212</v>
      </c>
      <c r="C119" s="39" t="s">
        <v>188</v>
      </c>
      <c r="D119" s="39"/>
      <c r="E119" s="39" t="s">
        <v>148</v>
      </c>
      <c r="F119" s="75"/>
      <c r="G119" s="60">
        <v>44963</v>
      </c>
      <c r="H119" s="61">
        <f t="shared" si="178"/>
        <v>44974</v>
      </c>
      <c r="I119" s="35">
        <v>12</v>
      </c>
      <c r="J119" s="36">
        <v>0.8</v>
      </c>
      <c r="K119" s="37">
        <f t="shared" si="179"/>
        <v>10</v>
      </c>
      <c r="L119" s="200" t="s">
        <v>306</v>
      </c>
      <c r="M119" s="57"/>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O119" s="33"/>
      <c r="DP119" s="33"/>
      <c r="DQ119" s="33"/>
      <c r="DR119" s="33"/>
      <c r="DS119" s="33"/>
      <c r="DT119" s="33"/>
      <c r="DV119" s="33"/>
      <c r="DW119" s="33"/>
      <c r="DX119" s="33"/>
      <c r="DY119" s="33"/>
      <c r="DZ119" s="33"/>
      <c r="EA119" s="33"/>
      <c r="EB119" s="33"/>
      <c r="EC119" s="33"/>
      <c r="ED119" s="33"/>
      <c r="EE119" s="33"/>
      <c r="EF119" s="33"/>
      <c r="EG119" s="33"/>
      <c r="EH119" s="33"/>
      <c r="EI119" s="33"/>
      <c r="EJ119" s="33"/>
      <c r="EK119" s="33"/>
      <c r="EL119" s="33"/>
      <c r="EM119" s="33"/>
      <c r="EN119" s="33"/>
      <c r="EO119" s="33"/>
      <c r="EP119" s="33"/>
      <c r="EQ119" s="33"/>
      <c r="ER119" s="33"/>
      <c r="ES119" s="33"/>
      <c r="ET119" s="33"/>
      <c r="EU119" s="33"/>
      <c r="EV119" s="33"/>
      <c r="EW119" s="33"/>
      <c r="EX119" s="33"/>
      <c r="EY119" s="33"/>
      <c r="EZ119" s="33"/>
      <c r="FA119" s="33"/>
      <c r="FB119" s="33"/>
      <c r="FC119" s="33"/>
      <c r="FD119" s="33"/>
      <c r="FE119" s="33"/>
      <c r="FF119" s="33"/>
      <c r="FG119" s="33"/>
      <c r="FH119" s="33"/>
      <c r="FI119" s="33"/>
      <c r="FJ119" s="33"/>
      <c r="FK119" s="33"/>
      <c r="FL119" s="33"/>
      <c r="FM119" s="33"/>
      <c r="FN119" s="33"/>
      <c r="FO119" s="33"/>
      <c r="FP119" s="33"/>
      <c r="FQ119" s="33"/>
    </row>
    <row r="120" spans="1:173" s="34" customFormat="1" ht="21.75" outlineLevel="2">
      <c r="A120" s="33" t="str">
        <f t="shared" si="177"/>
        <v>3.2.3.5</v>
      </c>
      <c r="B120" s="53" t="s">
        <v>213</v>
      </c>
      <c r="C120" s="39" t="s">
        <v>188</v>
      </c>
      <c r="D120" s="39"/>
      <c r="E120" s="39" t="s">
        <v>148</v>
      </c>
      <c r="F120" s="75"/>
      <c r="G120" s="60">
        <v>44963</v>
      </c>
      <c r="H120" s="61">
        <f t="shared" si="178"/>
        <v>44974</v>
      </c>
      <c r="I120" s="35">
        <v>12</v>
      </c>
      <c r="J120" s="36">
        <v>0.8</v>
      </c>
      <c r="K120" s="37">
        <f t="shared" si="179"/>
        <v>10</v>
      </c>
      <c r="L120" s="200" t="s">
        <v>306</v>
      </c>
      <c r="M120" s="57"/>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O120" s="33"/>
      <c r="DP120" s="33"/>
      <c r="DQ120" s="33"/>
      <c r="DR120" s="33"/>
      <c r="DS120" s="33"/>
      <c r="DT120" s="33"/>
      <c r="DV120" s="33"/>
      <c r="DW120" s="33"/>
      <c r="DX120" s="33"/>
      <c r="DY120" s="33"/>
      <c r="DZ120" s="33"/>
      <c r="EA120" s="33"/>
      <c r="EB120" s="33"/>
      <c r="EC120" s="33"/>
      <c r="ED120" s="33"/>
      <c r="EE120" s="33"/>
      <c r="EF120" s="33"/>
      <c r="EG120" s="33"/>
      <c r="EH120" s="33"/>
      <c r="EI120" s="33"/>
      <c r="EJ120" s="33"/>
      <c r="EK120" s="33"/>
      <c r="EL120" s="33"/>
      <c r="EM120" s="33"/>
      <c r="EN120" s="33"/>
      <c r="EO120" s="33"/>
      <c r="EP120" s="33"/>
      <c r="EQ120" s="33"/>
      <c r="ER120" s="33"/>
      <c r="ES120" s="33"/>
      <c r="ET120" s="33"/>
      <c r="EU120" s="33"/>
      <c r="EV120" s="33"/>
      <c r="EW120" s="33"/>
      <c r="EX120" s="33"/>
      <c r="EY120" s="33"/>
      <c r="EZ120" s="33"/>
      <c r="FA120" s="33"/>
      <c r="FB120" s="33"/>
      <c r="FC120" s="33"/>
      <c r="FD120" s="33"/>
      <c r="FE120" s="33"/>
      <c r="FF120" s="33"/>
      <c r="FG120" s="33"/>
      <c r="FH120" s="33"/>
      <c r="FI120" s="33"/>
      <c r="FJ120" s="33"/>
      <c r="FK120" s="33"/>
      <c r="FL120" s="33"/>
      <c r="FM120" s="33"/>
      <c r="FN120" s="33"/>
      <c r="FO120" s="33"/>
      <c r="FP120" s="33"/>
      <c r="FQ120" s="33"/>
    </row>
    <row r="121" spans="1:173" s="34" customFormat="1" ht="21.75" outlineLevel="2">
      <c r="A121" s="33" t="str">
        <f t="shared" si="177"/>
        <v>3.2.3.6</v>
      </c>
      <c r="B121" s="53" t="s">
        <v>214</v>
      </c>
      <c r="C121" s="39" t="s">
        <v>188</v>
      </c>
      <c r="D121" s="39"/>
      <c r="E121" s="39" t="s">
        <v>148</v>
      </c>
      <c r="F121" s="75"/>
      <c r="G121" s="60">
        <v>44963</v>
      </c>
      <c r="H121" s="61">
        <f t="shared" si="178"/>
        <v>44974</v>
      </c>
      <c r="I121" s="35">
        <v>12</v>
      </c>
      <c r="J121" s="36">
        <v>0.8</v>
      </c>
      <c r="K121" s="37">
        <f t="shared" si="179"/>
        <v>10</v>
      </c>
      <c r="L121" s="200" t="s">
        <v>306</v>
      </c>
      <c r="M121" s="57"/>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O121" s="33"/>
      <c r="DP121" s="33"/>
      <c r="DQ121" s="33"/>
      <c r="DR121" s="33"/>
      <c r="DS121" s="33"/>
      <c r="DT121" s="33"/>
      <c r="DV121" s="33"/>
      <c r="DW121" s="33"/>
      <c r="DX121" s="33"/>
      <c r="DY121" s="33"/>
      <c r="DZ121" s="33"/>
      <c r="EA121" s="33"/>
      <c r="EB121" s="33"/>
      <c r="EC121" s="33"/>
      <c r="ED121" s="33"/>
      <c r="EE121" s="33"/>
      <c r="EF121" s="33"/>
      <c r="EG121" s="33"/>
      <c r="EH121" s="33"/>
      <c r="EI121" s="33"/>
      <c r="EJ121" s="33"/>
      <c r="EK121" s="33"/>
      <c r="EL121" s="33"/>
      <c r="EM121" s="33"/>
      <c r="EN121" s="33"/>
      <c r="EO121" s="33"/>
      <c r="EP121" s="33"/>
      <c r="EQ121" s="33"/>
      <c r="ER121" s="33"/>
      <c r="ES121" s="33"/>
      <c r="ET121" s="33"/>
      <c r="EU121" s="33"/>
      <c r="EV121" s="33"/>
      <c r="EW121" s="33"/>
      <c r="EX121" s="33"/>
      <c r="EY121" s="33"/>
      <c r="EZ121" s="33"/>
      <c r="FA121" s="33"/>
      <c r="FB121" s="33"/>
      <c r="FC121" s="33"/>
      <c r="FD121" s="33"/>
      <c r="FE121" s="33"/>
      <c r="FF121" s="33"/>
      <c r="FG121" s="33"/>
      <c r="FH121" s="33"/>
      <c r="FI121" s="33"/>
      <c r="FJ121" s="33"/>
      <c r="FK121" s="33"/>
      <c r="FL121" s="33"/>
      <c r="FM121" s="33"/>
      <c r="FN121" s="33"/>
      <c r="FO121" s="33"/>
      <c r="FP121" s="33"/>
      <c r="FQ121" s="33"/>
    </row>
    <row r="122" spans="1:173" s="34" customFormat="1" ht="21.75" outlineLevel="2">
      <c r="A122" s="33" t="str">
        <f t="shared" si="177"/>
        <v>3.2.3.7</v>
      </c>
      <c r="B122" s="53" t="s">
        <v>215</v>
      </c>
      <c r="C122" s="39" t="s">
        <v>188</v>
      </c>
      <c r="D122" s="39"/>
      <c r="E122" s="39" t="s">
        <v>148</v>
      </c>
      <c r="F122" s="75"/>
      <c r="G122" s="60">
        <v>44963</v>
      </c>
      <c r="H122" s="61">
        <f t="shared" si="178"/>
        <v>44974</v>
      </c>
      <c r="I122" s="35">
        <v>12</v>
      </c>
      <c r="J122" s="36">
        <v>0.8</v>
      </c>
      <c r="K122" s="37">
        <f t="shared" si="179"/>
        <v>10</v>
      </c>
      <c r="L122" s="200" t="s">
        <v>306</v>
      </c>
      <c r="M122" s="57"/>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O122" s="33"/>
      <c r="DP122" s="33"/>
      <c r="DQ122" s="33"/>
      <c r="DR122" s="33"/>
      <c r="DS122" s="33"/>
      <c r="DT122" s="33"/>
      <c r="DV122" s="33"/>
      <c r="DW122" s="33"/>
      <c r="DX122" s="33"/>
      <c r="DY122" s="33"/>
      <c r="DZ122" s="33"/>
      <c r="EA122" s="33"/>
      <c r="EB122" s="33"/>
      <c r="EC122" s="33"/>
      <c r="ED122" s="33"/>
      <c r="EE122" s="33"/>
      <c r="EF122" s="33"/>
      <c r="EG122" s="33"/>
      <c r="EH122" s="33"/>
      <c r="EI122" s="33"/>
      <c r="EJ122" s="33"/>
      <c r="EK122" s="33"/>
      <c r="EL122" s="33"/>
      <c r="EM122" s="33"/>
      <c r="EN122" s="33"/>
      <c r="EO122" s="33"/>
      <c r="EP122" s="33"/>
      <c r="EQ122" s="33"/>
      <c r="ER122" s="33"/>
      <c r="ES122" s="33"/>
      <c r="ET122" s="33"/>
      <c r="EU122" s="33"/>
      <c r="EV122" s="33"/>
      <c r="EW122" s="33"/>
      <c r="EX122" s="33"/>
      <c r="EY122" s="33"/>
      <c r="EZ122" s="33"/>
      <c r="FA122" s="33"/>
      <c r="FB122" s="33"/>
      <c r="FC122" s="33"/>
      <c r="FD122" s="33"/>
      <c r="FE122" s="33"/>
      <c r="FF122" s="33"/>
      <c r="FG122" s="33"/>
      <c r="FH122" s="33"/>
      <c r="FI122" s="33"/>
      <c r="FJ122" s="33"/>
      <c r="FK122" s="33"/>
      <c r="FL122" s="33"/>
      <c r="FM122" s="33"/>
      <c r="FN122" s="33"/>
      <c r="FO122" s="33"/>
      <c r="FP122" s="33"/>
      <c r="FQ122" s="33"/>
    </row>
    <row r="123" spans="1:173" s="151" customFormat="1" ht="21.75" outlineLevel="2">
      <c r="A123"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3.2.4</v>
      </c>
      <c r="B123" s="142" t="s">
        <v>216</v>
      </c>
      <c r="C123" s="143"/>
      <c r="D123" s="143"/>
      <c r="E123" s="143"/>
      <c r="F123" s="145"/>
      <c r="G123" s="146"/>
      <c r="H123" s="147"/>
      <c r="I123" s="148"/>
      <c r="J123" s="149"/>
      <c r="K123" s="148" t="str">
        <f>IF(OR(H123=0,G123=0)," - ",NETWORKDAYS(G123,H123))</f>
        <v xml:space="preserve"> - </v>
      </c>
      <c r="L123" s="148"/>
      <c r="M123" s="150"/>
      <c r="N123" s="141"/>
      <c r="O123" s="141"/>
      <c r="P123" s="141"/>
      <c r="Q123" s="141"/>
      <c r="R123" s="141"/>
      <c r="S123" s="141"/>
      <c r="T123" s="141"/>
      <c r="U123" s="141"/>
      <c r="V123" s="141"/>
      <c r="W123" s="141"/>
      <c r="X123" s="141"/>
      <c r="Y123" s="141"/>
      <c r="Z123" s="141"/>
      <c r="AA123" s="141"/>
      <c r="AB123" s="141"/>
      <c r="AC123" s="141"/>
      <c r="AD123" s="141"/>
      <c r="AE123" s="141"/>
      <c r="AF123" s="141"/>
      <c r="AG123" s="141"/>
      <c r="AH123" s="141"/>
      <c r="AI123" s="141"/>
      <c r="AJ123" s="141"/>
      <c r="AK123" s="141"/>
      <c r="AL123" s="141"/>
      <c r="AM123" s="141"/>
      <c r="AN123" s="141"/>
      <c r="AO123" s="141"/>
      <c r="AP123" s="141"/>
      <c r="AQ123" s="141"/>
      <c r="AR123" s="141"/>
      <c r="AS123" s="141"/>
      <c r="AT123" s="141"/>
      <c r="AU123" s="141"/>
      <c r="AV123" s="141"/>
      <c r="AW123" s="141"/>
      <c r="AX123" s="141"/>
      <c r="AY123" s="141"/>
      <c r="AZ123" s="141"/>
      <c r="BA123" s="141"/>
      <c r="BB123" s="141"/>
      <c r="BC123" s="141"/>
      <c r="BD123" s="141"/>
      <c r="BE123" s="141"/>
      <c r="BF123" s="141"/>
      <c r="BG123" s="141"/>
      <c r="BH123" s="141"/>
      <c r="BI123" s="141"/>
      <c r="BJ123" s="141"/>
      <c r="BK123" s="141"/>
      <c r="BL123" s="141"/>
      <c r="BM123" s="141"/>
      <c r="BN123" s="141"/>
      <c r="BO123" s="141"/>
      <c r="BP123" s="141"/>
      <c r="BQ123" s="141"/>
    </row>
    <row r="124" spans="1:173" s="34" customFormat="1" ht="21.75" outlineLevel="2">
      <c r="A124" s="33" t="str">
        <f t="shared" ref="A124:A147" si="180">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3.2.4.1</v>
      </c>
      <c r="B124" s="53" t="s">
        <v>233</v>
      </c>
      <c r="C124" s="39" t="s">
        <v>188</v>
      </c>
      <c r="D124" s="39"/>
      <c r="E124" s="39" t="s">
        <v>148</v>
      </c>
      <c r="F124" s="75"/>
      <c r="G124" s="60">
        <v>44977</v>
      </c>
      <c r="H124" s="61">
        <f t="shared" ref="H124" si="181">IF(ISBLANK(G124)," - ",IF(I124=0,G124,G124+I124-1))</f>
        <v>44981</v>
      </c>
      <c r="I124" s="35">
        <v>5</v>
      </c>
      <c r="J124" s="36">
        <v>0.8</v>
      </c>
      <c r="K124" s="37">
        <f t="shared" ref="K124" si="182">IF(OR(H124=0,G124=0)," - ",NETWORKDAYS(G124,H124))</f>
        <v>5</v>
      </c>
      <c r="L124" s="200" t="s">
        <v>306</v>
      </c>
      <c r="M124" s="57"/>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O124" s="33"/>
      <c r="DP124" s="33"/>
      <c r="DQ124" s="33"/>
      <c r="DR124" s="33"/>
      <c r="DS124" s="33"/>
      <c r="DT124" s="33"/>
      <c r="DV124" s="33"/>
      <c r="DW124" s="33"/>
      <c r="DX124" s="33"/>
      <c r="DY124" s="33"/>
      <c r="DZ124" s="33"/>
      <c r="EA124" s="33"/>
      <c r="EB124" s="33"/>
      <c r="EC124" s="33"/>
      <c r="ED124" s="33"/>
      <c r="EE124" s="33"/>
      <c r="EF124" s="33"/>
      <c r="EG124" s="33"/>
      <c r="EH124" s="33"/>
      <c r="EI124" s="33"/>
      <c r="EJ124" s="33"/>
      <c r="EK124" s="33"/>
      <c r="EL124" s="33"/>
      <c r="EM124" s="33"/>
      <c r="EN124" s="33"/>
      <c r="EO124" s="33"/>
      <c r="EP124" s="33"/>
      <c r="EQ124" s="33"/>
      <c r="ER124" s="33"/>
      <c r="ES124" s="33"/>
      <c r="ET124" s="33"/>
      <c r="EU124" s="33"/>
      <c r="EV124" s="33"/>
      <c r="EW124" s="33"/>
      <c r="EX124" s="33"/>
      <c r="EY124" s="33"/>
      <c r="EZ124" s="33"/>
      <c r="FA124" s="33"/>
      <c r="FB124" s="33"/>
      <c r="FC124" s="33"/>
      <c r="FD124" s="33"/>
      <c r="FE124" s="33"/>
      <c r="FF124" s="33"/>
      <c r="FG124" s="33"/>
      <c r="FH124" s="33"/>
      <c r="FI124" s="33"/>
      <c r="FJ124" s="33"/>
      <c r="FK124" s="33"/>
      <c r="FL124" s="33"/>
      <c r="FM124" s="33"/>
      <c r="FN124" s="33"/>
      <c r="FO124" s="33"/>
      <c r="FP124" s="33"/>
      <c r="FQ124" s="33"/>
    </row>
    <row r="125" spans="1:173" s="151" customFormat="1" ht="21.75" outlineLevel="2">
      <c r="A12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3.2.5</v>
      </c>
      <c r="B125" s="142" t="s">
        <v>217</v>
      </c>
      <c r="C125" s="143"/>
      <c r="D125" s="143"/>
      <c r="E125" s="143"/>
      <c r="F125" s="145"/>
      <c r="G125" s="146"/>
      <c r="H125" s="147"/>
      <c r="I125" s="148"/>
      <c r="J125" s="149"/>
      <c r="K125" s="148" t="str">
        <f>IF(OR(H125=0,G125=0)," - ",NETWORKDAYS(G125,H125))</f>
        <v xml:space="preserve"> - </v>
      </c>
      <c r="L125" s="148"/>
      <c r="M125" s="150"/>
      <c r="N125" s="141"/>
      <c r="O125" s="141"/>
      <c r="P125" s="141"/>
      <c r="Q125" s="141"/>
      <c r="R125" s="141"/>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c r="AP125" s="141"/>
      <c r="AQ125" s="141"/>
      <c r="AR125" s="141"/>
      <c r="AS125" s="141"/>
      <c r="AT125" s="141"/>
      <c r="AU125" s="141"/>
      <c r="AV125" s="141"/>
      <c r="AW125" s="141"/>
      <c r="AX125" s="141"/>
      <c r="AY125" s="141"/>
      <c r="AZ125" s="141"/>
      <c r="BA125" s="141"/>
      <c r="BB125" s="141"/>
      <c r="BC125" s="141"/>
      <c r="BD125" s="141"/>
      <c r="BE125" s="141"/>
      <c r="BF125" s="141"/>
      <c r="BG125" s="141"/>
      <c r="BH125" s="141"/>
      <c r="BI125" s="141"/>
      <c r="BJ125" s="141"/>
      <c r="BK125" s="141"/>
      <c r="BL125" s="141"/>
      <c r="BM125" s="141"/>
      <c r="BN125" s="141"/>
      <c r="BO125" s="141"/>
      <c r="BP125" s="141"/>
      <c r="BQ125" s="141"/>
    </row>
    <row r="126" spans="1:173" s="34" customFormat="1" ht="21.75" outlineLevel="2">
      <c r="A126" s="33" t="str">
        <f t="shared" si="180"/>
        <v>3.2.5.1</v>
      </c>
      <c r="B126" s="53" t="s">
        <v>234</v>
      </c>
      <c r="C126" s="39" t="s">
        <v>188</v>
      </c>
      <c r="D126" s="39"/>
      <c r="E126" s="39" t="s">
        <v>148</v>
      </c>
      <c r="F126" s="75"/>
      <c r="G126" s="60">
        <v>44977</v>
      </c>
      <c r="H126" s="61">
        <f t="shared" ref="H126:H133" si="183">IF(ISBLANK(G126)," - ",IF(I126=0,G126,G126+I126-1))</f>
        <v>44986</v>
      </c>
      <c r="I126" s="35">
        <v>10</v>
      </c>
      <c r="J126" s="36">
        <v>0.8</v>
      </c>
      <c r="K126" s="37">
        <f t="shared" ref="K126:K133" si="184">IF(OR(H126=0,G126=0)," - ",NETWORKDAYS(G126,H126))</f>
        <v>8</v>
      </c>
      <c r="L126" s="200" t="s">
        <v>306</v>
      </c>
      <c r="M126" s="57"/>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O126" s="33"/>
      <c r="DP126" s="33"/>
      <c r="DQ126" s="33"/>
      <c r="DR126" s="33"/>
      <c r="DS126" s="33"/>
      <c r="DT126" s="33"/>
      <c r="DV126" s="33"/>
      <c r="DW126" s="33"/>
      <c r="DX126" s="33"/>
      <c r="DY126" s="33"/>
      <c r="DZ126" s="33"/>
      <c r="EA126" s="33"/>
      <c r="EB126" s="33"/>
      <c r="EC126" s="33"/>
      <c r="ED126" s="33"/>
      <c r="EE126" s="33"/>
      <c r="EF126" s="33"/>
      <c r="EG126" s="33"/>
      <c r="EH126" s="33"/>
      <c r="EI126" s="33"/>
      <c r="EJ126" s="33"/>
      <c r="EK126" s="33"/>
      <c r="EL126" s="33"/>
      <c r="EM126" s="33"/>
      <c r="EN126" s="33"/>
      <c r="EO126" s="33"/>
      <c r="EP126" s="33"/>
      <c r="EQ126" s="33"/>
      <c r="ER126" s="33"/>
      <c r="ES126" s="33"/>
      <c r="ET126" s="33"/>
      <c r="EU126" s="33"/>
      <c r="EV126" s="33"/>
      <c r="EW126" s="33"/>
      <c r="EX126" s="33"/>
      <c r="EY126" s="33"/>
      <c r="EZ126" s="33"/>
      <c r="FA126" s="33"/>
      <c r="FB126" s="33"/>
      <c r="FC126" s="33"/>
      <c r="FD126" s="33"/>
      <c r="FE126" s="33"/>
      <c r="FF126" s="33"/>
      <c r="FG126" s="33"/>
      <c r="FH126" s="33"/>
      <c r="FI126" s="33"/>
      <c r="FJ126" s="33"/>
      <c r="FK126" s="33"/>
      <c r="FL126" s="33"/>
      <c r="FM126" s="33"/>
      <c r="FN126" s="33"/>
      <c r="FO126" s="33"/>
      <c r="FP126" s="33"/>
      <c r="FQ126" s="33"/>
    </row>
    <row r="127" spans="1:173" s="34" customFormat="1" ht="21.75" outlineLevel="2">
      <c r="A127" s="33" t="str">
        <f t="shared" si="180"/>
        <v>3.2.5.2</v>
      </c>
      <c r="B127" s="53" t="s">
        <v>235</v>
      </c>
      <c r="C127" s="39" t="s">
        <v>188</v>
      </c>
      <c r="D127" s="39"/>
      <c r="E127" s="39" t="s">
        <v>148</v>
      </c>
      <c r="F127" s="75"/>
      <c r="G127" s="60">
        <v>44977</v>
      </c>
      <c r="H127" s="61">
        <f t="shared" si="183"/>
        <v>44986</v>
      </c>
      <c r="I127" s="35">
        <v>10</v>
      </c>
      <c r="J127" s="36">
        <v>0.8</v>
      </c>
      <c r="K127" s="37">
        <f t="shared" si="184"/>
        <v>8</v>
      </c>
      <c r="L127" s="200" t="s">
        <v>306</v>
      </c>
      <c r="M127" s="57"/>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O127" s="33"/>
      <c r="DP127" s="33"/>
      <c r="DQ127" s="33"/>
      <c r="DR127" s="33"/>
      <c r="DS127" s="33"/>
      <c r="DT127" s="33"/>
      <c r="DV127" s="33"/>
      <c r="DW127" s="33"/>
      <c r="DX127" s="33"/>
      <c r="DY127" s="33"/>
      <c r="DZ127" s="33"/>
      <c r="EA127" s="33"/>
      <c r="EB127" s="33"/>
      <c r="EC127" s="33"/>
      <c r="ED127" s="33"/>
      <c r="EE127" s="33"/>
      <c r="EF127" s="33"/>
      <c r="EG127" s="33"/>
      <c r="EH127" s="33"/>
      <c r="EI127" s="33"/>
      <c r="EJ127" s="33"/>
      <c r="EK127" s="33"/>
      <c r="EL127" s="33"/>
      <c r="EM127" s="33"/>
      <c r="EN127" s="33"/>
      <c r="EO127" s="33"/>
      <c r="EP127" s="33"/>
      <c r="EQ127" s="33"/>
      <c r="ER127" s="33"/>
      <c r="ES127" s="33"/>
      <c r="ET127" s="33"/>
      <c r="EU127" s="33"/>
      <c r="EV127" s="33"/>
      <c r="EW127" s="33"/>
      <c r="EX127" s="33"/>
      <c r="EY127" s="33"/>
      <c r="EZ127" s="33"/>
      <c r="FA127" s="33"/>
      <c r="FB127" s="33"/>
      <c r="FC127" s="33"/>
      <c r="FD127" s="33"/>
      <c r="FE127" s="33"/>
      <c r="FF127" s="33"/>
      <c r="FG127" s="33"/>
      <c r="FH127" s="33"/>
      <c r="FI127" s="33"/>
      <c r="FJ127" s="33"/>
      <c r="FK127" s="33"/>
      <c r="FL127" s="33"/>
      <c r="FM127" s="33"/>
      <c r="FN127" s="33"/>
      <c r="FO127" s="33"/>
      <c r="FP127" s="33"/>
      <c r="FQ127" s="33"/>
    </row>
    <row r="128" spans="1:173" s="34" customFormat="1" ht="21.75" outlineLevel="2">
      <c r="A128" s="33" t="str">
        <f t="shared" si="180"/>
        <v>3.2.5.3</v>
      </c>
      <c r="B128" s="53" t="s">
        <v>236</v>
      </c>
      <c r="C128" s="39" t="s">
        <v>188</v>
      </c>
      <c r="D128" s="39"/>
      <c r="E128" s="39" t="s">
        <v>148</v>
      </c>
      <c r="F128" s="75"/>
      <c r="G128" s="60">
        <v>44977</v>
      </c>
      <c r="H128" s="61">
        <f t="shared" si="183"/>
        <v>44986</v>
      </c>
      <c r="I128" s="35">
        <v>10</v>
      </c>
      <c r="J128" s="36">
        <v>0.8</v>
      </c>
      <c r="K128" s="37">
        <f t="shared" si="184"/>
        <v>8</v>
      </c>
      <c r="L128" s="200" t="s">
        <v>306</v>
      </c>
      <c r="M128" s="57"/>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O128" s="33"/>
      <c r="DP128" s="33"/>
      <c r="DQ128" s="33"/>
      <c r="DR128" s="33"/>
      <c r="DS128" s="33"/>
      <c r="DT128" s="33"/>
      <c r="DV128" s="33"/>
      <c r="DW128" s="33"/>
      <c r="DX128" s="33"/>
      <c r="DY128" s="33"/>
      <c r="DZ128" s="33"/>
      <c r="EA128" s="33"/>
      <c r="EB128" s="33"/>
      <c r="EC128" s="33"/>
      <c r="ED128" s="33"/>
      <c r="EE128" s="33"/>
      <c r="EF128" s="33"/>
      <c r="EG128" s="33"/>
      <c r="EH128" s="33"/>
      <c r="EI128" s="33"/>
      <c r="EJ128" s="33"/>
      <c r="EK128" s="33"/>
      <c r="EL128" s="33"/>
      <c r="EM128" s="33"/>
      <c r="EN128" s="33"/>
      <c r="EO128" s="33"/>
      <c r="EP128" s="33"/>
      <c r="EQ128" s="33"/>
      <c r="ER128" s="33"/>
      <c r="ES128" s="33"/>
      <c r="ET128" s="33"/>
      <c r="EU128" s="33"/>
      <c r="EV128" s="33"/>
      <c r="EW128" s="33"/>
      <c r="EX128" s="33"/>
      <c r="EY128" s="33"/>
      <c r="EZ128" s="33"/>
      <c r="FA128" s="33"/>
      <c r="FB128" s="33"/>
      <c r="FC128" s="33"/>
      <c r="FD128" s="33"/>
      <c r="FE128" s="33"/>
      <c r="FF128" s="33"/>
      <c r="FG128" s="33"/>
      <c r="FH128" s="33"/>
      <c r="FI128" s="33"/>
      <c r="FJ128" s="33"/>
      <c r="FK128" s="33"/>
      <c r="FL128" s="33"/>
      <c r="FM128" s="33"/>
      <c r="FN128" s="33"/>
      <c r="FO128" s="33"/>
      <c r="FP128" s="33"/>
      <c r="FQ128" s="33"/>
    </row>
    <row r="129" spans="1:173" s="34" customFormat="1" ht="21.75" outlineLevel="2">
      <c r="A129" s="33" t="str">
        <f t="shared" si="180"/>
        <v>3.2.5.4</v>
      </c>
      <c r="B129" s="53" t="s">
        <v>237</v>
      </c>
      <c r="C129" s="39" t="s">
        <v>188</v>
      </c>
      <c r="D129" s="39"/>
      <c r="E129" s="39" t="s">
        <v>148</v>
      </c>
      <c r="F129" s="75"/>
      <c r="G129" s="60">
        <v>44977</v>
      </c>
      <c r="H129" s="61">
        <f t="shared" si="183"/>
        <v>44986</v>
      </c>
      <c r="I129" s="35">
        <v>10</v>
      </c>
      <c r="J129" s="36">
        <v>0.8</v>
      </c>
      <c r="K129" s="37">
        <f t="shared" si="184"/>
        <v>8</v>
      </c>
      <c r="L129" s="200" t="s">
        <v>306</v>
      </c>
      <c r="M129" s="57"/>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O129" s="33"/>
      <c r="DP129" s="33"/>
      <c r="DQ129" s="33"/>
      <c r="DR129" s="33"/>
      <c r="DS129" s="33"/>
      <c r="DT129" s="33"/>
      <c r="DV129" s="33"/>
      <c r="DW129" s="33"/>
      <c r="DX129" s="33"/>
      <c r="DY129" s="33"/>
      <c r="DZ129" s="33"/>
      <c r="EA129" s="33"/>
      <c r="EB129" s="33"/>
      <c r="EC129" s="33"/>
      <c r="ED129" s="33"/>
      <c r="EE129" s="33"/>
      <c r="EF129" s="33"/>
      <c r="EG129" s="33"/>
      <c r="EH129" s="33"/>
      <c r="EI129" s="33"/>
      <c r="EJ129" s="33"/>
      <c r="EK129" s="33"/>
      <c r="EL129" s="33"/>
      <c r="EM129" s="33"/>
      <c r="EN129" s="33"/>
      <c r="EO129" s="33"/>
      <c r="EP129" s="33"/>
      <c r="EQ129" s="33"/>
      <c r="ER129" s="33"/>
      <c r="ES129" s="33"/>
      <c r="ET129" s="33"/>
      <c r="EU129" s="33"/>
      <c r="EV129" s="33"/>
      <c r="EW129" s="33"/>
      <c r="EX129" s="33"/>
      <c r="EY129" s="33"/>
      <c r="EZ129" s="33"/>
      <c r="FA129" s="33"/>
      <c r="FB129" s="33"/>
      <c r="FC129" s="33"/>
      <c r="FD129" s="33"/>
      <c r="FE129" s="33"/>
      <c r="FF129" s="33"/>
      <c r="FG129" s="33"/>
      <c r="FH129" s="33"/>
      <c r="FI129" s="33"/>
      <c r="FJ129" s="33"/>
      <c r="FK129" s="33"/>
      <c r="FL129" s="33"/>
      <c r="FM129" s="33"/>
      <c r="FN129" s="33"/>
      <c r="FO129" s="33"/>
      <c r="FP129" s="33"/>
      <c r="FQ129" s="33"/>
    </row>
    <row r="130" spans="1:173" s="34" customFormat="1" ht="21.75" outlineLevel="2">
      <c r="A130" s="33" t="str">
        <f t="shared" si="180"/>
        <v>3.2.5.5</v>
      </c>
      <c r="B130" s="53" t="s">
        <v>238</v>
      </c>
      <c r="C130" s="39" t="s">
        <v>188</v>
      </c>
      <c r="D130" s="39"/>
      <c r="E130" s="39" t="s">
        <v>148</v>
      </c>
      <c r="F130" s="75"/>
      <c r="G130" s="60">
        <v>44977</v>
      </c>
      <c r="H130" s="61">
        <f t="shared" si="183"/>
        <v>44986</v>
      </c>
      <c r="I130" s="35">
        <v>10</v>
      </c>
      <c r="J130" s="36">
        <v>0.8</v>
      </c>
      <c r="K130" s="37">
        <f t="shared" si="184"/>
        <v>8</v>
      </c>
      <c r="L130" s="200" t="s">
        <v>306</v>
      </c>
      <c r="M130" s="57"/>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O130" s="33"/>
      <c r="DP130" s="33"/>
      <c r="DQ130" s="33"/>
      <c r="DR130" s="33"/>
      <c r="DS130" s="33"/>
      <c r="DT130" s="33"/>
      <c r="DV130" s="33"/>
      <c r="DW130" s="33"/>
      <c r="DX130" s="33"/>
      <c r="DY130" s="33"/>
      <c r="DZ130" s="33"/>
      <c r="EA130" s="33"/>
      <c r="EB130" s="33"/>
      <c r="EC130" s="33"/>
      <c r="ED130" s="33"/>
      <c r="EE130" s="33"/>
      <c r="EF130" s="33"/>
      <c r="EG130" s="33"/>
      <c r="EH130" s="33"/>
      <c r="EI130" s="33"/>
      <c r="EJ130" s="33"/>
      <c r="EK130" s="33"/>
      <c r="EL130" s="33"/>
      <c r="EM130" s="33"/>
      <c r="EN130" s="33"/>
      <c r="EO130" s="33"/>
      <c r="EP130" s="33"/>
      <c r="EQ130" s="33"/>
      <c r="ER130" s="33"/>
      <c r="ES130" s="33"/>
      <c r="ET130" s="33"/>
      <c r="EU130" s="33"/>
      <c r="EV130" s="33"/>
      <c r="EW130" s="33"/>
      <c r="EX130" s="33"/>
      <c r="EY130" s="33"/>
      <c r="EZ130" s="33"/>
      <c r="FA130" s="33"/>
      <c r="FB130" s="33"/>
      <c r="FC130" s="33"/>
      <c r="FD130" s="33"/>
      <c r="FE130" s="33"/>
      <c r="FF130" s="33"/>
      <c r="FG130" s="33"/>
      <c r="FH130" s="33"/>
      <c r="FI130" s="33"/>
      <c r="FJ130" s="33"/>
      <c r="FK130" s="33"/>
      <c r="FL130" s="33"/>
      <c r="FM130" s="33"/>
      <c r="FN130" s="33"/>
      <c r="FO130" s="33"/>
      <c r="FP130" s="33"/>
      <c r="FQ130" s="33"/>
    </row>
    <row r="131" spans="1:173" s="34" customFormat="1" ht="21.75" outlineLevel="2">
      <c r="A131" s="33" t="str">
        <f t="shared" si="180"/>
        <v>3.2.5.6</v>
      </c>
      <c r="B131" s="53" t="s">
        <v>239</v>
      </c>
      <c r="C131" s="39" t="s">
        <v>188</v>
      </c>
      <c r="D131" s="39"/>
      <c r="E131" s="39" t="s">
        <v>148</v>
      </c>
      <c r="F131" s="75"/>
      <c r="G131" s="60">
        <v>44977</v>
      </c>
      <c r="H131" s="61">
        <f t="shared" si="183"/>
        <v>44986</v>
      </c>
      <c r="I131" s="35">
        <v>10</v>
      </c>
      <c r="J131" s="36">
        <v>0.8</v>
      </c>
      <c r="K131" s="37">
        <f t="shared" si="184"/>
        <v>8</v>
      </c>
      <c r="L131" s="200" t="s">
        <v>306</v>
      </c>
      <c r="M131" s="57"/>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O131" s="33"/>
      <c r="DP131" s="33"/>
      <c r="DQ131" s="33"/>
      <c r="DR131" s="33"/>
      <c r="DS131" s="33"/>
      <c r="DT131" s="33"/>
      <c r="DV131" s="33"/>
      <c r="DW131" s="33"/>
      <c r="DX131" s="33"/>
      <c r="DY131" s="33"/>
      <c r="DZ131" s="33"/>
      <c r="EA131" s="33"/>
      <c r="EB131" s="33"/>
      <c r="EC131" s="33"/>
      <c r="ED131" s="33"/>
      <c r="EE131" s="33"/>
      <c r="EF131" s="33"/>
      <c r="EG131" s="33"/>
      <c r="EH131" s="33"/>
      <c r="EI131" s="33"/>
      <c r="EJ131" s="33"/>
      <c r="EK131" s="33"/>
      <c r="EL131" s="33"/>
      <c r="EM131" s="33"/>
      <c r="EN131" s="33"/>
      <c r="EO131" s="33"/>
      <c r="EP131" s="33"/>
      <c r="EQ131" s="33"/>
      <c r="ER131" s="33"/>
      <c r="ES131" s="33"/>
      <c r="ET131" s="33"/>
      <c r="EU131" s="33"/>
      <c r="EV131" s="33"/>
      <c r="EW131" s="33"/>
      <c r="EX131" s="33"/>
      <c r="EY131" s="33"/>
      <c r="EZ131" s="33"/>
      <c r="FA131" s="33"/>
      <c r="FB131" s="33"/>
      <c r="FC131" s="33"/>
      <c r="FD131" s="33"/>
      <c r="FE131" s="33"/>
      <c r="FF131" s="33"/>
      <c r="FG131" s="33"/>
      <c r="FH131" s="33"/>
      <c r="FI131" s="33"/>
      <c r="FJ131" s="33"/>
      <c r="FK131" s="33"/>
      <c r="FL131" s="33"/>
      <c r="FM131" s="33"/>
      <c r="FN131" s="33"/>
      <c r="FO131" s="33"/>
      <c r="FP131" s="33"/>
      <c r="FQ131" s="33"/>
    </row>
    <row r="132" spans="1:173" s="34" customFormat="1" ht="21.75" outlineLevel="2">
      <c r="A132" s="33" t="str">
        <f t="shared" si="180"/>
        <v>3.2.5.7</v>
      </c>
      <c r="B132" s="53" t="s">
        <v>240</v>
      </c>
      <c r="C132" s="39" t="s">
        <v>188</v>
      </c>
      <c r="D132" s="39"/>
      <c r="E132" s="39" t="s">
        <v>148</v>
      </c>
      <c r="F132" s="75"/>
      <c r="G132" s="60">
        <v>44977</v>
      </c>
      <c r="H132" s="61">
        <f t="shared" si="183"/>
        <v>44986</v>
      </c>
      <c r="I132" s="35">
        <v>10</v>
      </c>
      <c r="J132" s="36">
        <v>0.8</v>
      </c>
      <c r="K132" s="37">
        <f t="shared" si="184"/>
        <v>8</v>
      </c>
      <c r="L132" s="200" t="s">
        <v>306</v>
      </c>
      <c r="M132" s="57"/>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O132" s="33"/>
      <c r="DP132" s="33"/>
      <c r="DQ132" s="33"/>
      <c r="DR132" s="33"/>
      <c r="DS132" s="33"/>
      <c r="DT132" s="33"/>
      <c r="DV132" s="33"/>
      <c r="DW132" s="33"/>
      <c r="DX132" s="33"/>
      <c r="DY132" s="33"/>
      <c r="DZ132" s="33"/>
      <c r="EA132" s="33"/>
      <c r="EB132" s="33"/>
      <c r="EC132" s="33"/>
      <c r="ED132" s="33"/>
      <c r="EE132" s="33"/>
      <c r="EF132" s="33"/>
      <c r="EG132" s="33"/>
      <c r="EH132" s="33"/>
      <c r="EI132" s="33"/>
      <c r="EJ132" s="33"/>
      <c r="EK132" s="33"/>
      <c r="EL132" s="33"/>
      <c r="EM132" s="33"/>
      <c r="EN132" s="33"/>
      <c r="EO132" s="33"/>
      <c r="EP132" s="33"/>
      <c r="EQ132" s="33"/>
      <c r="ER132" s="33"/>
      <c r="ES132" s="33"/>
      <c r="ET132" s="33"/>
      <c r="EU132" s="33"/>
      <c r="EV132" s="33"/>
      <c r="EW132" s="33"/>
      <c r="EX132" s="33"/>
      <c r="EY132" s="33"/>
      <c r="EZ132" s="33"/>
      <c r="FA132" s="33"/>
      <c r="FB132" s="33"/>
      <c r="FC132" s="33"/>
      <c r="FD132" s="33"/>
      <c r="FE132" s="33"/>
      <c r="FF132" s="33"/>
      <c r="FG132" s="33"/>
      <c r="FH132" s="33"/>
      <c r="FI132" s="33"/>
      <c r="FJ132" s="33"/>
      <c r="FK132" s="33"/>
      <c r="FL132" s="33"/>
      <c r="FM132" s="33"/>
      <c r="FN132" s="33"/>
      <c r="FO132" s="33"/>
      <c r="FP132" s="33"/>
      <c r="FQ132" s="33"/>
    </row>
    <row r="133" spans="1:173" s="34" customFormat="1" ht="21.75" outlineLevel="2">
      <c r="A133" s="33" t="str">
        <f t="shared" si="180"/>
        <v>3.2.5.8</v>
      </c>
      <c r="B133" s="53" t="s">
        <v>241</v>
      </c>
      <c r="C133" s="39" t="s">
        <v>188</v>
      </c>
      <c r="D133" s="39"/>
      <c r="E133" s="39" t="s">
        <v>148</v>
      </c>
      <c r="F133" s="75"/>
      <c r="G133" s="60">
        <v>44977</v>
      </c>
      <c r="H133" s="61">
        <f t="shared" si="183"/>
        <v>44986</v>
      </c>
      <c r="I133" s="35">
        <v>10</v>
      </c>
      <c r="J133" s="36">
        <v>0.8</v>
      </c>
      <c r="K133" s="37">
        <f t="shared" si="184"/>
        <v>8</v>
      </c>
      <c r="L133" s="200" t="s">
        <v>306</v>
      </c>
      <c r="M133" s="57"/>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O133" s="33"/>
      <c r="DP133" s="33"/>
      <c r="DQ133" s="33"/>
      <c r="DR133" s="33"/>
      <c r="DS133" s="33"/>
      <c r="DT133" s="33"/>
      <c r="DV133" s="33"/>
      <c r="DW133" s="33"/>
      <c r="DX133" s="33"/>
      <c r="DY133" s="33"/>
      <c r="DZ133" s="33"/>
      <c r="EA133" s="33"/>
      <c r="EB133" s="33"/>
      <c r="EC133" s="33"/>
      <c r="ED133" s="33"/>
      <c r="EE133" s="33"/>
      <c r="EF133" s="33"/>
      <c r="EG133" s="33"/>
      <c r="EH133" s="33"/>
      <c r="EI133" s="33"/>
      <c r="EJ133" s="33"/>
      <c r="EK133" s="33"/>
      <c r="EL133" s="33"/>
      <c r="EM133" s="33"/>
      <c r="EN133" s="33"/>
      <c r="EO133" s="33"/>
      <c r="EP133" s="33"/>
      <c r="EQ133" s="33"/>
      <c r="ER133" s="33"/>
      <c r="ES133" s="33"/>
      <c r="ET133" s="33"/>
      <c r="EU133" s="33"/>
      <c r="EV133" s="33"/>
      <c r="EW133" s="33"/>
      <c r="EX133" s="33"/>
      <c r="EY133" s="33"/>
      <c r="EZ133" s="33"/>
      <c r="FA133" s="33"/>
      <c r="FB133" s="33"/>
      <c r="FC133" s="33"/>
      <c r="FD133" s="33"/>
      <c r="FE133" s="33"/>
      <c r="FF133" s="33"/>
      <c r="FG133" s="33"/>
      <c r="FH133" s="33"/>
      <c r="FI133" s="33"/>
      <c r="FJ133" s="33"/>
      <c r="FK133" s="33"/>
      <c r="FL133" s="33"/>
      <c r="FM133" s="33"/>
      <c r="FN133" s="33"/>
      <c r="FO133" s="33"/>
      <c r="FP133" s="33"/>
      <c r="FQ133" s="33"/>
    </row>
    <row r="134" spans="1:173" s="151" customFormat="1" ht="21.75" outlineLevel="2">
      <c r="A134"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3.2.6</v>
      </c>
      <c r="B134" s="142" t="s">
        <v>218</v>
      </c>
      <c r="C134" s="143"/>
      <c r="D134" s="143"/>
      <c r="E134" s="143"/>
      <c r="F134" s="145"/>
      <c r="G134" s="146"/>
      <c r="H134" s="147"/>
      <c r="I134" s="148"/>
      <c r="J134" s="149"/>
      <c r="K134" s="148" t="str">
        <f>IF(OR(H134=0,G134=0)," - ",NETWORKDAYS(G134,H134))</f>
        <v xml:space="preserve"> - </v>
      </c>
      <c r="L134" s="148"/>
      <c r="M134" s="150"/>
      <c r="N134" s="141"/>
      <c r="O134" s="141"/>
      <c r="P134" s="141"/>
      <c r="Q134" s="141"/>
      <c r="R134" s="141"/>
      <c r="S134" s="141"/>
      <c r="T134" s="141"/>
      <c r="U134" s="141"/>
      <c r="V134" s="141"/>
      <c r="W134" s="141"/>
      <c r="X134" s="141"/>
      <c r="Y134" s="141"/>
      <c r="Z134" s="141"/>
      <c r="AA134" s="141"/>
      <c r="AB134" s="141"/>
      <c r="AC134" s="141"/>
      <c r="AD134" s="141"/>
      <c r="AE134" s="141"/>
      <c r="AF134" s="141"/>
      <c r="AG134" s="141"/>
      <c r="AH134" s="141"/>
      <c r="AI134" s="141"/>
      <c r="AJ134" s="141"/>
      <c r="AK134" s="141"/>
      <c r="AL134" s="141"/>
      <c r="AM134" s="141"/>
      <c r="AN134" s="141"/>
      <c r="AO134" s="141"/>
      <c r="AP134" s="141"/>
      <c r="AQ134" s="141"/>
      <c r="AR134" s="141"/>
      <c r="AS134" s="141"/>
      <c r="AT134" s="141"/>
      <c r="AU134" s="141"/>
      <c r="AV134" s="141"/>
      <c r="AW134" s="141"/>
      <c r="AX134" s="141"/>
      <c r="AY134" s="141"/>
      <c r="AZ134" s="141"/>
      <c r="BA134" s="141"/>
      <c r="BB134" s="141"/>
      <c r="BC134" s="141"/>
      <c r="BD134" s="141"/>
      <c r="BE134" s="141"/>
      <c r="BF134" s="141"/>
      <c r="BG134" s="141"/>
      <c r="BH134" s="141"/>
      <c r="BI134" s="141"/>
      <c r="BJ134" s="141"/>
      <c r="BK134" s="141"/>
      <c r="BL134" s="141"/>
      <c r="BM134" s="141"/>
      <c r="BN134" s="141"/>
      <c r="BO134" s="141"/>
      <c r="BP134" s="141"/>
      <c r="BQ134" s="141"/>
    </row>
    <row r="135" spans="1:173" s="34" customFormat="1" ht="21.75" outlineLevel="2">
      <c r="A135" s="33" t="str">
        <f t="shared" si="180"/>
        <v>3.2.6.1</v>
      </c>
      <c r="B135" s="53" t="s">
        <v>242</v>
      </c>
      <c r="C135" s="39" t="s">
        <v>188</v>
      </c>
      <c r="D135" s="39"/>
      <c r="E135" s="39" t="s">
        <v>148</v>
      </c>
      <c r="F135" s="75"/>
      <c r="G135" s="60">
        <v>44986</v>
      </c>
      <c r="H135" s="61">
        <f t="shared" ref="H135" si="185">IF(ISBLANK(G135)," - ",IF(I135=0,G135,G135+I135-1))</f>
        <v>44988</v>
      </c>
      <c r="I135" s="35">
        <v>3</v>
      </c>
      <c r="J135" s="36">
        <v>0.8</v>
      </c>
      <c r="K135" s="37">
        <f t="shared" ref="K135" si="186">IF(OR(H135=0,G135=0)," - ",NETWORKDAYS(G135,H135))</f>
        <v>3</v>
      </c>
      <c r="L135" s="200" t="s">
        <v>306</v>
      </c>
      <c r="M135" s="57"/>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O135" s="33"/>
      <c r="DP135" s="33"/>
      <c r="DQ135" s="33"/>
      <c r="DR135" s="33"/>
      <c r="DS135" s="33"/>
      <c r="DT135" s="33"/>
      <c r="DV135" s="33"/>
      <c r="DW135" s="33"/>
      <c r="DX135" s="33"/>
      <c r="DY135" s="33"/>
      <c r="DZ135" s="33"/>
      <c r="EA135" s="33"/>
      <c r="EB135" s="33"/>
      <c r="EC135" s="33"/>
      <c r="ED135" s="33"/>
      <c r="EE135" s="33"/>
      <c r="EF135" s="33"/>
      <c r="EG135" s="33"/>
      <c r="EH135" s="33"/>
      <c r="EI135" s="33"/>
      <c r="EJ135" s="33"/>
      <c r="EK135" s="33"/>
      <c r="EL135" s="33"/>
      <c r="EM135" s="33"/>
      <c r="EN135" s="33"/>
      <c r="EO135" s="33"/>
      <c r="EP135" s="33"/>
      <c r="EQ135" s="33"/>
      <c r="ER135" s="33"/>
      <c r="ES135" s="33"/>
      <c r="ET135" s="33"/>
      <c r="EU135" s="33"/>
      <c r="EV135" s="33"/>
      <c r="EW135" s="33"/>
      <c r="EX135" s="33"/>
      <c r="EY135" s="33"/>
      <c r="EZ135" s="33"/>
      <c r="FA135" s="33"/>
      <c r="FB135" s="33"/>
      <c r="FC135" s="33"/>
      <c r="FD135" s="33"/>
      <c r="FE135" s="33"/>
      <c r="FF135" s="33"/>
      <c r="FG135" s="33"/>
      <c r="FH135" s="33"/>
      <c r="FI135" s="33"/>
      <c r="FJ135" s="33"/>
      <c r="FK135" s="33"/>
      <c r="FL135" s="33"/>
      <c r="FM135" s="33"/>
      <c r="FN135" s="33"/>
      <c r="FO135" s="33"/>
      <c r="FP135" s="33"/>
    </row>
    <row r="136" spans="1:173" s="151" customFormat="1" ht="21.75" outlineLevel="2">
      <c r="A136"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3.2.7</v>
      </c>
      <c r="B136" s="142" t="s">
        <v>219</v>
      </c>
      <c r="C136" s="143"/>
      <c r="D136" s="143"/>
      <c r="E136" s="143"/>
      <c r="F136" s="145"/>
      <c r="G136" s="146"/>
      <c r="H136" s="147"/>
      <c r="I136" s="148"/>
      <c r="J136" s="149"/>
      <c r="K136" s="148" t="str">
        <f>IF(OR(H136=0,G136=0)," - ",NETWORKDAYS(G136,H136))</f>
        <v xml:space="preserve"> - </v>
      </c>
      <c r="L136" s="148"/>
      <c r="M136" s="150"/>
      <c r="N136" s="141"/>
      <c r="O136" s="141"/>
      <c r="P136" s="141"/>
      <c r="Q136" s="141"/>
      <c r="R136" s="141"/>
      <c r="S136" s="141"/>
      <c r="T136" s="141"/>
      <c r="U136" s="141"/>
      <c r="V136" s="141"/>
      <c r="W136" s="141"/>
      <c r="X136" s="141"/>
      <c r="Y136" s="141"/>
      <c r="Z136" s="141"/>
      <c r="AA136" s="141"/>
      <c r="AB136" s="141"/>
      <c r="AC136" s="141"/>
      <c r="AD136" s="141"/>
      <c r="AE136" s="141"/>
      <c r="AF136" s="141"/>
      <c r="AG136" s="141"/>
      <c r="AH136" s="141"/>
      <c r="AI136" s="141"/>
      <c r="AJ136" s="141"/>
      <c r="AK136" s="141"/>
      <c r="AL136" s="141"/>
      <c r="AM136" s="141"/>
      <c r="AN136" s="141"/>
      <c r="AO136" s="141"/>
      <c r="AP136" s="141"/>
      <c r="AQ136" s="141"/>
      <c r="AR136" s="141"/>
      <c r="AS136" s="141"/>
      <c r="AT136" s="141"/>
      <c r="AU136" s="141"/>
      <c r="AV136" s="141"/>
      <c r="AW136" s="141"/>
      <c r="AX136" s="141"/>
      <c r="AY136" s="141"/>
      <c r="AZ136" s="141"/>
      <c r="BA136" s="141"/>
      <c r="BB136" s="141"/>
      <c r="BC136" s="141"/>
      <c r="BD136" s="141"/>
      <c r="BE136" s="141"/>
      <c r="BF136" s="141"/>
      <c r="BG136" s="141"/>
      <c r="BH136" s="141"/>
      <c r="BI136" s="141"/>
      <c r="BJ136" s="141"/>
      <c r="BK136" s="141"/>
      <c r="BL136" s="141"/>
      <c r="BM136" s="141"/>
      <c r="BN136" s="141"/>
      <c r="BO136" s="141"/>
      <c r="BP136" s="141"/>
      <c r="BQ136" s="141"/>
    </row>
    <row r="137" spans="1:173" s="34" customFormat="1" ht="21.75" outlineLevel="2">
      <c r="A137" s="33" t="str">
        <f t="shared" si="180"/>
        <v>3.2.7.1</v>
      </c>
      <c r="B137" s="53" t="s">
        <v>243</v>
      </c>
      <c r="C137" s="39" t="s">
        <v>188</v>
      </c>
      <c r="D137" s="39"/>
      <c r="E137" s="39" t="s">
        <v>148</v>
      </c>
      <c r="F137" s="75"/>
      <c r="G137" s="60">
        <v>44991</v>
      </c>
      <c r="H137" s="61">
        <f t="shared" ref="H137:H140" si="187">IF(ISBLANK(G137)," - ",IF(I137=0,G137,G137+I137-1))</f>
        <v>44995</v>
      </c>
      <c r="I137" s="35">
        <v>5</v>
      </c>
      <c r="J137" s="36">
        <v>0.8</v>
      </c>
      <c r="K137" s="37">
        <f t="shared" ref="K137:K140" si="188">IF(OR(H137=0,G137=0)," - ",NETWORKDAYS(G137,H137))</f>
        <v>5</v>
      </c>
      <c r="L137" s="200" t="s">
        <v>306</v>
      </c>
      <c r="M137" s="57"/>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O137" s="33"/>
      <c r="DP137" s="33"/>
      <c r="DQ137" s="33"/>
      <c r="DR137" s="33"/>
      <c r="DS137" s="33"/>
      <c r="DT137" s="33"/>
      <c r="DV137" s="33"/>
      <c r="DW137" s="33"/>
      <c r="DX137" s="33"/>
      <c r="DY137" s="33"/>
      <c r="DZ137" s="33"/>
      <c r="EA137" s="33"/>
      <c r="EB137" s="33"/>
      <c r="EC137" s="33"/>
      <c r="ED137" s="33"/>
      <c r="EE137" s="33"/>
      <c r="EF137" s="33"/>
      <c r="EG137" s="33"/>
      <c r="EH137" s="33"/>
      <c r="EI137" s="33"/>
      <c r="EJ137" s="33"/>
      <c r="EK137" s="33"/>
      <c r="EL137" s="33"/>
      <c r="EM137" s="33"/>
      <c r="EN137" s="33"/>
      <c r="EO137" s="33"/>
      <c r="EP137" s="33"/>
      <c r="EQ137" s="33"/>
      <c r="ER137" s="33"/>
      <c r="ES137" s="33"/>
      <c r="ET137" s="33"/>
      <c r="EU137" s="33"/>
      <c r="EV137" s="33"/>
      <c r="EW137" s="33"/>
      <c r="EX137" s="33"/>
      <c r="EY137" s="33"/>
      <c r="EZ137" s="33"/>
      <c r="FA137" s="33"/>
      <c r="FB137" s="33"/>
      <c r="FC137" s="33"/>
      <c r="FD137" s="33"/>
      <c r="FE137" s="33"/>
      <c r="FF137" s="33"/>
      <c r="FG137" s="33"/>
      <c r="FH137" s="33"/>
      <c r="FI137" s="33"/>
      <c r="FJ137" s="33"/>
      <c r="FK137" s="33"/>
      <c r="FL137" s="33"/>
      <c r="FM137" s="33"/>
      <c r="FN137" s="33"/>
      <c r="FO137" s="33"/>
      <c r="FP137" s="33"/>
    </row>
    <row r="138" spans="1:173" s="34" customFormat="1" ht="21.75" outlineLevel="2">
      <c r="A138" s="33" t="str">
        <f t="shared" si="180"/>
        <v>3.2.7.2</v>
      </c>
      <c r="B138" s="53" t="s">
        <v>244</v>
      </c>
      <c r="C138" s="39" t="s">
        <v>188</v>
      </c>
      <c r="D138" s="39"/>
      <c r="E138" s="39" t="s">
        <v>148</v>
      </c>
      <c r="F138" s="75"/>
      <c r="G138" s="60">
        <v>44991</v>
      </c>
      <c r="H138" s="61">
        <f t="shared" si="187"/>
        <v>44995</v>
      </c>
      <c r="I138" s="35">
        <v>5</v>
      </c>
      <c r="J138" s="36">
        <v>0.8</v>
      </c>
      <c r="K138" s="37">
        <f t="shared" si="188"/>
        <v>5</v>
      </c>
      <c r="L138" s="200" t="s">
        <v>306</v>
      </c>
      <c r="M138" s="57"/>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O138" s="33"/>
      <c r="DP138" s="33"/>
      <c r="DQ138" s="33"/>
      <c r="DR138" s="33"/>
      <c r="DS138" s="33"/>
      <c r="DT138" s="33"/>
      <c r="DV138" s="33"/>
      <c r="DW138" s="33"/>
      <c r="DX138" s="33"/>
      <c r="DY138" s="33"/>
      <c r="DZ138" s="33"/>
      <c r="EA138" s="33"/>
      <c r="EB138" s="33"/>
      <c r="EC138" s="33"/>
      <c r="ED138" s="33"/>
      <c r="EE138" s="33"/>
      <c r="EF138" s="33"/>
      <c r="EG138" s="33"/>
      <c r="EH138" s="33"/>
      <c r="EI138" s="33"/>
      <c r="EJ138" s="33"/>
      <c r="EK138" s="33"/>
      <c r="EL138" s="33"/>
      <c r="EM138" s="33"/>
      <c r="EN138" s="33"/>
      <c r="EO138" s="33"/>
      <c r="EP138" s="33"/>
      <c r="EQ138" s="33"/>
      <c r="ER138" s="33"/>
      <c r="ES138" s="33"/>
      <c r="ET138" s="33"/>
      <c r="EU138" s="33"/>
      <c r="EV138" s="33"/>
      <c r="EW138" s="33"/>
      <c r="EX138" s="33"/>
      <c r="EY138" s="33"/>
      <c r="EZ138" s="33"/>
      <c r="FA138" s="33"/>
      <c r="FB138" s="33"/>
      <c r="FC138" s="33"/>
      <c r="FD138" s="33"/>
      <c r="FE138" s="33"/>
      <c r="FF138" s="33"/>
      <c r="FG138" s="33"/>
      <c r="FH138" s="33"/>
      <c r="FI138" s="33"/>
      <c r="FJ138" s="33"/>
      <c r="FK138" s="33"/>
      <c r="FL138" s="33"/>
      <c r="FM138" s="33"/>
      <c r="FN138" s="33"/>
      <c r="FO138" s="33"/>
      <c r="FP138" s="33"/>
    </row>
    <row r="139" spans="1:173" s="34" customFormat="1" ht="21.75" outlineLevel="2">
      <c r="A139" s="33" t="str">
        <f t="shared" si="180"/>
        <v>3.2.7.3</v>
      </c>
      <c r="B139" s="53" t="s">
        <v>245</v>
      </c>
      <c r="C139" s="39" t="s">
        <v>188</v>
      </c>
      <c r="D139" s="39"/>
      <c r="E139" s="39" t="s">
        <v>148</v>
      </c>
      <c r="F139" s="75"/>
      <c r="G139" s="60">
        <v>44991</v>
      </c>
      <c r="H139" s="61">
        <f t="shared" si="187"/>
        <v>44995</v>
      </c>
      <c r="I139" s="35">
        <v>5</v>
      </c>
      <c r="J139" s="36">
        <v>0.8</v>
      </c>
      <c r="K139" s="37">
        <f t="shared" si="188"/>
        <v>5</v>
      </c>
      <c r="L139" s="200" t="s">
        <v>306</v>
      </c>
      <c r="M139" s="57"/>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O139" s="33"/>
      <c r="DP139" s="33"/>
      <c r="DQ139" s="33"/>
      <c r="DR139" s="33"/>
      <c r="DS139" s="33"/>
      <c r="DT139" s="33"/>
      <c r="DV139" s="33"/>
      <c r="DW139" s="33"/>
      <c r="DX139" s="33"/>
      <c r="DY139" s="33"/>
      <c r="DZ139" s="33"/>
      <c r="EA139" s="33"/>
      <c r="EB139" s="33"/>
      <c r="EC139" s="33"/>
      <c r="ED139" s="33"/>
      <c r="EE139" s="33"/>
      <c r="EF139" s="33"/>
      <c r="EG139" s="33"/>
      <c r="EH139" s="33"/>
      <c r="EI139" s="33"/>
      <c r="EJ139" s="33"/>
      <c r="EK139" s="33"/>
      <c r="EL139" s="33"/>
      <c r="EM139" s="33"/>
      <c r="EN139" s="33"/>
      <c r="EO139" s="33"/>
      <c r="EP139" s="33"/>
      <c r="EQ139" s="33"/>
      <c r="ER139" s="33"/>
      <c r="ES139" s="33"/>
      <c r="ET139" s="33"/>
      <c r="EU139" s="33"/>
      <c r="EV139" s="33"/>
      <c r="EW139" s="33"/>
      <c r="EX139" s="33"/>
      <c r="EY139" s="33"/>
      <c r="EZ139" s="33"/>
      <c r="FA139" s="33"/>
      <c r="FB139" s="33"/>
      <c r="FC139" s="33"/>
      <c r="FD139" s="33"/>
      <c r="FE139" s="33"/>
      <c r="FF139" s="33"/>
      <c r="FG139" s="33"/>
      <c r="FH139" s="33"/>
      <c r="FI139" s="33"/>
      <c r="FJ139" s="33"/>
      <c r="FK139" s="33"/>
      <c r="FL139" s="33"/>
      <c r="FM139" s="33"/>
      <c r="FN139" s="33"/>
      <c r="FO139" s="33"/>
      <c r="FP139" s="33"/>
    </row>
    <row r="140" spans="1:173" s="34" customFormat="1" ht="21.75" outlineLevel="2">
      <c r="A140" s="33" t="str">
        <f t="shared" si="180"/>
        <v>3.2.7.4</v>
      </c>
      <c r="B140" s="53" t="s">
        <v>246</v>
      </c>
      <c r="C140" s="39" t="s">
        <v>188</v>
      </c>
      <c r="D140" s="39"/>
      <c r="E140" s="39" t="s">
        <v>148</v>
      </c>
      <c r="F140" s="75"/>
      <c r="G140" s="60">
        <v>44991</v>
      </c>
      <c r="H140" s="61">
        <f t="shared" si="187"/>
        <v>44995</v>
      </c>
      <c r="I140" s="35">
        <v>5</v>
      </c>
      <c r="J140" s="36">
        <v>0.8</v>
      </c>
      <c r="K140" s="37">
        <f t="shared" si="188"/>
        <v>5</v>
      </c>
      <c r="L140" s="200" t="s">
        <v>306</v>
      </c>
      <c r="M140" s="57"/>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O140" s="33"/>
      <c r="DP140" s="33"/>
      <c r="DQ140" s="33"/>
      <c r="DR140" s="33"/>
      <c r="DS140" s="33"/>
      <c r="DT140" s="33"/>
      <c r="DV140" s="33"/>
      <c r="DW140" s="33"/>
      <c r="DX140" s="33"/>
      <c r="DY140" s="33"/>
      <c r="DZ140" s="33"/>
      <c r="EA140" s="33"/>
      <c r="EB140" s="33"/>
      <c r="EC140" s="33"/>
      <c r="ED140" s="33"/>
      <c r="EE140" s="33"/>
      <c r="EF140" s="33"/>
      <c r="EG140" s="33"/>
      <c r="EH140" s="33"/>
      <c r="EI140" s="33"/>
      <c r="EJ140" s="33"/>
      <c r="EK140" s="33"/>
      <c r="EL140" s="33"/>
      <c r="EM140" s="33"/>
      <c r="EN140" s="33"/>
      <c r="EO140" s="33"/>
      <c r="EP140" s="33"/>
      <c r="EQ140" s="33"/>
      <c r="ER140" s="33"/>
      <c r="ES140" s="33"/>
      <c r="ET140" s="33"/>
      <c r="EU140" s="33"/>
      <c r="EV140" s="33"/>
      <c r="EW140" s="33"/>
      <c r="EX140" s="33"/>
      <c r="EY140" s="33"/>
      <c r="EZ140" s="33"/>
      <c r="FA140" s="33"/>
      <c r="FB140" s="33"/>
      <c r="FC140" s="33"/>
      <c r="FD140" s="33"/>
      <c r="FE140" s="33"/>
      <c r="FF140" s="33"/>
      <c r="FG140" s="33"/>
      <c r="FH140" s="33"/>
      <c r="FI140" s="33"/>
      <c r="FJ140" s="33"/>
      <c r="FK140" s="33"/>
      <c r="FL140" s="33"/>
      <c r="FM140" s="33"/>
      <c r="FN140" s="33"/>
      <c r="FO140" s="33"/>
      <c r="FP140" s="33"/>
    </row>
    <row r="141" spans="1:173" s="151" customFormat="1" ht="21.75" outlineLevel="2">
      <c r="A141"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3.2.8</v>
      </c>
      <c r="B141" s="142" t="s">
        <v>220</v>
      </c>
      <c r="C141" s="143"/>
      <c r="D141" s="143"/>
      <c r="E141" s="143"/>
      <c r="F141" s="145"/>
      <c r="G141" s="146"/>
      <c r="H141" s="147"/>
      <c r="I141" s="148"/>
      <c r="J141" s="149"/>
      <c r="K141" s="148" t="str">
        <f>IF(OR(H141=0,G141=0)," - ",NETWORKDAYS(G141,H141))</f>
        <v xml:space="preserve"> - </v>
      </c>
      <c r="L141" s="148"/>
      <c r="M141" s="150"/>
      <c r="N141" s="141"/>
      <c r="O141" s="141"/>
      <c r="P141" s="141"/>
      <c r="Q141" s="141"/>
      <c r="R141" s="141"/>
      <c r="S141" s="141"/>
      <c r="T141" s="141"/>
      <c r="U141" s="141"/>
      <c r="V141" s="141"/>
      <c r="W141" s="141"/>
      <c r="X141" s="141"/>
      <c r="Y141" s="141"/>
      <c r="Z141" s="141"/>
      <c r="AA141" s="141"/>
      <c r="AB141" s="141"/>
      <c r="AC141" s="141"/>
      <c r="AD141" s="141"/>
      <c r="AE141" s="141"/>
      <c r="AF141" s="141"/>
      <c r="AG141" s="141"/>
      <c r="AH141" s="141"/>
      <c r="AI141" s="141"/>
      <c r="AJ141" s="141"/>
      <c r="AK141" s="141"/>
      <c r="AL141" s="141"/>
      <c r="AM141" s="141"/>
      <c r="AN141" s="141"/>
      <c r="AO141" s="141"/>
      <c r="AP141" s="141"/>
      <c r="AQ141" s="141"/>
      <c r="AR141" s="141"/>
      <c r="AS141" s="141"/>
      <c r="AT141" s="141"/>
      <c r="AU141" s="141"/>
      <c r="AV141" s="141"/>
      <c r="AW141" s="141"/>
      <c r="AX141" s="141"/>
      <c r="AY141" s="141"/>
      <c r="AZ141" s="141"/>
      <c r="BA141" s="141"/>
      <c r="BB141" s="141"/>
      <c r="BC141" s="141"/>
      <c r="BD141" s="141"/>
      <c r="BE141" s="141"/>
      <c r="BF141" s="141"/>
      <c r="BG141" s="141"/>
      <c r="BH141" s="141"/>
      <c r="BI141" s="141"/>
      <c r="BJ141" s="141"/>
      <c r="BK141" s="141"/>
      <c r="BL141" s="141"/>
      <c r="BM141" s="141"/>
      <c r="BN141" s="141"/>
      <c r="BO141" s="141"/>
      <c r="BP141" s="141"/>
      <c r="BQ141" s="141"/>
    </row>
    <row r="142" spans="1:173" s="34" customFormat="1" ht="21.75" outlineLevel="2">
      <c r="A142" s="33" t="str">
        <f t="shared" si="180"/>
        <v>3.2.8.1</v>
      </c>
      <c r="B142" s="53" t="s">
        <v>247</v>
      </c>
      <c r="C142" s="39" t="s">
        <v>188</v>
      </c>
      <c r="D142" s="39"/>
      <c r="E142" s="39" t="s">
        <v>148</v>
      </c>
      <c r="F142" s="75"/>
      <c r="G142" s="60">
        <v>44998</v>
      </c>
      <c r="H142" s="61">
        <f t="shared" ref="H142:H147" si="189">IF(ISBLANK(G142)," - ",IF(I142=0,G142,G142+I142-1))</f>
        <v>45006</v>
      </c>
      <c r="I142" s="35">
        <v>9</v>
      </c>
      <c r="J142" s="36">
        <v>0.8</v>
      </c>
      <c r="K142" s="37">
        <f t="shared" ref="K142:K149" si="190">IF(OR(H142=0,G142=0)," - ",NETWORKDAYS(G142,H142))</f>
        <v>7</v>
      </c>
      <c r="L142" s="200" t="s">
        <v>306</v>
      </c>
      <c r="M142" s="57"/>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O142" s="33"/>
      <c r="DP142" s="33"/>
      <c r="DQ142" s="33"/>
      <c r="DR142" s="33"/>
      <c r="DS142" s="33"/>
      <c r="DT142" s="33"/>
      <c r="DV142" s="33"/>
      <c r="DW142" s="33"/>
      <c r="DX142" s="33"/>
      <c r="DY142" s="33"/>
      <c r="DZ142" s="33"/>
      <c r="EA142" s="33"/>
      <c r="EB142" s="33"/>
      <c r="EC142" s="33"/>
      <c r="ED142" s="33"/>
      <c r="EE142" s="33"/>
      <c r="EF142" s="33"/>
      <c r="EG142" s="33"/>
      <c r="EH142" s="33"/>
      <c r="EI142" s="33"/>
      <c r="EJ142" s="33"/>
      <c r="EK142" s="33"/>
      <c r="EL142" s="33"/>
      <c r="EM142" s="33"/>
      <c r="EN142" s="33"/>
      <c r="EO142" s="33"/>
      <c r="EP142" s="33"/>
      <c r="EQ142" s="33"/>
      <c r="ER142" s="33"/>
      <c r="ES142" s="33"/>
      <c r="ET142" s="33"/>
      <c r="EU142" s="33"/>
      <c r="EV142" s="33"/>
      <c r="EW142" s="33"/>
      <c r="EX142" s="33"/>
      <c r="EY142" s="33"/>
      <c r="EZ142" s="33"/>
      <c r="FA142" s="33"/>
      <c r="FB142" s="33"/>
      <c r="FC142" s="33"/>
      <c r="FD142" s="33"/>
      <c r="FE142" s="33"/>
      <c r="FF142" s="33"/>
      <c r="FG142" s="33"/>
      <c r="FH142" s="33"/>
      <c r="FI142" s="33"/>
      <c r="FJ142" s="33"/>
      <c r="FK142" s="33"/>
      <c r="FL142" s="33"/>
      <c r="FM142" s="33"/>
      <c r="FN142" s="33"/>
    </row>
    <row r="143" spans="1:173" s="34" customFormat="1" ht="21.75" outlineLevel="2">
      <c r="A143" s="33" t="str">
        <f t="shared" si="180"/>
        <v>3.2.8.2</v>
      </c>
      <c r="B143" s="53" t="s">
        <v>248</v>
      </c>
      <c r="C143" s="39" t="s">
        <v>188</v>
      </c>
      <c r="D143" s="39"/>
      <c r="E143" s="39" t="s">
        <v>148</v>
      </c>
      <c r="F143" s="75"/>
      <c r="G143" s="60">
        <v>44998</v>
      </c>
      <c r="H143" s="61">
        <f t="shared" si="189"/>
        <v>45006</v>
      </c>
      <c r="I143" s="35">
        <v>9</v>
      </c>
      <c r="J143" s="36">
        <v>0.8</v>
      </c>
      <c r="K143" s="37">
        <f t="shared" si="190"/>
        <v>7</v>
      </c>
      <c r="L143" s="200" t="s">
        <v>306</v>
      </c>
      <c r="M143" s="57"/>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O143" s="33"/>
      <c r="DP143" s="33"/>
      <c r="DQ143" s="33"/>
      <c r="DR143" s="33"/>
      <c r="DS143" s="33"/>
      <c r="DT143" s="33"/>
      <c r="DV143" s="33"/>
      <c r="DW143" s="33"/>
      <c r="DX143" s="33"/>
      <c r="DY143" s="33"/>
      <c r="DZ143" s="33"/>
      <c r="EA143" s="33"/>
      <c r="EB143" s="33"/>
      <c r="EC143" s="33"/>
      <c r="ED143" s="33"/>
      <c r="EE143" s="33"/>
      <c r="EF143" s="33"/>
      <c r="EG143" s="33"/>
      <c r="EH143" s="33"/>
      <c r="EI143" s="33"/>
      <c r="EJ143" s="33"/>
      <c r="EK143" s="33"/>
      <c r="EL143" s="33"/>
      <c r="EM143" s="33"/>
      <c r="EN143" s="33"/>
      <c r="EO143" s="33"/>
      <c r="EP143" s="33"/>
      <c r="EQ143" s="33"/>
      <c r="ER143" s="33"/>
      <c r="ES143" s="33"/>
      <c r="ET143" s="33"/>
      <c r="EU143" s="33"/>
      <c r="EV143" s="33"/>
      <c r="EW143" s="33"/>
      <c r="EX143" s="33"/>
      <c r="EY143" s="33"/>
      <c r="EZ143" s="33"/>
      <c r="FA143" s="33"/>
      <c r="FB143" s="33"/>
      <c r="FC143" s="33"/>
      <c r="FD143" s="33"/>
      <c r="FE143" s="33"/>
      <c r="FF143" s="33"/>
      <c r="FG143" s="33"/>
      <c r="FH143" s="33"/>
      <c r="FI143" s="33"/>
      <c r="FJ143" s="33"/>
      <c r="FK143" s="33"/>
      <c r="FL143" s="33"/>
      <c r="FM143" s="33"/>
      <c r="FN143" s="33"/>
    </row>
    <row r="144" spans="1:173" s="34" customFormat="1" ht="21.75" outlineLevel="2">
      <c r="A144" s="33" t="str">
        <f t="shared" si="180"/>
        <v>3.2.8.3</v>
      </c>
      <c r="B144" s="53" t="s">
        <v>249</v>
      </c>
      <c r="C144" s="39" t="s">
        <v>188</v>
      </c>
      <c r="D144" s="39"/>
      <c r="E144" s="39" t="s">
        <v>148</v>
      </c>
      <c r="F144" s="75"/>
      <c r="G144" s="60">
        <v>44998</v>
      </c>
      <c r="H144" s="61">
        <f t="shared" si="189"/>
        <v>45006</v>
      </c>
      <c r="I144" s="35">
        <v>9</v>
      </c>
      <c r="J144" s="36">
        <v>0.8</v>
      </c>
      <c r="K144" s="37">
        <f t="shared" si="190"/>
        <v>7</v>
      </c>
      <c r="L144" s="200" t="s">
        <v>306</v>
      </c>
      <c r="M144" s="57"/>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O144" s="33"/>
      <c r="DP144" s="33"/>
      <c r="DQ144" s="33"/>
      <c r="DR144" s="33"/>
      <c r="DS144" s="33"/>
      <c r="DT144" s="33"/>
      <c r="DV144" s="33"/>
      <c r="DW144" s="33"/>
      <c r="DX144" s="33"/>
      <c r="DY144" s="33"/>
      <c r="DZ144" s="33"/>
      <c r="EA144" s="33"/>
      <c r="EB144" s="33"/>
      <c r="EC144" s="33"/>
      <c r="ED144" s="33"/>
      <c r="EE144" s="33"/>
      <c r="EF144" s="33"/>
      <c r="EG144" s="33"/>
      <c r="EH144" s="33"/>
      <c r="EI144" s="33"/>
      <c r="EJ144" s="33"/>
      <c r="EK144" s="33"/>
      <c r="EL144" s="33"/>
      <c r="EM144" s="33"/>
      <c r="EN144" s="33"/>
      <c r="EO144" s="33"/>
      <c r="EP144" s="33"/>
      <c r="EQ144" s="33"/>
      <c r="ER144" s="33"/>
      <c r="ES144" s="33"/>
      <c r="ET144" s="33"/>
      <c r="EU144" s="33"/>
      <c r="EV144" s="33"/>
      <c r="EW144" s="33"/>
      <c r="EX144" s="33"/>
      <c r="EY144" s="33"/>
      <c r="EZ144" s="33"/>
      <c r="FA144" s="33"/>
      <c r="FB144" s="33"/>
      <c r="FC144" s="33"/>
      <c r="FD144" s="33"/>
      <c r="FE144" s="33"/>
      <c r="FF144" s="33"/>
      <c r="FG144" s="33"/>
      <c r="FH144" s="33"/>
      <c r="FI144" s="33"/>
      <c r="FJ144" s="33"/>
      <c r="FK144" s="33"/>
      <c r="FL144" s="33"/>
      <c r="FM144" s="33"/>
      <c r="FN144" s="33"/>
    </row>
    <row r="145" spans="1:170" s="34" customFormat="1" ht="21.75" outlineLevel="2">
      <c r="A145" s="33" t="str">
        <f t="shared" si="180"/>
        <v>3.2.8.4</v>
      </c>
      <c r="B145" s="53" t="s">
        <v>250</v>
      </c>
      <c r="C145" s="39" t="s">
        <v>188</v>
      </c>
      <c r="D145" s="39"/>
      <c r="E145" s="39" t="s">
        <v>148</v>
      </c>
      <c r="F145" s="75"/>
      <c r="G145" s="60">
        <v>44998</v>
      </c>
      <c r="H145" s="61">
        <f t="shared" si="189"/>
        <v>45006</v>
      </c>
      <c r="I145" s="35">
        <v>9</v>
      </c>
      <c r="J145" s="36">
        <v>0.8</v>
      </c>
      <c r="K145" s="37">
        <f t="shared" si="190"/>
        <v>7</v>
      </c>
      <c r="L145" s="200" t="s">
        <v>306</v>
      </c>
      <c r="M145" s="57"/>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O145" s="33"/>
      <c r="DP145" s="33"/>
      <c r="DQ145" s="33"/>
      <c r="DR145" s="33"/>
      <c r="DS145" s="33"/>
      <c r="DT145" s="33"/>
      <c r="DV145" s="33"/>
      <c r="DW145" s="33"/>
      <c r="DX145" s="33"/>
      <c r="DY145" s="33"/>
      <c r="DZ145" s="33"/>
      <c r="EA145" s="33"/>
      <c r="EB145" s="33"/>
      <c r="EC145" s="33"/>
      <c r="ED145" s="33"/>
      <c r="EE145" s="33"/>
      <c r="EF145" s="33"/>
      <c r="EG145" s="33"/>
      <c r="EH145" s="33"/>
      <c r="EI145" s="33"/>
      <c r="EJ145" s="33"/>
      <c r="EK145" s="33"/>
      <c r="EL145" s="33"/>
      <c r="EM145" s="33"/>
      <c r="EN145" s="33"/>
      <c r="EO145" s="33"/>
      <c r="EP145" s="33"/>
      <c r="EQ145" s="33"/>
      <c r="ER145" s="33"/>
      <c r="ES145" s="33"/>
      <c r="ET145" s="33"/>
      <c r="EU145" s="33"/>
      <c r="EV145" s="33"/>
      <c r="EW145" s="33"/>
      <c r="EX145" s="33"/>
      <c r="EY145" s="33"/>
      <c r="EZ145" s="33"/>
      <c r="FA145" s="33"/>
      <c r="FB145" s="33"/>
      <c r="FC145" s="33"/>
      <c r="FD145" s="33"/>
      <c r="FE145" s="33"/>
      <c r="FF145" s="33"/>
      <c r="FG145" s="33"/>
      <c r="FH145" s="33"/>
      <c r="FI145" s="33"/>
      <c r="FJ145" s="33"/>
      <c r="FK145" s="33"/>
      <c r="FL145" s="33"/>
      <c r="FM145" s="33"/>
      <c r="FN145" s="33"/>
    </row>
    <row r="146" spans="1:170" s="34" customFormat="1" ht="21.75" outlineLevel="2">
      <c r="A146" s="33" t="str">
        <f t="shared" si="180"/>
        <v>3.2.8.5</v>
      </c>
      <c r="B146" s="53" t="s">
        <v>251</v>
      </c>
      <c r="C146" s="39" t="s">
        <v>188</v>
      </c>
      <c r="D146" s="39"/>
      <c r="E146" s="39" t="s">
        <v>148</v>
      </c>
      <c r="F146" s="75"/>
      <c r="G146" s="60">
        <v>44998</v>
      </c>
      <c r="H146" s="61">
        <f t="shared" si="189"/>
        <v>45006</v>
      </c>
      <c r="I146" s="35">
        <v>9</v>
      </c>
      <c r="J146" s="36">
        <v>0.8</v>
      </c>
      <c r="K146" s="37">
        <f t="shared" si="190"/>
        <v>7</v>
      </c>
      <c r="L146" s="200" t="s">
        <v>306</v>
      </c>
      <c r="M146" s="57"/>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O146" s="33"/>
      <c r="DP146" s="33"/>
      <c r="DQ146" s="33"/>
      <c r="DR146" s="33"/>
      <c r="DS146" s="33"/>
      <c r="DT146" s="33"/>
      <c r="DV146" s="33"/>
      <c r="DW146" s="33"/>
      <c r="DX146" s="33"/>
      <c r="DY146" s="33"/>
      <c r="DZ146" s="33"/>
      <c r="EA146" s="33"/>
      <c r="EB146" s="33"/>
      <c r="EC146" s="33"/>
      <c r="ED146" s="33"/>
      <c r="EE146" s="33"/>
      <c r="EF146" s="33"/>
      <c r="EG146" s="33"/>
      <c r="EH146" s="33"/>
      <c r="EI146" s="33"/>
      <c r="EJ146" s="33"/>
      <c r="EK146" s="33"/>
      <c r="EL146" s="33"/>
      <c r="EM146" s="33"/>
      <c r="EN146" s="33"/>
      <c r="EO146" s="33"/>
      <c r="EP146" s="33"/>
      <c r="EQ146" s="33"/>
      <c r="ER146" s="33"/>
      <c r="ES146" s="33"/>
      <c r="ET146" s="33"/>
      <c r="EU146" s="33"/>
      <c r="EV146" s="33"/>
      <c r="EW146" s="33"/>
      <c r="EX146" s="33"/>
      <c r="EY146" s="33"/>
      <c r="EZ146" s="33"/>
      <c r="FA146" s="33"/>
      <c r="FB146" s="33"/>
      <c r="FC146" s="33"/>
      <c r="FD146" s="33"/>
      <c r="FE146" s="33"/>
      <c r="FF146" s="33"/>
      <c r="FG146" s="33"/>
      <c r="FH146" s="33"/>
      <c r="FI146" s="33"/>
      <c r="FJ146" s="33"/>
      <c r="FK146" s="33"/>
      <c r="FL146" s="33"/>
      <c r="FM146" s="33"/>
      <c r="FN146" s="33"/>
    </row>
    <row r="147" spans="1:170" s="34" customFormat="1" ht="21.75" outlineLevel="2">
      <c r="A147" s="33" t="str">
        <f t="shared" si="180"/>
        <v>3.2.8.6</v>
      </c>
      <c r="B147" s="53" t="s">
        <v>252</v>
      </c>
      <c r="C147" s="39" t="s">
        <v>188</v>
      </c>
      <c r="D147" s="39"/>
      <c r="E147" s="39" t="s">
        <v>148</v>
      </c>
      <c r="F147" s="75"/>
      <c r="G147" s="60">
        <v>44998</v>
      </c>
      <c r="H147" s="61">
        <f t="shared" si="189"/>
        <v>45006</v>
      </c>
      <c r="I147" s="35">
        <v>9</v>
      </c>
      <c r="J147" s="36">
        <v>0.8</v>
      </c>
      <c r="K147" s="37">
        <f t="shared" si="190"/>
        <v>7</v>
      </c>
      <c r="L147" s="200" t="s">
        <v>306</v>
      </c>
      <c r="M147" s="57"/>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O147" s="33"/>
      <c r="DP147" s="33"/>
      <c r="DQ147" s="33"/>
      <c r="DR147" s="33"/>
      <c r="DS147" s="33"/>
      <c r="DT147" s="33"/>
      <c r="DV147" s="33"/>
      <c r="DW147" s="33"/>
      <c r="DX147" s="33"/>
      <c r="DY147" s="33"/>
      <c r="DZ147" s="33"/>
      <c r="EA147" s="33"/>
      <c r="EB147" s="33"/>
      <c r="EC147" s="33"/>
      <c r="ED147" s="33"/>
      <c r="EE147" s="33"/>
      <c r="EF147" s="33"/>
      <c r="EG147" s="33"/>
      <c r="EH147" s="33"/>
      <c r="EI147" s="33"/>
      <c r="EJ147" s="33"/>
      <c r="EK147" s="33"/>
      <c r="EL147" s="33"/>
      <c r="EM147" s="33"/>
      <c r="EN147" s="33"/>
      <c r="EO147" s="33"/>
      <c r="EP147" s="33"/>
      <c r="EQ147" s="33"/>
      <c r="ER147" s="33"/>
      <c r="ES147" s="33"/>
      <c r="ET147" s="33"/>
      <c r="EU147" s="33"/>
      <c r="EV147" s="33"/>
      <c r="EW147" s="33"/>
      <c r="EX147" s="33"/>
      <c r="EY147" s="33"/>
      <c r="EZ147" s="33"/>
      <c r="FA147" s="33"/>
      <c r="FB147" s="33"/>
      <c r="FC147" s="33"/>
      <c r="FD147" s="33"/>
      <c r="FE147" s="33"/>
      <c r="FF147" s="33"/>
      <c r="FG147" s="33"/>
      <c r="FH147" s="33"/>
      <c r="FI147" s="33"/>
      <c r="FJ147" s="33"/>
      <c r="FK147" s="33"/>
      <c r="FL147" s="33"/>
      <c r="FM147" s="33"/>
      <c r="FN147" s="33"/>
    </row>
    <row r="148" spans="1:170" s="151" customFormat="1" ht="21.75" outlineLevel="2">
      <c r="A148"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3.2.9</v>
      </c>
      <c r="B148" s="142" t="s">
        <v>221</v>
      </c>
      <c r="C148" s="143"/>
      <c r="D148" s="143"/>
      <c r="E148" s="143"/>
      <c r="F148" s="145"/>
      <c r="G148" s="146"/>
      <c r="H148" s="147"/>
      <c r="I148" s="148"/>
      <c r="J148" s="149"/>
      <c r="K148" s="148" t="str">
        <f t="shared" si="190"/>
        <v xml:space="preserve"> - </v>
      </c>
      <c r="L148" s="148"/>
      <c r="M148" s="150"/>
      <c r="N148" s="141"/>
      <c r="O148" s="141"/>
      <c r="P148" s="141"/>
      <c r="Q148" s="141"/>
      <c r="R148" s="141"/>
      <c r="S148" s="141"/>
      <c r="T148" s="141"/>
      <c r="U148" s="141"/>
      <c r="V148" s="141"/>
      <c r="W148" s="141"/>
      <c r="X148" s="141"/>
      <c r="Y148" s="141"/>
      <c r="Z148" s="141"/>
      <c r="AA148" s="141"/>
      <c r="AB148" s="141"/>
      <c r="AC148" s="141"/>
      <c r="AD148" s="141"/>
      <c r="AE148" s="141"/>
      <c r="AF148" s="141"/>
      <c r="AG148" s="141"/>
      <c r="AH148" s="141"/>
      <c r="AI148" s="141"/>
      <c r="AJ148" s="141"/>
      <c r="AK148" s="141"/>
      <c r="AL148" s="141"/>
      <c r="AM148" s="141"/>
      <c r="AN148" s="141"/>
      <c r="AO148" s="141"/>
      <c r="AP148" s="141"/>
      <c r="AQ148" s="141"/>
      <c r="AR148" s="141"/>
      <c r="AS148" s="141"/>
      <c r="AT148" s="141"/>
      <c r="AU148" s="141"/>
      <c r="AV148" s="141"/>
      <c r="AW148" s="141"/>
      <c r="AX148" s="141"/>
      <c r="AY148" s="141"/>
      <c r="AZ148" s="141"/>
      <c r="BA148" s="141"/>
      <c r="BB148" s="141"/>
      <c r="BC148" s="141"/>
      <c r="BD148" s="141"/>
      <c r="BE148" s="141"/>
      <c r="BF148" s="141"/>
      <c r="BG148" s="141"/>
      <c r="BH148" s="141"/>
      <c r="BI148" s="141"/>
      <c r="BJ148" s="141"/>
      <c r="BK148" s="141"/>
      <c r="BL148" s="141"/>
      <c r="BM148" s="141"/>
      <c r="BN148" s="141"/>
      <c r="BO148" s="141"/>
      <c r="BP148" s="141"/>
      <c r="BQ148" s="141"/>
    </row>
    <row r="149" spans="1:170" s="34" customFormat="1" ht="21.75" outlineLevel="2">
      <c r="A149"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3.2.9.1</v>
      </c>
      <c r="B149" s="53" t="s">
        <v>253</v>
      </c>
      <c r="C149" s="39" t="s">
        <v>190</v>
      </c>
      <c r="D149" s="39"/>
      <c r="E149" s="39" t="s">
        <v>148</v>
      </c>
      <c r="F149" s="75"/>
      <c r="G149" s="60">
        <v>45006</v>
      </c>
      <c r="H149" s="61">
        <f t="shared" ref="H149" si="191">IF(ISBLANK(G149)," - ",IF(I149=0,G149,G149+I149-1))</f>
        <v>45007</v>
      </c>
      <c r="I149" s="35">
        <v>2</v>
      </c>
      <c r="J149" s="36">
        <v>0.8</v>
      </c>
      <c r="K149" s="37">
        <f t="shared" si="190"/>
        <v>2</v>
      </c>
      <c r="L149" s="200" t="s">
        <v>306</v>
      </c>
      <c r="M149" s="57"/>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O149" s="33"/>
      <c r="DP149" s="33"/>
      <c r="DQ149" s="33"/>
      <c r="DR149" s="33"/>
      <c r="DS149" s="33"/>
      <c r="DT149" s="33"/>
      <c r="DV149" s="33"/>
      <c r="DW149" s="33"/>
      <c r="DX149" s="33"/>
      <c r="DY149" s="33"/>
      <c r="DZ149" s="33"/>
      <c r="EA149" s="33"/>
      <c r="EB149" s="33"/>
      <c r="EC149" s="33"/>
      <c r="ED149" s="33"/>
      <c r="EE149" s="33"/>
      <c r="EF149" s="33"/>
      <c r="EG149" s="33"/>
      <c r="EH149" s="33"/>
      <c r="EI149" s="33"/>
      <c r="EJ149" s="33"/>
      <c r="EK149" s="33"/>
      <c r="EL149" s="33"/>
      <c r="EM149" s="33"/>
      <c r="EN149" s="33"/>
      <c r="EO149" s="33"/>
      <c r="EP149" s="33"/>
      <c r="EQ149" s="33"/>
      <c r="ER149" s="33"/>
      <c r="ES149" s="33"/>
      <c r="ET149" s="33"/>
      <c r="EU149" s="33"/>
      <c r="EV149" s="33"/>
      <c r="EW149" s="33"/>
      <c r="EX149" s="33"/>
      <c r="EY149" s="33"/>
      <c r="EZ149" s="33"/>
      <c r="FA149" s="33"/>
      <c r="FB149" s="33"/>
      <c r="FC149" s="33"/>
      <c r="FD149" s="33"/>
      <c r="FE149" s="33"/>
      <c r="FF149" s="33"/>
      <c r="FG149" s="33"/>
      <c r="FH149" s="33"/>
      <c r="FI149" s="33"/>
      <c r="FJ149" s="33"/>
      <c r="FK149" s="33"/>
      <c r="FL149" s="33"/>
      <c r="FM149" s="33"/>
      <c r="FN149" s="33"/>
    </row>
    <row r="150" spans="1:170" s="151" customFormat="1" ht="21.75" outlineLevel="2">
      <c r="A150"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3.2.10</v>
      </c>
      <c r="B150" s="142" t="s">
        <v>286</v>
      </c>
      <c r="C150" s="143"/>
      <c r="D150" s="143"/>
      <c r="E150" s="143"/>
      <c r="F150" s="145"/>
      <c r="G150" s="146"/>
      <c r="H150" s="147"/>
      <c r="I150" s="148"/>
      <c r="J150" s="149"/>
      <c r="K150" s="148" t="str">
        <f>IF(OR(H150=0,G150=0)," - ",NETWORKDAYS(G150,H150))</f>
        <v xml:space="preserve"> - </v>
      </c>
      <c r="L150" s="148"/>
      <c r="M150" s="150"/>
      <c r="N150" s="141"/>
      <c r="O150" s="141"/>
      <c r="P150" s="141"/>
      <c r="Q150" s="141"/>
      <c r="R150" s="141"/>
      <c r="S150" s="141"/>
      <c r="T150" s="141"/>
      <c r="U150" s="141"/>
      <c r="V150" s="141"/>
      <c r="W150" s="141"/>
      <c r="X150" s="141"/>
      <c r="Y150" s="141"/>
      <c r="Z150" s="141"/>
      <c r="AA150" s="141"/>
      <c r="AB150" s="141"/>
      <c r="AC150" s="141"/>
      <c r="AD150" s="141"/>
      <c r="AE150" s="141"/>
      <c r="AF150" s="141"/>
      <c r="AG150" s="141"/>
      <c r="AH150" s="141"/>
      <c r="AI150" s="141"/>
      <c r="AJ150" s="141"/>
      <c r="AK150" s="141"/>
      <c r="AL150" s="141"/>
      <c r="AM150" s="141"/>
      <c r="AN150" s="141"/>
      <c r="AO150" s="141"/>
      <c r="AP150" s="141"/>
      <c r="AQ150" s="141"/>
      <c r="AR150" s="141"/>
      <c r="AS150" s="141"/>
      <c r="AT150" s="141"/>
      <c r="AU150" s="141"/>
      <c r="AV150" s="141"/>
      <c r="AW150" s="141"/>
      <c r="AX150" s="141"/>
      <c r="AY150" s="141"/>
      <c r="AZ150" s="141"/>
      <c r="BA150" s="141"/>
      <c r="BB150" s="141"/>
      <c r="BC150" s="141"/>
      <c r="BD150" s="141"/>
      <c r="BE150" s="141"/>
      <c r="BF150" s="141"/>
      <c r="BG150" s="141"/>
      <c r="BH150" s="141"/>
      <c r="BI150" s="141"/>
      <c r="BJ150" s="141"/>
      <c r="BK150" s="141"/>
      <c r="BL150" s="141"/>
      <c r="BM150" s="141"/>
      <c r="BN150" s="141"/>
      <c r="BO150" s="141"/>
      <c r="BP150" s="141"/>
      <c r="BQ150" s="141"/>
    </row>
    <row r="151" spans="1:170" s="34" customFormat="1" ht="21.75" outlineLevel="2">
      <c r="A151" s="33" t="str">
        <f t="shared" ref="A151:A191" si="192">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3.2.10.1</v>
      </c>
      <c r="B151" s="53" t="s">
        <v>254</v>
      </c>
      <c r="C151" s="39" t="s">
        <v>188</v>
      </c>
      <c r="D151" s="39"/>
      <c r="E151" s="39" t="s">
        <v>148</v>
      </c>
      <c r="F151" s="75"/>
      <c r="G151" s="60">
        <v>45008</v>
      </c>
      <c r="H151" s="61">
        <f t="shared" ref="H151:H155" si="193">IF(ISBLANK(G151)," - ",IF(I151=0,G151,G151+I151-1))</f>
        <v>45016</v>
      </c>
      <c r="I151" s="35">
        <v>9</v>
      </c>
      <c r="J151" s="36">
        <v>0.8</v>
      </c>
      <c r="K151" s="37">
        <f t="shared" ref="K151:K155" si="194">IF(OR(H151=0,G151=0)," - ",NETWORKDAYS(G151,H151))</f>
        <v>7</v>
      </c>
      <c r="L151" s="200" t="s">
        <v>306</v>
      </c>
      <c r="M151" s="57"/>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O151" s="33"/>
      <c r="DP151" s="33"/>
      <c r="DQ151" s="33"/>
      <c r="DR151" s="33"/>
      <c r="DS151" s="33"/>
      <c r="DT151" s="33"/>
      <c r="DV151" s="33"/>
      <c r="DW151" s="33"/>
      <c r="DX151" s="33"/>
      <c r="DY151" s="33"/>
      <c r="DZ151" s="33"/>
      <c r="EA151" s="33"/>
      <c r="EB151" s="33"/>
      <c r="EC151" s="33"/>
      <c r="ED151" s="33"/>
      <c r="EE151" s="33"/>
      <c r="EF151" s="33"/>
      <c r="EG151" s="33"/>
      <c r="EH151" s="33"/>
      <c r="EI151" s="33"/>
      <c r="EJ151" s="33"/>
      <c r="EK151" s="33"/>
      <c r="EL151" s="33"/>
      <c r="EM151" s="33"/>
      <c r="EN151" s="33"/>
      <c r="EO151" s="33"/>
      <c r="EP151" s="33"/>
      <c r="EQ151" s="33"/>
      <c r="ER151" s="33"/>
      <c r="ES151" s="33"/>
      <c r="ET151" s="33"/>
      <c r="EU151" s="33"/>
      <c r="EV151" s="33"/>
      <c r="EW151" s="33"/>
      <c r="EX151" s="33"/>
      <c r="EY151" s="33"/>
      <c r="EZ151" s="33"/>
      <c r="FA151" s="33"/>
      <c r="FB151" s="33"/>
      <c r="FC151" s="33"/>
      <c r="FD151" s="33"/>
      <c r="FE151" s="33"/>
      <c r="FF151" s="33"/>
      <c r="FG151" s="33"/>
      <c r="FH151" s="33"/>
      <c r="FI151" s="33"/>
      <c r="FJ151" s="33"/>
      <c r="FK151" s="33"/>
      <c r="FL151" s="33"/>
      <c r="FM151" s="33"/>
      <c r="FN151" s="33"/>
    </row>
    <row r="152" spans="1:170" s="34" customFormat="1" ht="21.75" outlineLevel="2">
      <c r="A152" s="33" t="str">
        <f t="shared" si="192"/>
        <v>3.2.10.2</v>
      </c>
      <c r="B152" s="53" t="s">
        <v>255</v>
      </c>
      <c r="C152" s="39" t="s">
        <v>188</v>
      </c>
      <c r="D152" s="39"/>
      <c r="E152" s="39" t="s">
        <v>148</v>
      </c>
      <c r="F152" s="75"/>
      <c r="G152" s="60">
        <v>45008</v>
      </c>
      <c r="H152" s="61">
        <f t="shared" si="193"/>
        <v>45016</v>
      </c>
      <c r="I152" s="35">
        <v>9</v>
      </c>
      <c r="J152" s="36">
        <v>0.8</v>
      </c>
      <c r="K152" s="37">
        <f t="shared" si="194"/>
        <v>7</v>
      </c>
      <c r="L152" s="200" t="s">
        <v>306</v>
      </c>
      <c r="M152" s="57"/>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O152" s="33"/>
      <c r="DP152" s="33"/>
      <c r="DQ152" s="33"/>
      <c r="DR152" s="33"/>
      <c r="DS152" s="33"/>
      <c r="DT152" s="33"/>
      <c r="DV152" s="33"/>
      <c r="DW152" s="33"/>
      <c r="DX152" s="33"/>
      <c r="DY152" s="33"/>
      <c r="DZ152" s="33"/>
      <c r="EA152" s="33"/>
      <c r="EB152" s="33"/>
      <c r="EC152" s="33"/>
      <c r="ED152" s="33"/>
      <c r="EE152" s="33"/>
      <c r="EF152" s="33"/>
      <c r="EG152" s="33"/>
      <c r="EH152" s="33"/>
      <c r="EI152" s="33"/>
      <c r="EJ152" s="33"/>
      <c r="EK152" s="33"/>
      <c r="EL152" s="33"/>
      <c r="EM152" s="33"/>
      <c r="EN152" s="33"/>
      <c r="EO152" s="33"/>
      <c r="EP152" s="33"/>
      <c r="EQ152" s="33"/>
      <c r="ER152" s="33"/>
      <c r="ES152" s="33"/>
      <c r="ET152" s="33"/>
      <c r="EU152" s="33"/>
      <c r="EV152" s="33"/>
      <c r="EW152" s="33"/>
      <c r="EX152" s="33"/>
      <c r="EY152" s="33"/>
      <c r="EZ152" s="33"/>
      <c r="FA152" s="33"/>
      <c r="FB152" s="33"/>
      <c r="FC152" s="33"/>
      <c r="FD152" s="33"/>
      <c r="FE152" s="33"/>
      <c r="FF152" s="33"/>
      <c r="FG152" s="33"/>
      <c r="FH152" s="33"/>
      <c r="FI152" s="33"/>
      <c r="FJ152" s="33"/>
      <c r="FK152" s="33"/>
      <c r="FL152" s="33"/>
      <c r="FM152" s="33"/>
      <c r="FN152" s="33"/>
    </row>
    <row r="153" spans="1:170" s="34" customFormat="1" ht="21.75" outlineLevel="2">
      <c r="A153" s="33" t="str">
        <f t="shared" si="192"/>
        <v>3.2.10.3</v>
      </c>
      <c r="B153" s="53" t="s">
        <v>256</v>
      </c>
      <c r="C153" s="39" t="s">
        <v>188</v>
      </c>
      <c r="D153" s="39"/>
      <c r="E153" s="39" t="s">
        <v>148</v>
      </c>
      <c r="F153" s="75"/>
      <c r="G153" s="60">
        <v>45008</v>
      </c>
      <c r="H153" s="61">
        <f t="shared" si="193"/>
        <v>45016</v>
      </c>
      <c r="I153" s="35">
        <v>9</v>
      </c>
      <c r="J153" s="36">
        <v>0.8</v>
      </c>
      <c r="K153" s="37">
        <f t="shared" si="194"/>
        <v>7</v>
      </c>
      <c r="L153" s="200" t="s">
        <v>306</v>
      </c>
      <c r="M153" s="57"/>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O153" s="33"/>
      <c r="DP153" s="33"/>
      <c r="DQ153" s="33"/>
      <c r="DR153" s="33"/>
      <c r="DS153" s="33"/>
      <c r="DT153" s="33"/>
      <c r="DV153" s="33"/>
      <c r="DW153" s="33"/>
      <c r="DX153" s="33"/>
      <c r="DY153" s="33"/>
      <c r="DZ153" s="33"/>
      <c r="EA153" s="33"/>
      <c r="EB153" s="33"/>
      <c r="EC153" s="33"/>
      <c r="ED153" s="33"/>
      <c r="EE153" s="33"/>
      <c r="EF153" s="33"/>
      <c r="EG153" s="33"/>
      <c r="EH153" s="33"/>
      <c r="EI153" s="33"/>
      <c r="EJ153" s="33"/>
      <c r="EK153" s="33"/>
      <c r="EL153" s="33"/>
      <c r="EM153" s="33"/>
      <c r="EN153" s="33"/>
      <c r="EO153" s="33"/>
      <c r="EP153" s="33"/>
      <c r="EQ153" s="33"/>
      <c r="ER153" s="33"/>
      <c r="ES153" s="33"/>
      <c r="ET153" s="33"/>
      <c r="EU153" s="33"/>
      <c r="EV153" s="33"/>
      <c r="EW153" s="33"/>
      <c r="EX153" s="33"/>
      <c r="EY153" s="33"/>
      <c r="EZ153" s="33"/>
      <c r="FA153" s="33"/>
      <c r="FB153" s="33"/>
      <c r="FC153" s="33"/>
      <c r="FD153" s="33"/>
      <c r="FE153" s="33"/>
      <c r="FF153" s="33"/>
      <c r="FG153" s="33"/>
      <c r="FH153" s="33"/>
      <c r="FI153" s="33"/>
      <c r="FJ153" s="33"/>
      <c r="FK153" s="33"/>
      <c r="FL153" s="33"/>
      <c r="FM153" s="33"/>
      <c r="FN153" s="33"/>
    </row>
    <row r="154" spans="1:170" s="34" customFormat="1" ht="21.75" outlineLevel="2">
      <c r="A154" s="33" t="str">
        <f t="shared" si="192"/>
        <v>3.2.10.4</v>
      </c>
      <c r="B154" s="53" t="s">
        <v>257</v>
      </c>
      <c r="C154" s="39" t="s">
        <v>188</v>
      </c>
      <c r="D154" s="39"/>
      <c r="E154" s="39" t="s">
        <v>148</v>
      </c>
      <c r="F154" s="75"/>
      <c r="G154" s="60">
        <v>45008</v>
      </c>
      <c r="H154" s="61">
        <f t="shared" si="193"/>
        <v>45016</v>
      </c>
      <c r="I154" s="35">
        <v>9</v>
      </c>
      <c r="J154" s="36">
        <v>0.8</v>
      </c>
      <c r="K154" s="37">
        <f t="shared" si="194"/>
        <v>7</v>
      </c>
      <c r="L154" s="200" t="s">
        <v>306</v>
      </c>
      <c r="M154" s="57"/>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O154" s="33"/>
      <c r="DP154" s="33"/>
      <c r="DQ154" s="33"/>
      <c r="DR154" s="33"/>
      <c r="DS154" s="33"/>
      <c r="DT154" s="33"/>
      <c r="DV154" s="33"/>
      <c r="DW154" s="33"/>
      <c r="DX154" s="33"/>
      <c r="DY154" s="33"/>
      <c r="DZ154" s="33"/>
      <c r="EA154" s="33"/>
      <c r="EB154" s="33"/>
      <c r="EC154" s="33"/>
      <c r="ED154" s="33"/>
      <c r="EE154" s="33"/>
      <c r="EF154" s="33"/>
      <c r="EG154" s="33"/>
      <c r="EH154" s="33"/>
      <c r="EI154" s="33"/>
      <c r="EJ154" s="33"/>
      <c r="EK154" s="33"/>
      <c r="EL154" s="33"/>
      <c r="EM154" s="33"/>
      <c r="EN154" s="33"/>
      <c r="EO154" s="33"/>
      <c r="EP154" s="33"/>
      <c r="EQ154" s="33"/>
      <c r="ER154" s="33"/>
      <c r="ES154" s="33"/>
      <c r="ET154" s="33"/>
      <c r="EU154" s="33"/>
      <c r="EV154" s="33"/>
      <c r="EW154" s="33"/>
      <c r="EX154" s="33"/>
      <c r="EY154" s="33"/>
      <c r="EZ154" s="33"/>
      <c r="FA154" s="33"/>
      <c r="FB154" s="33"/>
      <c r="FC154" s="33"/>
      <c r="FD154" s="33"/>
      <c r="FE154" s="33"/>
      <c r="FF154" s="33"/>
      <c r="FG154" s="33"/>
      <c r="FH154" s="33"/>
      <c r="FI154" s="33"/>
      <c r="FJ154" s="33"/>
      <c r="FK154" s="33"/>
      <c r="FL154" s="33"/>
      <c r="FM154" s="33"/>
      <c r="FN154" s="33"/>
    </row>
    <row r="155" spans="1:170" s="34" customFormat="1" ht="21.75" outlineLevel="2">
      <c r="A155" s="33" t="str">
        <f t="shared" si="192"/>
        <v>3.2.10.5</v>
      </c>
      <c r="B155" s="53" t="s">
        <v>258</v>
      </c>
      <c r="C155" s="39" t="s">
        <v>188</v>
      </c>
      <c r="D155" s="39"/>
      <c r="E155" s="39" t="s">
        <v>148</v>
      </c>
      <c r="F155" s="75"/>
      <c r="G155" s="60">
        <v>45008</v>
      </c>
      <c r="H155" s="61">
        <f t="shared" si="193"/>
        <v>45016</v>
      </c>
      <c r="I155" s="35">
        <v>9</v>
      </c>
      <c r="J155" s="36">
        <v>0.8</v>
      </c>
      <c r="K155" s="37">
        <f t="shared" si="194"/>
        <v>7</v>
      </c>
      <c r="L155" s="200" t="s">
        <v>306</v>
      </c>
      <c r="M155" s="57"/>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O155" s="33"/>
      <c r="DP155" s="33"/>
      <c r="DQ155" s="33"/>
      <c r="DR155" s="33"/>
      <c r="DS155" s="33"/>
      <c r="DT155" s="33"/>
      <c r="DV155" s="33"/>
      <c r="DW155" s="33"/>
      <c r="DX155" s="33"/>
      <c r="DY155" s="33"/>
      <c r="DZ155" s="33"/>
      <c r="EA155" s="33"/>
      <c r="EB155" s="33"/>
      <c r="EC155" s="33"/>
      <c r="ED155" s="33"/>
      <c r="EE155" s="33"/>
      <c r="EF155" s="33"/>
      <c r="EG155" s="33"/>
      <c r="EH155" s="33"/>
      <c r="EI155" s="33"/>
      <c r="EJ155" s="33"/>
      <c r="EK155" s="33"/>
      <c r="EL155" s="33"/>
      <c r="EM155" s="33"/>
      <c r="EN155" s="33"/>
      <c r="EO155" s="33"/>
      <c r="EP155" s="33"/>
      <c r="EQ155" s="33"/>
      <c r="ER155" s="33"/>
      <c r="ES155" s="33"/>
      <c r="ET155" s="33"/>
      <c r="EU155" s="33"/>
      <c r="EV155" s="33"/>
      <c r="EW155" s="33"/>
      <c r="EX155" s="33"/>
      <c r="EY155" s="33"/>
      <c r="EZ155" s="33"/>
      <c r="FA155" s="33"/>
      <c r="FB155" s="33"/>
      <c r="FC155" s="33"/>
      <c r="FD155" s="33"/>
      <c r="FE155" s="33"/>
      <c r="FF155" s="33"/>
      <c r="FG155" s="33"/>
      <c r="FH155" s="33"/>
      <c r="FI155" s="33"/>
      <c r="FJ155" s="33"/>
      <c r="FK155" s="33"/>
      <c r="FL155" s="33"/>
      <c r="FM155" s="33"/>
      <c r="FN155" s="33"/>
    </row>
    <row r="156" spans="1:170" s="151" customFormat="1" ht="21.75" outlineLevel="2">
      <c r="A156"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3.2.11</v>
      </c>
      <c r="B156" s="142" t="s">
        <v>223</v>
      </c>
      <c r="C156" s="143"/>
      <c r="D156" s="143"/>
      <c r="E156" s="143"/>
      <c r="F156" s="145"/>
      <c r="G156" s="146"/>
      <c r="H156" s="147"/>
      <c r="I156" s="148"/>
      <c r="J156" s="149"/>
      <c r="K156" s="148" t="str">
        <f>IF(OR(H156=0,G156=0)," - ",NETWORKDAYS(G156,H156))</f>
        <v xml:space="preserve"> - </v>
      </c>
      <c r="L156" s="148"/>
      <c r="M156" s="150"/>
      <c r="N156" s="141"/>
      <c r="O156" s="141"/>
      <c r="P156" s="141"/>
      <c r="Q156" s="141"/>
      <c r="R156" s="141"/>
      <c r="S156" s="141"/>
      <c r="T156" s="141"/>
      <c r="U156" s="141"/>
      <c r="V156" s="141"/>
      <c r="W156" s="141"/>
      <c r="X156" s="141"/>
      <c r="Y156" s="141"/>
      <c r="Z156" s="141"/>
      <c r="AA156" s="141"/>
      <c r="AB156" s="141"/>
      <c r="AC156" s="141"/>
      <c r="AD156" s="141"/>
      <c r="AE156" s="141"/>
      <c r="AF156" s="141"/>
      <c r="AG156" s="141"/>
      <c r="AH156" s="141"/>
      <c r="AI156" s="141"/>
      <c r="AJ156" s="141"/>
      <c r="AK156" s="141"/>
      <c r="AL156" s="141"/>
      <c r="AM156" s="141"/>
      <c r="AN156" s="141"/>
      <c r="AO156" s="141"/>
      <c r="AP156" s="141"/>
      <c r="AQ156" s="141"/>
      <c r="AR156" s="141"/>
      <c r="AS156" s="141"/>
      <c r="AT156" s="141"/>
      <c r="AU156" s="141"/>
      <c r="AV156" s="141"/>
      <c r="AW156" s="141"/>
      <c r="AX156" s="141"/>
      <c r="AY156" s="141"/>
      <c r="AZ156" s="141"/>
      <c r="BA156" s="141"/>
      <c r="BB156" s="141"/>
      <c r="BC156" s="141"/>
      <c r="BD156" s="141"/>
      <c r="BE156" s="141"/>
      <c r="BF156" s="141"/>
      <c r="BG156" s="141"/>
      <c r="BH156" s="141"/>
      <c r="BI156" s="141"/>
      <c r="BJ156" s="141"/>
      <c r="BK156" s="141"/>
      <c r="BL156" s="141"/>
      <c r="BM156" s="141"/>
      <c r="BN156" s="141"/>
      <c r="BO156" s="141"/>
      <c r="BP156" s="141"/>
      <c r="BQ156" s="141"/>
    </row>
    <row r="157" spans="1:170" s="34" customFormat="1" ht="21.75" outlineLevel="2">
      <c r="A157" s="33" t="str">
        <f t="shared" si="192"/>
        <v>3.2.11.1</v>
      </c>
      <c r="B157" s="53" t="s">
        <v>259</v>
      </c>
      <c r="C157" s="39" t="s">
        <v>188</v>
      </c>
      <c r="D157" s="39"/>
      <c r="E157" s="39" t="s">
        <v>148</v>
      </c>
      <c r="F157" s="75"/>
      <c r="G157" s="60">
        <v>45019</v>
      </c>
      <c r="H157" s="61">
        <f t="shared" ref="H157:H161" si="195">IF(ISBLANK(G157)," - ",IF(I157=0,G157,G157+I157-1))</f>
        <v>45023</v>
      </c>
      <c r="I157" s="35">
        <v>5</v>
      </c>
      <c r="J157" s="36">
        <v>0.8</v>
      </c>
      <c r="K157" s="37">
        <f t="shared" ref="K157:K161" si="196">IF(OR(H157=0,G157=0)," - ",NETWORKDAYS(G157,H157))</f>
        <v>5</v>
      </c>
      <c r="L157" s="200" t="s">
        <v>306</v>
      </c>
      <c r="M157" s="57"/>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O157" s="33"/>
      <c r="DP157" s="33"/>
      <c r="DQ157" s="33"/>
      <c r="DR157" s="33"/>
      <c r="DS157" s="33"/>
      <c r="DT157" s="33"/>
      <c r="DV157" s="33"/>
      <c r="DW157" s="33"/>
      <c r="DX157" s="33"/>
      <c r="DY157" s="33"/>
      <c r="DZ157" s="33"/>
      <c r="EA157" s="33"/>
      <c r="EB157" s="33"/>
      <c r="EC157" s="33"/>
      <c r="ED157" s="33"/>
      <c r="EE157" s="33"/>
      <c r="EF157" s="33"/>
      <c r="EG157" s="33"/>
      <c r="EH157" s="33"/>
      <c r="EI157" s="33"/>
      <c r="EJ157" s="33"/>
      <c r="EK157" s="33"/>
      <c r="EL157" s="33"/>
      <c r="EM157" s="33"/>
      <c r="EN157" s="33"/>
      <c r="EO157" s="33"/>
      <c r="EP157" s="33"/>
      <c r="EQ157" s="33"/>
      <c r="ER157" s="33"/>
      <c r="ES157" s="33"/>
      <c r="ET157" s="33"/>
      <c r="EU157" s="33"/>
      <c r="EV157" s="33"/>
      <c r="EW157" s="33"/>
      <c r="EX157" s="33"/>
      <c r="EY157" s="33"/>
      <c r="EZ157" s="33"/>
      <c r="FA157" s="33"/>
      <c r="FB157" s="33"/>
      <c r="FC157" s="33"/>
      <c r="FD157" s="33"/>
      <c r="FE157" s="33"/>
      <c r="FF157" s="33"/>
      <c r="FG157" s="33"/>
      <c r="FH157" s="33"/>
      <c r="FI157" s="33"/>
      <c r="FJ157" s="33"/>
      <c r="FK157" s="33"/>
      <c r="FL157" s="33"/>
      <c r="FM157" s="33"/>
      <c r="FN157" s="33"/>
    </row>
    <row r="158" spans="1:170" s="34" customFormat="1" ht="21.75" outlineLevel="2">
      <c r="A158" s="33" t="str">
        <f t="shared" si="192"/>
        <v>3.2.11.2</v>
      </c>
      <c r="B158" s="53" t="s">
        <v>260</v>
      </c>
      <c r="C158" s="39" t="s">
        <v>188</v>
      </c>
      <c r="D158" s="39"/>
      <c r="E158" s="39" t="s">
        <v>148</v>
      </c>
      <c r="F158" s="75"/>
      <c r="G158" s="60">
        <v>45019</v>
      </c>
      <c r="H158" s="61">
        <f t="shared" si="195"/>
        <v>45023</v>
      </c>
      <c r="I158" s="35">
        <v>5</v>
      </c>
      <c r="J158" s="36">
        <v>0.8</v>
      </c>
      <c r="K158" s="37">
        <f t="shared" si="196"/>
        <v>5</v>
      </c>
      <c r="L158" s="200" t="s">
        <v>306</v>
      </c>
      <c r="M158" s="57"/>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O158" s="33"/>
      <c r="DP158" s="33"/>
      <c r="DQ158" s="33"/>
      <c r="DR158" s="33"/>
      <c r="DS158" s="33"/>
      <c r="DT158" s="33"/>
      <c r="DV158" s="33"/>
      <c r="DW158" s="33"/>
      <c r="DX158" s="33"/>
      <c r="DY158" s="33"/>
      <c r="DZ158" s="33"/>
      <c r="EA158" s="33"/>
      <c r="EB158" s="33"/>
      <c r="EC158" s="33"/>
      <c r="ED158" s="33"/>
      <c r="EE158" s="33"/>
      <c r="EF158" s="33"/>
      <c r="EG158" s="33"/>
      <c r="EH158" s="33"/>
      <c r="EI158" s="33"/>
      <c r="EJ158" s="33"/>
      <c r="EK158" s="33"/>
      <c r="EL158" s="33"/>
      <c r="EM158" s="33"/>
      <c r="EN158" s="33"/>
      <c r="EO158" s="33"/>
      <c r="EP158" s="33"/>
      <c r="EQ158" s="33"/>
      <c r="ER158" s="33"/>
      <c r="ES158" s="33"/>
      <c r="ET158" s="33"/>
      <c r="EU158" s="33"/>
      <c r="EV158" s="33"/>
      <c r="EW158" s="33"/>
      <c r="EX158" s="33"/>
      <c r="EY158" s="33"/>
      <c r="EZ158" s="33"/>
      <c r="FA158" s="33"/>
      <c r="FB158" s="33"/>
      <c r="FC158" s="33"/>
      <c r="FD158" s="33"/>
      <c r="FE158" s="33"/>
      <c r="FF158" s="33"/>
      <c r="FG158" s="33"/>
      <c r="FH158" s="33"/>
      <c r="FI158" s="33"/>
      <c r="FJ158" s="33"/>
      <c r="FK158" s="33"/>
      <c r="FL158" s="33"/>
      <c r="FM158" s="33"/>
      <c r="FN158" s="33"/>
    </row>
    <row r="159" spans="1:170" s="34" customFormat="1" ht="21.75" outlineLevel="2">
      <c r="A159" s="33" t="str">
        <f t="shared" si="192"/>
        <v>3.2.11.3</v>
      </c>
      <c r="B159" s="53" t="s">
        <v>261</v>
      </c>
      <c r="C159" s="39" t="s">
        <v>188</v>
      </c>
      <c r="D159" s="39"/>
      <c r="E159" s="39" t="s">
        <v>148</v>
      </c>
      <c r="F159" s="75"/>
      <c r="G159" s="60">
        <v>45019</v>
      </c>
      <c r="H159" s="61">
        <f t="shared" si="195"/>
        <v>45023</v>
      </c>
      <c r="I159" s="35">
        <v>5</v>
      </c>
      <c r="J159" s="36">
        <v>0.8</v>
      </c>
      <c r="K159" s="37">
        <f t="shared" si="196"/>
        <v>5</v>
      </c>
      <c r="L159" s="200" t="s">
        <v>306</v>
      </c>
      <c r="M159" s="57"/>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O159" s="33"/>
      <c r="DP159" s="33"/>
      <c r="DQ159" s="33"/>
      <c r="DR159" s="33"/>
      <c r="DS159" s="33"/>
      <c r="DT159" s="33"/>
      <c r="DV159" s="33"/>
      <c r="DW159" s="33"/>
      <c r="DX159" s="33"/>
      <c r="DY159" s="33"/>
      <c r="DZ159" s="33"/>
      <c r="EA159" s="33"/>
      <c r="EB159" s="33"/>
      <c r="EC159" s="33"/>
      <c r="ED159" s="33"/>
      <c r="EE159" s="33"/>
      <c r="EF159" s="33"/>
      <c r="EG159" s="33"/>
      <c r="EH159" s="33"/>
      <c r="EI159" s="33"/>
      <c r="EJ159" s="33"/>
      <c r="EK159" s="33"/>
      <c r="EL159" s="33"/>
      <c r="EM159" s="33"/>
      <c r="EN159" s="33"/>
      <c r="EO159" s="33"/>
      <c r="EP159" s="33"/>
      <c r="EQ159" s="33"/>
      <c r="ER159" s="33"/>
      <c r="ES159" s="33"/>
      <c r="ET159" s="33"/>
      <c r="EU159" s="33"/>
      <c r="EV159" s="33"/>
      <c r="EW159" s="33"/>
      <c r="EX159" s="33"/>
      <c r="EY159" s="33"/>
      <c r="EZ159" s="33"/>
      <c r="FA159" s="33"/>
      <c r="FB159" s="33"/>
      <c r="FC159" s="33"/>
      <c r="FD159" s="33"/>
      <c r="FE159" s="33"/>
      <c r="FF159" s="33"/>
      <c r="FG159" s="33"/>
      <c r="FH159" s="33"/>
      <c r="FI159" s="33"/>
      <c r="FJ159" s="33"/>
      <c r="FK159" s="33"/>
      <c r="FL159" s="33"/>
      <c r="FM159" s="33"/>
      <c r="FN159" s="33"/>
    </row>
    <row r="160" spans="1:170" s="34" customFormat="1" ht="21.75" outlineLevel="2">
      <c r="A160" s="33" t="str">
        <f t="shared" si="192"/>
        <v>3.2.11.4</v>
      </c>
      <c r="B160" s="53" t="s">
        <v>262</v>
      </c>
      <c r="C160" s="39" t="s">
        <v>188</v>
      </c>
      <c r="D160" s="39"/>
      <c r="E160" s="39" t="s">
        <v>148</v>
      </c>
      <c r="F160" s="75"/>
      <c r="G160" s="60">
        <v>45019</v>
      </c>
      <c r="H160" s="61">
        <f t="shared" si="195"/>
        <v>45023</v>
      </c>
      <c r="I160" s="35">
        <v>5</v>
      </c>
      <c r="J160" s="36">
        <v>0.8</v>
      </c>
      <c r="K160" s="37">
        <f t="shared" si="196"/>
        <v>5</v>
      </c>
      <c r="L160" s="200" t="s">
        <v>306</v>
      </c>
      <c r="M160" s="57"/>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O160" s="33"/>
      <c r="DP160" s="33"/>
      <c r="DQ160" s="33"/>
      <c r="DR160" s="33"/>
      <c r="DS160" s="33"/>
      <c r="DT160" s="33"/>
      <c r="DV160" s="33"/>
      <c r="DW160" s="33"/>
      <c r="DX160" s="33"/>
      <c r="DY160" s="33"/>
      <c r="DZ160" s="33"/>
      <c r="EA160" s="33"/>
      <c r="EB160" s="33"/>
      <c r="EC160" s="33"/>
      <c r="ED160" s="33"/>
      <c r="EE160" s="33"/>
      <c r="EF160" s="33"/>
      <c r="EG160" s="33"/>
      <c r="EH160" s="33"/>
      <c r="EI160" s="33"/>
      <c r="EJ160" s="33"/>
      <c r="EK160" s="33"/>
      <c r="EL160" s="33"/>
      <c r="EM160" s="33"/>
      <c r="EN160" s="33"/>
      <c r="EO160" s="33"/>
      <c r="EP160" s="33"/>
      <c r="EQ160" s="33"/>
      <c r="ER160" s="33"/>
      <c r="ES160" s="33"/>
      <c r="ET160" s="33"/>
      <c r="EU160" s="33"/>
      <c r="EV160" s="33"/>
      <c r="EW160" s="33"/>
      <c r="EX160" s="33"/>
      <c r="EY160" s="33"/>
      <c r="EZ160" s="33"/>
      <c r="FA160" s="33"/>
      <c r="FB160" s="33"/>
      <c r="FC160" s="33"/>
      <c r="FD160" s="33"/>
      <c r="FE160" s="33"/>
      <c r="FF160" s="33"/>
      <c r="FG160" s="33"/>
      <c r="FH160" s="33"/>
      <c r="FI160" s="33"/>
      <c r="FJ160" s="33"/>
      <c r="FK160" s="33"/>
      <c r="FL160" s="33"/>
      <c r="FM160" s="33"/>
      <c r="FN160" s="33"/>
    </row>
    <row r="161" spans="1:170" s="34" customFormat="1" ht="21.75" outlineLevel="2">
      <c r="A161" s="33" t="str">
        <f t="shared" si="192"/>
        <v>3.2.11.5</v>
      </c>
      <c r="B161" s="53" t="s">
        <v>263</v>
      </c>
      <c r="C161" s="39" t="s">
        <v>188</v>
      </c>
      <c r="D161" s="39"/>
      <c r="E161" s="39" t="s">
        <v>148</v>
      </c>
      <c r="F161" s="75"/>
      <c r="G161" s="60">
        <v>45019</v>
      </c>
      <c r="H161" s="61">
        <f t="shared" si="195"/>
        <v>45023</v>
      </c>
      <c r="I161" s="35">
        <v>5</v>
      </c>
      <c r="J161" s="36">
        <v>0.8</v>
      </c>
      <c r="K161" s="37">
        <f t="shared" si="196"/>
        <v>5</v>
      </c>
      <c r="L161" s="200" t="s">
        <v>306</v>
      </c>
      <c r="M161" s="57"/>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O161" s="33"/>
      <c r="DP161" s="33"/>
      <c r="DQ161" s="33"/>
      <c r="DR161" s="33"/>
      <c r="DS161" s="33"/>
      <c r="DT161" s="33"/>
      <c r="DV161" s="33"/>
      <c r="DW161" s="33"/>
      <c r="DX161" s="33"/>
      <c r="DY161" s="33"/>
      <c r="DZ161" s="33"/>
      <c r="EA161" s="33"/>
      <c r="EB161" s="33"/>
      <c r="EC161" s="33"/>
      <c r="ED161" s="33"/>
      <c r="EE161" s="33"/>
      <c r="EF161" s="33"/>
      <c r="EG161" s="33"/>
      <c r="EH161" s="33"/>
      <c r="EI161" s="33"/>
      <c r="EJ161" s="33"/>
      <c r="EK161" s="33"/>
      <c r="EL161" s="33"/>
      <c r="EM161" s="33"/>
      <c r="EN161" s="33"/>
      <c r="EO161" s="33"/>
      <c r="EP161" s="33"/>
      <c r="EQ161" s="33"/>
      <c r="ER161" s="33"/>
      <c r="ES161" s="33"/>
      <c r="ET161" s="33"/>
      <c r="EU161" s="33"/>
      <c r="EV161" s="33"/>
      <c r="EW161" s="33"/>
      <c r="EX161" s="33"/>
      <c r="EY161" s="33"/>
      <c r="EZ161" s="33"/>
      <c r="FA161" s="33"/>
      <c r="FB161" s="33"/>
      <c r="FC161" s="33"/>
      <c r="FD161" s="33"/>
      <c r="FE161" s="33"/>
      <c r="FF161" s="33"/>
      <c r="FG161" s="33"/>
      <c r="FH161" s="33"/>
      <c r="FI161" s="33"/>
      <c r="FJ161" s="33"/>
      <c r="FK161" s="33"/>
      <c r="FL161" s="33"/>
      <c r="FM161" s="33"/>
      <c r="FN161" s="33"/>
    </row>
    <row r="162" spans="1:170" s="151" customFormat="1" ht="21.75" outlineLevel="2">
      <c r="A162"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3.2.12</v>
      </c>
      <c r="B162" s="142" t="s">
        <v>224</v>
      </c>
      <c r="C162" s="143"/>
      <c r="D162" s="143"/>
      <c r="E162" s="143"/>
      <c r="F162" s="145"/>
      <c r="G162" s="146"/>
      <c r="H162" s="147"/>
      <c r="I162" s="148"/>
      <c r="J162" s="149"/>
      <c r="K162" s="148" t="str">
        <f>IF(OR(H162=0,G162=0)," - ",NETWORKDAYS(G162,H162))</f>
        <v xml:space="preserve"> - </v>
      </c>
      <c r="L162" s="148"/>
      <c r="M162" s="150"/>
      <c r="N162" s="141"/>
      <c r="O162" s="141"/>
      <c r="P162" s="141"/>
      <c r="Q162" s="141"/>
      <c r="R162" s="141"/>
      <c r="S162" s="141"/>
      <c r="T162" s="141"/>
      <c r="U162" s="141"/>
      <c r="V162" s="141"/>
      <c r="W162" s="141"/>
      <c r="X162" s="141"/>
      <c r="Y162" s="141"/>
      <c r="Z162" s="141"/>
      <c r="AA162" s="141"/>
      <c r="AB162" s="141"/>
      <c r="AC162" s="141"/>
      <c r="AD162" s="141"/>
      <c r="AE162" s="141"/>
      <c r="AF162" s="141"/>
      <c r="AG162" s="141"/>
      <c r="AH162" s="141"/>
      <c r="AI162" s="141"/>
      <c r="AJ162" s="141"/>
      <c r="AK162" s="141"/>
      <c r="AL162" s="141"/>
      <c r="AM162" s="141"/>
      <c r="AN162" s="141"/>
      <c r="AO162" s="141"/>
      <c r="AP162" s="141"/>
      <c r="AQ162" s="141"/>
      <c r="AR162" s="141"/>
      <c r="AS162" s="141"/>
      <c r="AT162" s="141"/>
      <c r="AU162" s="141"/>
      <c r="AV162" s="141"/>
      <c r="AW162" s="141"/>
      <c r="AX162" s="141"/>
      <c r="AY162" s="141"/>
      <c r="AZ162" s="141"/>
      <c r="BA162" s="141"/>
      <c r="BB162" s="141"/>
      <c r="BC162" s="141"/>
      <c r="BD162" s="141"/>
      <c r="BE162" s="141"/>
      <c r="BF162" s="141"/>
      <c r="BG162" s="141"/>
      <c r="BH162" s="141"/>
      <c r="BI162" s="141"/>
      <c r="BJ162" s="141"/>
      <c r="BK162" s="141"/>
      <c r="BL162" s="141"/>
      <c r="BM162" s="141"/>
      <c r="BN162" s="141"/>
      <c r="BO162" s="141"/>
      <c r="BP162" s="141"/>
      <c r="BQ162" s="141"/>
    </row>
    <row r="163" spans="1:170" s="34" customFormat="1" ht="21.75" outlineLevel="2">
      <c r="A163" s="33" t="str">
        <f t="shared" si="192"/>
        <v>3.2.12.1</v>
      </c>
      <c r="B163" s="53" t="s">
        <v>264</v>
      </c>
      <c r="C163" s="39" t="s">
        <v>188</v>
      </c>
      <c r="D163" s="39"/>
      <c r="E163" s="39" t="s">
        <v>148</v>
      </c>
      <c r="F163" s="75"/>
      <c r="G163" s="60">
        <v>45026</v>
      </c>
      <c r="H163" s="61">
        <f t="shared" ref="H163" si="197">IF(ISBLANK(G163)," - ",IF(I163=0,G163,G163+I163-1))</f>
        <v>45030</v>
      </c>
      <c r="I163" s="35">
        <v>5</v>
      </c>
      <c r="J163" s="36">
        <v>0.8</v>
      </c>
      <c r="K163" s="37">
        <f t="shared" ref="K163" si="198">IF(OR(H163=0,G163=0)," - ",NETWORKDAYS(G163,H163))</f>
        <v>5</v>
      </c>
      <c r="L163" s="200" t="s">
        <v>306</v>
      </c>
      <c r="M163" s="57"/>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O163" s="33"/>
      <c r="DP163" s="33"/>
      <c r="DQ163" s="33"/>
      <c r="DR163" s="33"/>
      <c r="DS163" s="33"/>
      <c r="DT163" s="33"/>
      <c r="DV163" s="33"/>
      <c r="DW163" s="33"/>
      <c r="DX163" s="33"/>
      <c r="DY163" s="33"/>
      <c r="DZ163" s="33"/>
      <c r="EA163" s="33"/>
      <c r="EB163" s="33"/>
      <c r="EC163" s="33"/>
      <c r="ED163" s="33"/>
      <c r="EE163" s="33"/>
      <c r="EF163" s="33"/>
      <c r="EG163" s="33"/>
      <c r="EH163" s="33"/>
      <c r="EI163" s="33"/>
      <c r="EJ163" s="33"/>
      <c r="EK163" s="33"/>
      <c r="EL163" s="33"/>
      <c r="EM163" s="33"/>
      <c r="EN163" s="33"/>
      <c r="EO163" s="33"/>
      <c r="EP163" s="33"/>
      <c r="EQ163" s="33"/>
      <c r="ER163" s="33"/>
      <c r="ES163" s="33"/>
      <c r="ET163" s="33"/>
      <c r="EU163" s="33"/>
      <c r="EV163" s="33"/>
      <c r="EW163" s="33"/>
      <c r="EX163" s="33"/>
      <c r="EY163" s="33"/>
      <c r="EZ163" s="33"/>
      <c r="FA163" s="33"/>
      <c r="FB163" s="33"/>
      <c r="FC163" s="33"/>
      <c r="FD163" s="33"/>
      <c r="FE163" s="33"/>
      <c r="FF163" s="33"/>
      <c r="FG163" s="33"/>
      <c r="FH163" s="33"/>
      <c r="FI163" s="33"/>
      <c r="FJ163" s="33"/>
      <c r="FK163" s="33"/>
      <c r="FL163" s="33"/>
      <c r="FM163" s="33"/>
      <c r="FN163" s="33"/>
    </row>
    <row r="164" spans="1:170" s="151" customFormat="1" ht="21.75" outlineLevel="2">
      <c r="A164"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3.2.13</v>
      </c>
      <c r="B164" s="142" t="s">
        <v>225</v>
      </c>
      <c r="C164" s="143"/>
      <c r="D164" s="143"/>
      <c r="E164" s="143"/>
      <c r="F164" s="145"/>
      <c r="G164" s="146"/>
      <c r="H164" s="147"/>
      <c r="I164" s="148"/>
      <c r="J164" s="149"/>
      <c r="K164" s="148" t="str">
        <f>IF(OR(H164=0,G164=0)," - ",NETWORKDAYS(G164,H164))</f>
        <v xml:space="preserve"> - </v>
      </c>
      <c r="L164" s="148"/>
      <c r="M164" s="150"/>
      <c r="N164" s="141"/>
      <c r="O164" s="141"/>
      <c r="P164" s="141"/>
      <c r="Q164" s="141"/>
      <c r="R164" s="141"/>
      <c r="S164" s="141"/>
      <c r="T164" s="141"/>
      <c r="U164" s="141"/>
      <c r="V164" s="141"/>
      <c r="W164" s="141"/>
      <c r="X164" s="141"/>
      <c r="Y164" s="141"/>
      <c r="Z164" s="141"/>
      <c r="AA164" s="141"/>
      <c r="AB164" s="141"/>
      <c r="AC164" s="141"/>
      <c r="AD164" s="141"/>
      <c r="AE164" s="141"/>
      <c r="AF164" s="141"/>
      <c r="AG164" s="141"/>
      <c r="AH164" s="141"/>
      <c r="AI164" s="141"/>
      <c r="AJ164" s="141"/>
      <c r="AK164" s="141"/>
      <c r="AL164" s="141"/>
      <c r="AM164" s="141"/>
      <c r="AN164" s="141"/>
      <c r="AO164" s="141"/>
      <c r="AP164" s="141"/>
      <c r="AQ164" s="141"/>
      <c r="AR164" s="141"/>
      <c r="AS164" s="141"/>
      <c r="AT164" s="141"/>
      <c r="AU164" s="141"/>
      <c r="AV164" s="141"/>
      <c r="AW164" s="141"/>
      <c r="AX164" s="141"/>
      <c r="AY164" s="141"/>
      <c r="AZ164" s="141"/>
      <c r="BA164" s="141"/>
      <c r="BB164" s="141"/>
      <c r="BC164" s="141"/>
      <c r="BD164" s="141"/>
      <c r="BE164" s="141"/>
      <c r="BF164" s="141"/>
      <c r="BG164" s="141"/>
      <c r="BH164" s="141"/>
      <c r="BI164" s="141"/>
      <c r="BJ164" s="141"/>
      <c r="BK164" s="141"/>
      <c r="BL164" s="141"/>
      <c r="BM164" s="141"/>
      <c r="BN164" s="141"/>
      <c r="BO164" s="141"/>
      <c r="BP164" s="141"/>
      <c r="BQ164" s="141"/>
    </row>
    <row r="165" spans="1:170" s="34" customFormat="1" ht="21.75" outlineLevel="2">
      <c r="A165" s="33" t="str">
        <f t="shared" si="192"/>
        <v>3.2.13.1</v>
      </c>
      <c r="B165" s="53" t="s">
        <v>265</v>
      </c>
      <c r="C165" s="39" t="s">
        <v>188</v>
      </c>
      <c r="D165" s="39"/>
      <c r="E165" s="39" t="s">
        <v>148</v>
      </c>
      <c r="F165" s="75"/>
      <c r="G165" s="60">
        <v>45026</v>
      </c>
      <c r="H165" s="61">
        <f t="shared" ref="H165:H166" si="199">IF(ISBLANK(G165)," - ",IF(I165=0,G165,G165+I165-1))</f>
        <v>45030</v>
      </c>
      <c r="I165" s="35">
        <v>5</v>
      </c>
      <c r="J165" s="36">
        <v>0.8</v>
      </c>
      <c r="K165" s="37">
        <f t="shared" ref="K165:K166" si="200">IF(OR(H165=0,G165=0)," - ",NETWORKDAYS(G165,H165))</f>
        <v>5</v>
      </c>
      <c r="L165" s="200" t="s">
        <v>306</v>
      </c>
      <c r="M165" s="57"/>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O165" s="33"/>
      <c r="DP165" s="33"/>
      <c r="DQ165" s="33"/>
      <c r="DR165" s="33"/>
      <c r="DS165" s="33"/>
      <c r="DT165" s="33"/>
      <c r="DV165" s="33"/>
      <c r="DW165" s="33"/>
      <c r="DX165" s="33"/>
      <c r="DY165" s="33"/>
      <c r="DZ165" s="33"/>
      <c r="EA165" s="33"/>
      <c r="EB165" s="33"/>
      <c r="EC165" s="33"/>
      <c r="ED165" s="33"/>
      <c r="EE165" s="33"/>
      <c r="EF165" s="33"/>
      <c r="EG165" s="33"/>
      <c r="EH165" s="33"/>
      <c r="EI165" s="33"/>
      <c r="EJ165" s="33"/>
      <c r="EK165" s="33"/>
      <c r="EL165" s="33"/>
      <c r="EM165" s="33"/>
      <c r="EN165" s="33"/>
      <c r="EO165" s="33"/>
      <c r="EP165" s="33"/>
      <c r="EQ165" s="33"/>
      <c r="ER165" s="33"/>
      <c r="ES165" s="33"/>
      <c r="ET165" s="33"/>
      <c r="EU165" s="33"/>
      <c r="EV165" s="33"/>
      <c r="EW165" s="33"/>
      <c r="EX165" s="33"/>
      <c r="EY165" s="33"/>
      <c r="EZ165" s="33"/>
      <c r="FA165" s="33"/>
      <c r="FB165" s="33"/>
      <c r="FC165" s="33"/>
      <c r="FD165" s="33"/>
      <c r="FE165" s="33"/>
      <c r="FF165" s="33"/>
      <c r="FG165" s="33"/>
      <c r="FH165" s="33"/>
      <c r="FI165" s="33"/>
      <c r="FJ165" s="33"/>
      <c r="FK165" s="33"/>
      <c r="FL165" s="33"/>
      <c r="FM165" s="33"/>
      <c r="FN165" s="33"/>
    </row>
    <row r="166" spans="1:170" s="34" customFormat="1" ht="21.75" outlineLevel="2">
      <c r="A166" s="33" t="str">
        <f t="shared" si="192"/>
        <v>3.2.13.2</v>
      </c>
      <c r="B166" s="53" t="s">
        <v>266</v>
      </c>
      <c r="C166" s="39" t="s">
        <v>188</v>
      </c>
      <c r="D166" s="39"/>
      <c r="E166" s="39" t="s">
        <v>148</v>
      </c>
      <c r="F166" s="75"/>
      <c r="G166" s="60">
        <v>45026</v>
      </c>
      <c r="H166" s="61">
        <f t="shared" si="199"/>
        <v>45030</v>
      </c>
      <c r="I166" s="35">
        <v>5</v>
      </c>
      <c r="J166" s="36">
        <v>0.8</v>
      </c>
      <c r="K166" s="37">
        <f t="shared" si="200"/>
        <v>5</v>
      </c>
      <c r="L166" s="200" t="s">
        <v>306</v>
      </c>
      <c r="M166" s="57"/>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O166" s="33"/>
      <c r="DP166" s="33"/>
      <c r="DQ166" s="33"/>
      <c r="DR166" s="33"/>
      <c r="DS166" s="33"/>
      <c r="DT166" s="33"/>
      <c r="DV166" s="33"/>
      <c r="DW166" s="33"/>
      <c r="DX166" s="33"/>
      <c r="DY166" s="33"/>
      <c r="DZ166" s="33"/>
      <c r="EA166" s="33"/>
      <c r="EB166" s="33"/>
      <c r="EC166" s="33"/>
      <c r="ED166" s="33"/>
      <c r="EE166" s="33"/>
      <c r="EF166" s="33"/>
      <c r="EG166" s="33"/>
      <c r="EH166" s="33"/>
      <c r="EI166" s="33"/>
      <c r="EJ166" s="33"/>
      <c r="EK166" s="33"/>
      <c r="EL166" s="33"/>
      <c r="EM166" s="33"/>
      <c r="EN166" s="33"/>
      <c r="EO166" s="33"/>
      <c r="EP166" s="33"/>
      <c r="EQ166" s="33"/>
      <c r="ER166" s="33"/>
      <c r="ES166" s="33"/>
      <c r="ET166" s="33"/>
      <c r="EU166" s="33"/>
      <c r="EV166" s="33"/>
      <c r="EW166" s="33"/>
      <c r="EX166" s="33"/>
      <c r="EY166" s="33"/>
      <c r="EZ166" s="33"/>
      <c r="FA166" s="33"/>
      <c r="FB166" s="33"/>
      <c r="FC166" s="33"/>
      <c r="FD166" s="33"/>
      <c r="FE166" s="33"/>
      <c r="FF166" s="33"/>
      <c r="FG166" s="33"/>
      <c r="FH166" s="33"/>
      <c r="FI166" s="33"/>
      <c r="FJ166" s="33"/>
      <c r="FK166" s="33"/>
      <c r="FL166" s="33"/>
      <c r="FM166" s="33"/>
      <c r="FN166" s="33"/>
    </row>
    <row r="167" spans="1:170" s="151" customFormat="1" ht="21.75" outlineLevel="2">
      <c r="A167"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3.2.14</v>
      </c>
      <c r="B167" s="142" t="s">
        <v>226</v>
      </c>
      <c r="C167" s="143"/>
      <c r="D167" s="143"/>
      <c r="E167" s="143"/>
      <c r="F167" s="145"/>
      <c r="G167" s="146"/>
      <c r="H167" s="147"/>
      <c r="I167" s="148"/>
      <c r="J167" s="149"/>
      <c r="K167" s="148" t="str">
        <f>IF(OR(H167=0,G167=0)," - ",NETWORKDAYS(G167,H167))</f>
        <v xml:space="preserve"> - </v>
      </c>
      <c r="L167" s="148"/>
      <c r="M167" s="150"/>
      <c r="N167" s="141"/>
      <c r="O167" s="141"/>
      <c r="P167" s="141"/>
      <c r="Q167" s="141"/>
      <c r="R167" s="141"/>
      <c r="S167" s="141"/>
      <c r="T167" s="141"/>
      <c r="U167" s="141"/>
      <c r="V167" s="141"/>
      <c r="W167" s="141"/>
      <c r="X167" s="141"/>
      <c r="Y167" s="141"/>
      <c r="Z167" s="141"/>
      <c r="AA167" s="141"/>
      <c r="AB167" s="141"/>
      <c r="AC167" s="141"/>
      <c r="AD167" s="141"/>
      <c r="AE167" s="141"/>
      <c r="AF167" s="141"/>
      <c r="AG167" s="141"/>
      <c r="AH167" s="141"/>
      <c r="AI167" s="141"/>
      <c r="AJ167" s="141"/>
      <c r="AK167" s="141"/>
      <c r="AL167" s="141"/>
      <c r="AM167" s="141"/>
      <c r="AN167" s="141"/>
      <c r="AO167" s="141"/>
      <c r="AP167" s="141"/>
      <c r="AQ167" s="141"/>
      <c r="AR167" s="141"/>
      <c r="AS167" s="141"/>
      <c r="AT167" s="141"/>
      <c r="AU167" s="141"/>
      <c r="AV167" s="141"/>
      <c r="AW167" s="141"/>
      <c r="AX167" s="141"/>
      <c r="AY167" s="141"/>
      <c r="AZ167" s="141"/>
      <c r="BA167" s="141"/>
      <c r="BB167" s="141"/>
      <c r="BC167" s="141"/>
      <c r="BD167" s="141"/>
      <c r="BE167" s="141"/>
      <c r="BF167" s="141"/>
      <c r="BG167" s="141"/>
      <c r="BH167" s="141"/>
      <c r="BI167" s="141"/>
      <c r="BJ167" s="141"/>
      <c r="BK167" s="141"/>
      <c r="BL167" s="141"/>
      <c r="BM167" s="141"/>
      <c r="BN167" s="141"/>
      <c r="BO167" s="141"/>
      <c r="BP167" s="141"/>
      <c r="BQ167" s="141"/>
    </row>
    <row r="168" spans="1:170" s="34" customFormat="1" ht="21.75" outlineLevel="2">
      <c r="A168" s="33" t="str">
        <f t="shared" si="192"/>
        <v>3.2.14.1</v>
      </c>
      <c r="B168" s="53" t="s">
        <v>267</v>
      </c>
      <c r="C168" s="39" t="s">
        <v>188</v>
      </c>
      <c r="D168" s="39"/>
      <c r="E168" s="39" t="s">
        <v>148</v>
      </c>
      <c r="F168" s="75"/>
      <c r="G168" s="60">
        <v>45033</v>
      </c>
      <c r="H168" s="61">
        <f t="shared" ref="H168:H171" si="201">IF(ISBLANK(G168)," - ",IF(I168=0,G168,G168+I168-1))</f>
        <v>45037</v>
      </c>
      <c r="I168" s="35">
        <v>5</v>
      </c>
      <c r="J168" s="36">
        <v>0.8</v>
      </c>
      <c r="K168" s="37">
        <f t="shared" ref="K168:K171" si="202">IF(OR(H168=0,G168=0)," - ",NETWORKDAYS(G168,H168))</f>
        <v>5</v>
      </c>
      <c r="L168" s="200" t="s">
        <v>306</v>
      </c>
      <c r="M168" s="57"/>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O168" s="33"/>
      <c r="DP168" s="33"/>
      <c r="DQ168" s="33"/>
      <c r="DR168" s="33"/>
      <c r="DS168" s="33"/>
      <c r="DT168" s="33"/>
      <c r="DV168" s="33"/>
      <c r="DW168" s="33"/>
      <c r="DX168" s="33"/>
      <c r="DY168" s="33"/>
      <c r="DZ168" s="33"/>
      <c r="EA168" s="33"/>
      <c r="EB168" s="33"/>
      <c r="EC168" s="33"/>
      <c r="ED168" s="33"/>
      <c r="EE168" s="33"/>
      <c r="EF168" s="33"/>
      <c r="EG168" s="33"/>
      <c r="EH168" s="33"/>
      <c r="EI168" s="33"/>
      <c r="EJ168" s="33"/>
      <c r="EK168" s="33"/>
      <c r="EL168" s="33"/>
      <c r="EM168" s="33"/>
      <c r="EN168" s="33"/>
      <c r="EO168" s="33"/>
      <c r="EP168" s="33"/>
      <c r="EQ168" s="33"/>
      <c r="ER168" s="33"/>
      <c r="ES168" s="33"/>
      <c r="ET168" s="33"/>
      <c r="EU168" s="33"/>
      <c r="EV168" s="33"/>
      <c r="EW168" s="33"/>
      <c r="EX168" s="33"/>
      <c r="EY168" s="33"/>
      <c r="EZ168" s="33"/>
      <c r="FA168" s="33"/>
      <c r="FB168" s="33"/>
      <c r="FC168" s="33"/>
      <c r="FD168" s="33"/>
      <c r="FE168" s="33"/>
      <c r="FF168" s="33"/>
      <c r="FG168" s="33"/>
      <c r="FH168" s="33"/>
      <c r="FI168" s="33"/>
      <c r="FJ168" s="33"/>
      <c r="FK168" s="33"/>
      <c r="FL168" s="33"/>
      <c r="FM168" s="33"/>
      <c r="FN168" s="33"/>
    </row>
    <row r="169" spans="1:170" s="34" customFormat="1" ht="21.75" outlineLevel="2">
      <c r="A169" s="33" t="str">
        <f t="shared" si="192"/>
        <v>3.2.14.2</v>
      </c>
      <c r="B169" s="53" t="s">
        <v>268</v>
      </c>
      <c r="C169" s="39" t="s">
        <v>188</v>
      </c>
      <c r="D169" s="39"/>
      <c r="E169" s="39" t="s">
        <v>148</v>
      </c>
      <c r="F169" s="75"/>
      <c r="G169" s="60">
        <v>45033</v>
      </c>
      <c r="H169" s="61">
        <f t="shared" si="201"/>
        <v>45037</v>
      </c>
      <c r="I169" s="35">
        <v>5</v>
      </c>
      <c r="J169" s="36">
        <v>0.8</v>
      </c>
      <c r="K169" s="37">
        <f t="shared" si="202"/>
        <v>5</v>
      </c>
      <c r="L169" s="200" t="s">
        <v>306</v>
      </c>
      <c r="M169" s="57"/>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O169" s="33"/>
      <c r="DP169" s="33"/>
      <c r="DQ169" s="33"/>
      <c r="DR169" s="33"/>
      <c r="DS169" s="33"/>
      <c r="DT169" s="33"/>
      <c r="DV169" s="33"/>
      <c r="DW169" s="33"/>
      <c r="DX169" s="33"/>
      <c r="DY169" s="33"/>
      <c r="DZ169" s="33"/>
      <c r="EA169" s="33"/>
      <c r="EB169" s="33"/>
      <c r="EC169" s="33"/>
      <c r="ED169" s="33"/>
      <c r="EE169" s="33"/>
      <c r="EF169" s="33"/>
      <c r="EG169" s="33"/>
      <c r="EH169" s="33"/>
      <c r="EI169" s="33"/>
      <c r="EJ169" s="33"/>
      <c r="EK169" s="33"/>
      <c r="EL169" s="33"/>
      <c r="EM169" s="33"/>
      <c r="EN169" s="33"/>
      <c r="EO169" s="33"/>
      <c r="EP169" s="33"/>
      <c r="EQ169" s="33"/>
      <c r="ER169" s="33"/>
      <c r="ES169" s="33"/>
      <c r="ET169" s="33"/>
      <c r="EU169" s="33"/>
      <c r="EV169" s="33"/>
      <c r="EW169" s="33"/>
      <c r="EX169" s="33"/>
      <c r="EY169" s="33"/>
      <c r="EZ169" s="33"/>
      <c r="FA169" s="33"/>
      <c r="FB169" s="33"/>
      <c r="FC169" s="33"/>
      <c r="FD169" s="33"/>
      <c r="FE169" s="33"/>
      <c r="FF169" s="33"/>
      <c r="FG169" s="33"/>
      <c r="FH169" s="33"/>
      <c r="FI169" s="33"/>
      <c r="FJ169" s="33"/>
      <c r="FK169" s="33"/>
      <c r="FL169" s="33"/>
      <c r="FM169" s="33"/>
      <c r="FN169" s="33"/>
    </row>
    <row r="170" spans="1:170" s="34" customFormat="1" ht="21.75" outlineLevel="2">
      <c r="A170" s="33" t="str">
        <f t="shared" si="192"/>
        <v>3.2.14.3</v>
      </c>
      <c r="B170" s="53" t="s">
        <v>269</v>
      </c>
      <c r="C170" s="39" t="s">
        <v>188</v>
      </c>
      <c r="D170" s="39"/>
      <c r="E170" s="39" t="s">
        <v>148</v>
      </c>
      <c r="F170" s="75"/>
      <c r="G170" s="60">
        <v>45033</v>
      </c>
      <c r="H170" s="61">
        <f t="shared" si="201"/>
        <v>45037</v>
      </c>
      <c r="I170" s="35">
        <v>5</v>
      </c>
      <c r="J170" s="36">
        <v>0.8</v>
      </c>
      <c r="K170" s="37">
        <f t="shared" si="202"/>
        <v>5</v>
      </c>
      <c r="L170" s="200" t="s">
        <v>306</v>
      </c>
      <c r="M170" s="57"/>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O170" s="33"/>
      <c r="DP170" s="33"/>
      <c r="DQ170" s="33"/>
      <c r="DR170" s="33"/>
      <c r="DS170" s="33"/>
      <c r="DT170" s="33"/>
      <c r="DV170" s="33"/>
      <c r="DW170" s="33"/>
      <c r="DX170" s="33"/>
      <c r="DY170" s="33"/>
      <c r="DZ170" s="33"/>
      <c r="EA170" s="33"/>
      <c r="EB170" s="33"/>
      <c r="EC170" s="33"/>
      <c r="ED170" s="33"/>
      <c r="EE170" s="33"/>
      <c r="EF170" s="33"/>
      <c r="EG170" s="33"/>
      <c r="EH170" s="33"/>
      <c r="EI170" s="33"/>
      <c r="EJ170" s="33"/>
      <c r="EK170" s="33"/>
      <c r="EL170" s="33"/>
      <c r="EM170" s="33"/>
      <c r="EN170" s="33"/>
      <c r="EO170" s="33"/>
      <c r="EP170" s="33"/>
      <c r="EQ170" s="33"/>
      <c r="ER170" s="33"/>
      <c r="ES170" s="33"/>
      <c r="ET170" s="33"/>
      <c r="EU170" s="33"/>
      <c r="EV170" s="33"/>
      <c r="EW170" s="33"/>
      <c r="EX170" s="33"/>
      <c r="EY170" s="33"/>
      <c r="EZ170" s="33"/>
      <c r="FA170" s="33"/>
      <c r="FB170" s="33"/>
      <c r="FC170" s="33"/>
      <c r="FD170" s="33"/>
      <c r="FE170" s="33"/>
      <c r="FF170" s="33"/>
      <c r="FG170" s="33"/>
      <c r="FH170" s="33"/>
      <c r="FI170" s="33"/>
      <c r="FJ170" s="33"/>
      <c r="FK170" s="33"/>
      <c r="FL170" s="33"/>
      <c r="FM170" s="33"/>
      <c r="FN170" s="33"/>
    </row>
    <row r="171" spans="1:170" s="34" customFormat="1" ht="21.75" outlineLevel="2">
      <c r="A171" s="33" t="str">
        <f t="shared" si="192"/>
        <v>3.2.14.4</v>
      </c>
      <c r="B171" s="53" t="s">
        <v>270</v>
      </c>
      <c r="C171" s="39" t="s">
        <v>188</v>
      </c>
      <c r="D171" s="39"/>
      <c r="E171" s="39" t="s">
        <v>148</v>
      </c>
      <c r="F171" s="75"/>
      <c r="G171" s="60">
        <v>45033</v>
      </c>
      <c r="H171" s="61">
        <f t="shared" si="201"/>
        <v>45037</v>
      </c>
      <c r="I171" s="35">
        <v>5</v>
      </c>
      <c r="J171" s="36">
        <v>0.8</v>
      </c>
      <c r="K171" s="37">
        <f t="shared" si="202"/>
        <v>5</v>
      </c>
      <c r="L171" s="200" t="s">
        <v>306</v>
      </c>
      <c r="M171" s="57"/>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O171" s="33"/>
      <c r="DP171" s="33"/>
      <c r="DQ171" s="33"/>
      <c r="DR171" s="33"/>
      <c r="DS171" s="33"/>
      <c r="DT171" s="33"/>
      <c r="DV171" s="33"/>
      <c r="DW171" s="33"/>
      <c r="DX171" s="33"/>
      <c r="DY171" s="33"/>
      <c r="DZ171" s="33"/>
      <c r="EA171" s="33"/>
      <c r="EB171" s="33"/>
      <c r="EC171" s="33"/>
      <c r="ED171" s="33"/>
      <c r="EE171" s="33"/>
      <c r="EF171" s="33"/>
      <c r="EG171" s="33"/>
      <c r="EH171" s="33"/>
      <c r="EI171" s="33"/>
      <c r="EJ171" s="33"/>
      <c r="EK171" s="33"/>
      <c r="EL171" s="33"/>
      <c r="EM171" s="33"/>
      <c r="EN171" s="33"/>
      <c r="EO171" s="33"/>
      <c r="EP171" s="33"/>
      <c r="EQ171" s="33"/>
      <c r="ER171" s="33"/>
      <c r="ES171" s="33"/>
      <c r="ET171" s="33"/>
      <c r="EU171" s="33"/>
      <c r="EV171" s="33"/>
      <c r="EW171" s="33"/>
      <c r="EX171" s="33"/>
      <c r="EY171" s="33"/>
      <c r="EZ171" s="33"/>
      <c r="FA171" s="33"/>
      <c r="FB171" s="33"/>
      <c r="FC171" s="33"/>
      <c r="FD171" s="33"/>
      <c r="FE171" s="33"/>
      <c r="FF171" s="33"/>
      <c r="FG171" s="33"/>
      <c r="FH171" s="33"/>
      <c r="FI171" s="33"/>
      <c r="FJ171" s="33"/>
      <c r="FK171" s="33"/>
      <c r="FL171" s="33"/>
      <c r="FM171" s="33"/>
      <c r="FN171" s="33"/>
    </row>
    <row r="172" spans="1:170" s="151" customFormat="1" ht="21.75" outlineLevel="2">
      <c r="A172"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3.2.15</v>
      </c>
      <c r="B172" s="142" t="s">
        <v>227</v>
      </c>
      <c r="C172" s="143"/>
      <c r="D172" s="143"/>
      <c r="E172" s="143"/>
      <c r="F172" s="145"/>
      <c r="G172" s="146"/>
      <c r="H172" s="147"/>
      <c r="I172" s="148"/>
      <c r="J172" s="149"/>
      <c r="K172" s="148" t="str">
        <f>IF(OR(H172=0,G172=0)," - ",NETWORKDAYS(G172,H172))</f>
        <v xml:space="preserve"> - </v>
      </c>
      <c r="L172" s="148"/>
      <c r="M172" s="150"/>
      <c r="N172" s="141"/>
      <c r="O172" s="141"/>
      <c r="P172" s="141"/>
      <c r="Q172" s="141"/>
      <c r="R172" s="141"/>
      <c r="S172" s="141"/>
      <c r="T172" s="141"/>
      <c r="U172" s="141"/>
      <c r="V172" s="141"/>
      <c r="W172" s="141"/>
      <c r="X172" s="141"/>
      <c r="Y172" s="141"/>
      <c r="Z172" s="141"/>
      <c r="AA172" s="141"/>
      <c r="AB172" s="141"/>
      <c r="AC172" s="141"/>
      <c r="AD172" s="141"/>
      <c r="AE172" s="141"/>
      <c r="AF172" s="141"/>
      <c r="AG172" s="141"/>
      <c r="AH172" s="141"/>
      <c r="AI172" s="141"/>
      <c r="AJ172" s="141"/>
      <c r="AK172" s="141"/>
      <c r="AL172" s="141"/>
      <c r="AM172" s="141"/>
      <c r="AN172" s="141"/>
      <c r="AO172" s="141"/>
      <c r="AP172" s="141"/>
      <c r="AQ172" s="141"/>
      <c r="AR172" s="141"/>
      <c r="AS172" s="141"/>
      <c r="AT172" s="141"/>
      <c r="AU172" s="141"/>
      <c r="AV172" s="141"/>
      <c r="AW172" s="141"/>
      <c r="AX172" s="141"/>
      <c r="AY172" s="141"/>
      <c r="AZ172" s="141"/>
      <c r="BA172" s="141"/>
      <c r="BB172" s="141"/>
      <c r="BC172" s="141"/>
      <c r="BD172" s="141"/>
      <c r="BE172" s="141"/>
      <c r="BF172" s="141"/>
      <c r="BG172" s="141"/>
      <c r="BH172" s="141"/>
      <c r="BI172" s="141"/>
      <c r="BJ172" s="141"/>
      <c r="BK172" s="141"/>
      <c r="BL172" s="141"/>
      <c r="BM172" s="141"/>
      <c r="BN172" s="141"/>
      <c r="BO172" s="141"/>
      <c r="BP172" s="141"/>
      <c r="BQ172" s="141"/>
    </row>
    <row r="173" spans="1:170" s="34" customFormat="1" ht="21.75" outlineLevel="2">
      <c r="A173" s="33" t="str">
        <f t="shared" si="192"/>
        <v>3.2.15.1</v>
      </c>
      <c r="B173" s="53" t="s">
        <v>271</v>
      </c>
      <c r="C173" s="39" t="s">
        <v>188</v>
      </c>
      <c r="D173" s="39"/>
      <c r="E173" s="39" t="s">
        <v>148</v>
      </c>
      <c r="F173" s="75"/>
      <c r="G173" s="60">
        <v>45089</v>
      </c>
      <c r="H173" s="61">
        <f>IF(ISBLANK(G173)," - ",IF(I173=0,G173,G173+I173-1))</f>
        <v>45093</v>
      </c>
      <c r="I173" s="35">
        <v>5</v>
      </c>
      <c r="J173" s="36">
        <v>0.8</v>
      </c>
      <c r="K173" s="37">
        <f t="shared" ref="K173:K177" si="203">IF(OR(H173=0,G173=0)," - ",NETWORKDAYS(G173,H173))</f>
        <v>5</v>
      </c>
      <c r="L173" s="200" t="s">
        <v>306</v>
      </c>
      <c r="M173" s="57"/>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O173" s="33"/>
      <c r="DP173" s="33"/>
      <c r="DQ173" s="33"/>
      <c r="DR173" s="33"/>
      <c r="DS173" s="33"/>
      <c r="DT173" s="33"/>
      <c r="DV173" s="33"/>
      <c r="DW173" s="33"/>
      <c r="DX173" s="33"/>
      <c r="DY173" s="33"/>
      <c r="DZ173" s="33"/>
      <c r="EA173" s="33"/>
      <c r="EB173" s="33"/>
      <c r="EC173" s="33"/>
      <c r="ED173" s="33"/>
      <c r="EE173" s="33"/>
      <c r="EF173" s="33"/>
      <c r="EG173" s="33"/>
      <c r="EH173" s="33"/>
      <c r="EI173" s="33"/>
      <c r="EJ173" s="33"/>
      <c r="EK173" s="33"/>
      <c r="EL173" s="33"/>
      <c r="EM173" s="33"/>
      <c r="EN173" s="33"/>
      <c r="EO173" s="33"/>
      <c r="EP173" s="33"/>
      <c r="EQ173" s="33"/>
      <c r="ER173" s="33"/>
      <c r="ES173" s="33"/>
      <c r="ET173" s="33"/>
      <c r="EU173" s="33"/>
      <c r="EV173" s="33"/>
      <c r="EW173" s="33"/>
      <c r="EX173" s="33"/>
      <c r="EY173" s="33"/>
      <c r="EZ173" s="33"/>
      <c r="FA173" s="33"/>
      <c r="FB173" s="33"/>
      <c r="FC173" s="33"/>
      <c r="FD173" s="33"/>
      <c r="FE173" s="33"/>
      <c r="FF173" s="33"/>
      <c r="FG173" s="33"/>
      <c r="FH173" s="33"/>
      <c r="FI173" s="33"/>
      <c r="FJ173" s="33"/>
      <c r="FK173" s="33"/>
      <c r="FL173" s="33"/>
      <c r="FM173" s="33"/>
      <c r="FN173" s="33"/>
    </row>
    <row r="174" spans="1:170" s="34" customFormat="1" ht="21.75" outlineLevel="2">
      <c r="A174" s="33" t="str">
        <f t="shared" si="192"/>
        <v>3.2.15.2</v>
      </c>
      <c r="B174" s="53" t="s">
        <v>272</v>
      </c>
      <c r="C174" s="39" t="s">
        <v>188</v>
      </c>
      <c r="D174" s="39"/>
      <c r="E174" s="39" t="s">
        <v>148</v>
      </c>
      <c r="F174" s="75"/>
      <c r="G174" s="60">
        <v>45089</v>
      </c>
      <c r="H174" s="61">
        <f t="shared" ref="H174:H177" si="204">IF(ISBLANK(G174)," - ",IF(I174=0,G174,G174+I174-1))</f>
        <v>45093</v>
      </c>
      <c r="I174" s="35">
        <v>5</v>
      </c>
      <c r="J174" s="36">
        <v>0.8</v>
      </c>
      <c r="K174" s="37">
        <f t="shared" si="203"/>
        <v>5</v>
      </c>
      <c r="L174" s="200" t="s">
        <v>306</v>
      </c>
      <c r="M174" s="57"/>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O174" s="33"/>
      <c r="DP174" s="33"/>
      <c r="DQ174" s="33"/>
      <c r="DR174" s="33"/>
      <c r="DS174" s="33"/>
      <c r="DT174" s="33"/>
      <c r="DV174" s="33"/>
      <c r="DW174" s="33"/>
      <c r="DX174" s="33"/>
      <c r="DY174" s="33"/>
      <c r="DZ174" s="33"/>
      <c r="EA174" s="33"/>
      <c r="EB174" s="33"/>
      <c r="EC174" s="33"/>
      <c r="ED174" s="33"/>
      <c r="EE174" s="33"/>
      <c r="EF174" s="33"/>
      <c r="EG174" s="33"/>
      <c r="EH174" s="33"/>
      <c r="EI174" s="33"/>
      <c r="EJ174" s="33"/>
      <c r="EK174" s="33"/>
      <c r="EL174" s="33"/>
      <c r="EM174" s="33"/>
      <c r="EN174" s="33"/>
      <c r="EO174" s="33"/>
      <c r="EP174" s="33"/>
      <c r="EQ174" s="33"/>
      <c r="ER174" s="33"/>
      <c r="ES174" s="33"/>
      <c r="ET174" s="33"/>
      <c r="EU174" s="33"/>
      <c r="EV174" s="33"/>
      <c r="EW174" s="33"/>
      <c r="EX174" s="33"/>
      <c r="EY174" s="33"/>
      <c r="EZ174" s="33"/>
      <c r="FA174" s="33"/>
      <c r="FB174" s="33"/>
      <c r="FC174" s="33"/>
      <c r="FD174" s="33"/>
      <c r="FE174" s="33"/>
      <c r="FF174" s="33"/>
      <c r="FG174" s="33"/>
      <c r="FH174" s="33"/>
      <c r="FI174" s="33"/>
      <c r="FJ174" s="33"/>
      <c r="FK174" s="33"/>
      <c r="FL174" s="33"/>
      <c r="FM174" s="33"/>
      <c r="FN174" s="33"/>
    </row>
    <row r="175" spans="1:170" s="34" customFormat="1" ht="21.75" outlineLevel="2">
      <c r="A175" s="33" t="str">
        <f t="shared" si="192"/>
        <v>3.2.15.3</v>
      </c>
      <c r="B175" s="53" t="s">
        <v>273</v>
      </c>
      <c r="C175" s="39" t="s">
        <v>188</v>
      </c>
      <c r="D175" s="39"/>
      <c r="E175" s="39" t="s">
        <v>148</v>
      </c>
      <c r="F175" s="75"/>
      <c r="G175" s="60">
        <v>45089</v>
      </c>
      <c r="H175" s="61">
        <f t="shared" si="204"/>
        <v>45093</v>
      </c>
      <c r="I175" s="35">
        <v>5</v>
      </c>
      <c r="J175" s="36">
        <v>0.8</v>
      </c>
      <c r="K175" s="37">
        <f t="shared" si="203"/>
        <v>5</v>
      </c>
      <c r="L175" s="200" t="s">
        <v>306</v>
      </c>
      <c r="M175" s="57"/>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O175" s="33"/>
      <c r="DP175" s="33"/>
      <c r="DQ175" s="33"/>
      <c r="DR175" s="33"/>
      <c r="DS175" s="33"/>
      <c r="DT175" s="33"/>
      <c r="DV175" s="33"/>
      <c r="DW175" s="33"/>
      <c r="DX175" s="33"/>
      <c r="DY175" s="33"/>
      <c r="DZ175" s="33"/>
      <c r="EA175" s="33"/>
      <c r="EB175" s="33"/>
      <c r="EC175" s="33"/>
      <c r="ED175" s="33"/>
      <c r="EE175" s="33"/>
      <c r="EF175" s="33"/>
      <c r="EG175" s="33"/>
      <c r="EH175" s="33"/>
      <c r="EI175" s="33"/>
      <c r="EJ175" s="33"/>
      <c r="EK175" s="33"/>
      <c r="EL175" s="33"/>
      <c r="EM175" s="33"/>
      <c r="EN175" s="33"/>
      <c r="EO175" s="33"/>
      <c r="EP175" s="33"/>
      <c r="EQ175" s="33"/>
      <c r="ER175" s="33"/>
      <c r="ES175" s="33"/>
      <c r="ET175" s="33"/>
      <c r="EU175" s="33"/>
      <c r="EV175" s="33"/>
      <c r="EW175" s="33"/>
      <c r="EX175" s="33"/>
      <c r="EY175" s="33"/>
      <c r="EZ175" s="33"/>
      <c r="FA175" s="33"/>
      <c r="FB175" s="33"/>
      <c r="FC175" s="33"/>
      <c r="FD175" s="33"/>
      <c r="FE175" s="33"/>
      <c r="FF175" s="33"/>
      <c r="FG175" s="33"/>
      <c r="FH175" s="33"/>
      <c r="FI175" s="33"/>
      <c r="FJ175" s="33"/>
      <c r="FK175" s="33"/>
      <c r="FL175" s="33"/>
      <c r="FM175" s="33"/>
      <c r="FN175" s="33"/>
    </row>
    <row r="176" spans="1:170" s="34" customFormat="1" ht="21.75" outlineLevel="2">
      <c r="A176" s="33" t="str">
        <f t="shared" si="192"/>
        <v>3.2.15.4</v>
      </c>
      <c r="B176" s="53" t="s">
        <v>274</v>
      </c>
      <c r="C176" s="39" t="s">
        <v>188</v>
      </c>
      <c r="D176" s="39"/>
      <c r="E176" s="39" t="s">
        <v>148</v>
      </c>
      <c r="F176" s="75"/>
      <c r="G176" s="60">
        <v>45089</v>
      </c>
      <c r="H176" s="61">
        <f t="shared" si="204"/>
        <v>45093</v>
      </c>
      <c r="I176" s="35">
        <v>5</v>
      </c>
      <c r="J176" s="36">
        <v>0.8</v>
      </c>
      <c r="K176" s="37">
        <f t="shared" si="203"/>
        <v>5</v>
      </c>
      <c r="L176" s="200" t="s">
        <v>306</v>
      </c>
      <c r="M176" s="57"/>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O176" s="33"/>
      <c r="DP176" s="33"/>
      <c r="DQ176" s="33"/>
      <c r="DR176" s="33"/>
      <c r="DS176" s="33"/>
      <c r="DT176" s="33"/>
      <c r="DV176" s="33"/>
      <c r="DW176" s="33"/>
      <c r="DX176" s="33"/>
      <c r="DY176" s="33"/>
      <c r="DZ176" s="33"/>
      <c r="EA176" s="33"/>
      <c r="EB176" s="33"/>
      <c r="EC176" s="33"/>
      <c r="ED176" s="33"/>
      <c r="EE176" s="33"/>
      <c r="EF176" s="33"/>
      <c r="EG176" s="33"/>
      <c r="EH176" s="33"/>
      <c r="EI176" s="33"/>
      <c r="EJ176" s="33"/>
      <c r="EK176" s="33"/>
      <c r="EL176" s="33"/>
      <c r="EM176" s="33"/>
      <c r="EN176" s="33"/>
      <c r="EO176" s="33"/>
      <c r="EP176" s="33"/>
      <c r="EQ176" s="33"/>
      <c r="ER176" s="33"/>
      <c r="ES176" s="33"/>
      <c r="ET176" s="33"/>
      <c r="EU176" s="33"/>
      <c r="EV176" s="33"/>
      <c r="EW176" s="33"/>
      <c r="EX176" s="33"/>
      <c r="EY176" s="33"/>
      <c r="EZ176" s="33"/>
      <c r="FA176" s="33"/>
      <c r="FB176" s="33"/>
      <c r="FC176" s="33"/>
      <c r="FD176" s="33"/>
      <c r="FE176" s="33"/>
      <c r="FF176" s="33"/>
      <c r="FG176" s="33"/>
      <c r="FH176" s="33"/>
      <c r="FI176" s="33"/>
      <c r="FJ176" s="33"/>
      <c r="FK176" s="33"/>
      <c r="FL176" s="33"/>
      <c r="FM176" s="33"/>
      <c r="FN176" s="33"/>
    </row>
    <row r="177" spans="1:170" s="34" customFormat="1" ht="21.75" outlineLevel="2">
      <c r="A177" s="33" t="str">
        <f t="shared" si="192"/>
        <v>3.2.15.5</v>
      </c>
      <c r="B177" s="53" t="s">
        <v>275</v>
      </c>
      <c r="C177" s="39" t="s">
        <v>188</v>
      </c>
      <c r="D177" s="39"/>
      <c r="E177" s="39" t="s">
        <v>148</v>
      </c>
      <c r="F177" s="75"/>
      <c r="G177" s="60">
        <v>45089</v>
      </c>
      <c r="H177" s="61">
        <f t="shared" si="204"/>
        <v>45093</v>
      </c>
      <c r="I177" s="35">
        <v>5</v>
      </c>
      <c r="J177" s="36">
        <v>0.8</v>
      </c>
      <c r="K177" s="37">
        <f t="shared" si="203"/>
        <v>5</v>
      </c>
      <c r="L177" s="200" t="s">
        <v>306</v>
      </c>
      <c r="M177" s="57"/>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O177" s="33"/>
      <c r="DP177" s="33"/>
      <c r="DQ177" s="33"/>
      <c r="DR177" s="33"/>
      <c r="DS177" s="33"/>
      <c r="DT177" s="33"/>
      <c r="DV177" s="33"/>
      <c r="DW177" s="33"/>
      <c r="DX177" s="33"/>
      <c r="DY177" s="33"/>
      <c r="DZ177" s="33"/>
      <c r="EA177" s="33"/>
      <c r="EB177" s="33"/>
      <c r="EC177" s="33"/>
      <c r="ED177" s="33"/>
      <c r="EE177" s="33"/>
      <c r="EF177" s="33"/>
      <c r="EG177" s="33"/>
      <c r="EH177" s="33"/>
      <c r="EI177" s="33"/>
      <c r="EJ177" s="33"/>
      <c r="EK177" s="33"/>
      <c r="EL177" s="33"/>
      <c r="EM177" s="33"/>
      <c r="EN177" s="33"/>
      <c r="EO177" s="33"/>
      <c r="EP177" s="33"/>
      <c r="EQ177" s="33"/>
      <c r="ER177" s="33"/>
      <c r="ES177" s="33"/>
      <c r="ET177" s="33"/>
      <c r="EU177" s="33"/>
      <c r="EV177" s="33"/>
      <c r="EW177" s="33"/>
      <c r="EX177" s="33"/>
      <c r="EY177" s="33"/>
      <c r="EZ177" s="33"/>
      <c r="FA177" s="33"/>
      <c r="FB177" s="33"/>
      <c r="FC177" s="33"/>
      <c r="FD177" s="33"/>
      <c r="FE177" s="33"/>
      <c r="FF177" s="33"/>
      <c r="FG177" s="33"/>
      <c r="FH177" s="33"/>
      <c r="FI177" s="33"/>
      <c r="FJ177" s="33"/>
      <c r="FK177" s="33"/>
      <c r="FL177" s="33"/>
      <c r="FM177" s="33"/>
      <c r="FN177" s="33"/>
    </row>
    <row r="178" spans="1:170" s="151" customFormat="1" ht="21.75" outlineLevel="2">
      <c r="A178"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3.2.16</v>
      </c>
      <c r="B178" s="142" t="s">
        <v>302</v>
      </c>
      <c r="C178" s="143"/>
      <c r="D178" s="143"/>
      <c r="E178" s="143"/>
      <c r="F178" s="145"/>
      <c r="G178" s="146"/>
      <c r="H178" s="147"/>
      <c r="I178" s="148"/>
      <c r="J178" s="149"/>
      <c r="K178" s="148" t="str">
        <f>IF(OR(H178=0,G178=0)," - ",NETWORKDAYS(G178,H178))</f>
        <v xml:space="preserve"> - </v>
      </c>
      <c r="L178" s="148"/>
      <c r="M178" s="150"/>
      <c r="N178" s="141"/>
      <c r="O178" s="141"/>
      <c r="P178" s="141"/>
      <c r="Q178" s="141"/>
      <c r="R178" s="141"/>
      <c r="S178" s="141"/>
      <c r="T178" s="141"/>
      <c r="U178" s="141"/>
      <c r="V178" s="141"/>
      <c r="W178" s="141"/>
      <c r="X178" s="141"/>
      <c r="Y178" s="141"/>
      <c r="Z178" s="141"/>
      <c r="AA178" s="141"/>
      <c r="AB178" s="141"/>
      <c r="AC178" s="141"/>
      <c r="AD178" s="141"/>
      <c r="AE178" s="141"/>
      <c r="AF178" s="141"/>
      <c r="AG178" s="141"/>
      <c r="AH178" s="141"/>
      <c r="AI178" s="141"/>
      <c r="AJ178" s="141"/>
      <c r="AK178" s="141"/>
      <c r="AL178" s="141"/>
      <c r="AM178" s="141"/>
      <c r="AN178" s="141"/>
      <c r="AO178" s="141"/>
      <c r="AP178" s="141"/>
      <c r="AQ178" s="141"/>
      <c r="AR178" s="141"/>
      <c r="AS178" s="141"/>
      <c r="AT178" s="141"/>
      <c r="AU178" s="141"/>
      <c r="AV178" s="141"/>
      <c r="AW178" s="141"/>
      <c r="AX178" s="141"/>
      <c r="AY178" s="141"/>
      <c r="AZ178" s="141"/>
      <c r="BA178" s="141"/>
      <c r="BB178" s="141"/>
      <c r="BC178" s="141"/>
      <c r="BD178" s="141"/>
      <c r="BE178" s="141"/>
      <c r="BF178" s="141"/>
      <c r="BG178" s="141"/>
      <c r="BH178" s="141"/>
      <c r="BI178" s="141"/>
      <c r="BJ178" s="141"/>
      <c r="BK178" s="141"/>
      <c r="BL178" s="141"/>
      <c r="BM178" s="141"/>
      <c r="BN178" s="141"/>
      <c r="BO178" s="141"/>
      <c r="BP178" s="141"/>
      <c r="BQ178" s="141"/>
    </row>
    <row r="179" spans="1:170" s="34" customFormat="1" ht="21.75" outlineLevel="2">
      <c r="A179" s="33" t="str">
        <f t="shared" si="192"/>
        <v>3.2.16.1</v>
      </c>
      <c r="B179" s="53" t="s">
        <v>276</v>
      </c>
      <c r="C179" s="39" t="s">
        <v>188</v>
      </c>
      <c r="D179" s="39"/>
      <c r="E179" s="39" t="s">
        <v>148</v>
      </c>
      <c r="F179" s="75"/>
      <c r="G179" s="60">
        <v>45096</v>
      </c>
      <c r="H179" s="61">
        <f t="shared" ref="H179" si="205">IF(ISBLANK(G179)," - ",IF(I179=0,G179,G179+I179-1))</f>
        <v>45100</v>
      </c>
      <c r="I179" s="35">
        <v>5</v>
      </c>
      <c r="J179" s="36">
        <v>0.8</v>
      </c>
      <c r="K179" s="37">
        <f t="shared" ref="K179" si="206">IF(OR(H179=0,G179=0)," - ",NETWORKDAYS(G179,H179))</f>
        <v>5</v>
      </c>
      <c r="L179" s="200" t="s">
        <v>306</v>
      </c>
      <c r="M179" s="57"/>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O179" s="33"/>
      <c r="DP179" s="33"/>
      <c r="DQ179" s="33"/>
      <c r="DR179" s="33"/>
      <c r="DS179" s="33"/>
      <c r="DT179" s="33"/>
      <c r="DV179" s="33"/>
      <c r="DW179" s="33"/>
      <c r="DX179" s="33"/>
      <c r="DY179" s="33"/>
      <c r="DZ179" s="33"/>
      <c r="EA179" s="33"/>
      <c r="EB179" s="33"/>
      <c r="EC179" s="33"/>
      <c r="ED179" s="33"/>
      <c r="EE179" s="33"/>
      <c r="EF179" s="33"/>
      <c r="EG179" s="33"/>
      <c r="EH179" s="33"/>
      <c r="EI179" s="33"/>
      <c r="EJ179" s="33"/>
      <c r="EK179" s="33"/>
      <c r="EL179" s="33"/>
      <c r="EM179" s="33"/>
      <c r="EN179" s="33"/>
      <c r="EO179" s="33"/>
      <c r="EP179" s="33"/>
      <c r="EQ179" s="33"/>
      <c r="ER179" s="33"/>
      <c r="ES179" s="33"/>
      <c r="ET179" s="33"/>
      <c r="EU179" s="33"/>
      <c r="EV179" s="33"/>
      <c r="EW179" s="33"/>
      <c r="EX179" s="33"/>
      <c r="EY179" s="33"/>
      <c r="EZ179" s="33"/>
      <c r="FA179" s="33"/>
      <c r="FB179" s="33"/>
      <c r="FC179" s="33"/>
      <c r="FD179" s="33"/>
      <c r="FE179" s="33"/>
      <c r="FF179" s="33"/>
      <c r="FG179" s="33"/>
      <c r="FH179" s="33"/>
      <c r="FI179" s="33"/>
      <c r="FJ179" s="33"/>
      <c r="FK179" s="33"/>
      <c r="FL179" s="33"/>
      <c r="FM179" s="33"/>
      <c r="FN179" s="33"/>
    </row>
    <row r="180" spans="1:170" s="151" customFormat="1" ht="21.75" outlineLevel="2">
      <c r="A180"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3.2.17</v>
      </c>
      <c r="B180" s="142" t="s">
        <v>228</v>
      </c>
      <c r="C180" s="143"/>
      <c r="D180" s="143"/>
      <c r="E180" s="143"/>
      <c r="F180" s="145"/>
      <c r="G180" s="146"/>
      <c r="H180" s="147"/>
      <c r="I180" s="148"/>
      <c r="J180" s="149"/>
      <c r="K180" s="148" t="str">
        <f>IF(OR(H180=0,G180=0)," - ",NETWORKDAYS(G180,H180))</f>
        <v xml:space="preserve"> - </v>
      </c>
      <c r="L180" s="148"/>
      <c r="M180" s="150"/>
      <c r="N180" s="141"/>
      <c r="O180" s="141"/>
      <c r="P180" s="141"/>
      <c r="Q180" s="141"/>
      <c r="R180" s="141"/>
      <c r="S180" s="141"/>
      <c r="T180" s="141"/>
      <c r="U180" s="141"/>
      <c r="V180" s="141"/>
      <c r="W180" s="141"/>
      <c r="X180" s="141"/>
      <c r="Y180" s="141"/>
      <c r="Z180" s="141"/>
      <c r="AA180" s="141"/>
      <c r="AB180" s="141"/>
      <c r="AC180" s="141"/>
      <c r="AD180" s="141"/>
      <c r="AE180" s="141"/>
      <c r="AF180" s="141"/>
      <c r="AG180" s="141"/>
      <c r="AH180" s="141"/>
      <c r="AI180" s="141"/>
      <c r="AJ180" s="141"/>
      <c r="AK180" s="141"/>
      <c r="AL180" s="141"/>
      <c r="AM180" s="141"/>
      <c r="AN180" s="141"/>
      <c r="AO180" s="141"/>
      <c r="AP180" s="141"/>
      <c r="AQ180" s="141"/>
      <c r="AR180" s="141"/>
      <c r="AS180" s="141"/>
      <c r="AT180" s="141"/>
      <c r="AU180" s="141"/>
      <c r="AV180" s="141"/>
      <c r="AW180" s="141"/>
      <c r="AX180" s="141"/>
      <c r="AY180" s="141"/>
      <c r="AZ180" s="141"/>
      <c r="BA180" s="141"/>
      <c r="BB180" s="141"/>
      <c r="BC180" s="141"/>
      <c r="BD180" s="141"/>
      <c r="BE180" s="141"/>
      <c r="BF180" s="141"/>
      <c r="BG180" s="141"/>
      <c r="BH180" s="141"/>
      <c r="BI180" s="141"/>
      <c r="BJ180" s="141"/>
      <c r="BK180" s="141"/>
      <c r="BL180" s="141"/>
      <c r="BM180" s="141"/>
      <c r="BN180" s="141"/>
      <c r="BO180" s="141"/>
      <c r="BP180" s="141"/>
      <c r="BQ180" s="141"/>
    </row>
    <row r="181" spans="1:170" s="34" customFormat="1" ht="21.75" outlineLevel="2">
      <c r="A181" s="33" t="str">
        <f t="shared" si="192"/>
        <v>3.2.17.1</v>
      </c>
      <c r="B181" s="53" t="s">
        <v>277</v>
      </c>
      <c r="C181" s="39" t="s">
        <v>188</v>
      </c>
      <c r="D181" s="39"/>
      <c r="E181" s="39" t="s">
        <v>148</v>
      </c>
      <c r="F181" s="75"/>
      <c r="G181" s="60">
        <v>45096</v>
      </c>
      <c r="H181" s="61">
        <f t="shared" ref="H181:H184" si="207">IF(ISBLANK(G181)," - ",IF(I181=0,G181,G181+I181-1))</f>
        <v>45100</v>
      </c>
      <c r="I181" s="35">
        <v>5</v>
      </c>
      <c r="J181" s="36">
        <v>0.8</v>
      </c>
      <c r="K181" s="37">
        <f t="shared" ref="K181:K184" si="208">IF(OR(H181=0,G181=0)," - ",NETWORKDAYS(G181,H181))</f>
        <v>5</v>
      </c>
      <c r="L181" s="200" t="s">
        <v>306</v>
      </c>
      <c r="M181" s="57"/>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O181" s="33"/>
      <c r="DP181" s="33"/>
      <c r="DQ181" s="33"/>
      <c r="DR181" s="33"/>
      <c r="DS181" s="33"/>
      <c r="DT181" s="33"/>
      <c r="DV181" s="33"/>
      <c r="DW181" s="33"/>
      <c r="DX181" s="33"/>
      <c r="DY181" s="33"/>
      <c r="DZ181" s="33"/>
      <c r="EA181" s="33"/>
      <c r="EB181" s="33"/>
      <c r="EC181" s="33"/>
      <c r="ED181" s="33"/>
      <c r="EE181" s="33"/>
      <c r="EF181" s="33"/>
      <c r="EG181" s="33"/>
      <c r="EH181" s="33"/>
      <c r="EI181" s="33"/>
      <c r="EJ181" s="33"/>
      <c r="EK181" s="33"/>
      <c r="EL181" s="33"/>
      <c r="EM181" s="33"/>
      <c r="EN181" s="33"/>
      <c r="EO181" s="33"/>
      <c r="EP181" s="33"/>
      <c r="EQ181" s="33"/>
      <c r="ER181" s="33"/>
      <c r="ES181" s="33"/>
      <c r="ET181" s="33"/>
      <c r="EU181" s="33"/>
      <c r="EV181" s="33"/>
      <c r="EW181" s="33"/>
      <c r="EX181" s="33"/>
      <c r="EY181" s="33"/>
      <c r="EZ181" s="33"/>
      <c r="FA181" s="33"/>
      <c r="FB181" s="33"/>
      <c r="FC181" s="33"/>
      <c r="FD181" s="33"/>
      <c r="FE181" s="33"/>
      <c r="FF181" s="33"/>
      <c r="FG181" s="33"/>
      <c r="FH181" s="33"/>
      <c r="FI181" s="33"/>
      <c r="FJ181" s="33"/>
      <c r="FK181" s="33"/>
      <c r="FL181" s="33"/>
      <c r="FM181" s="33"/>
      <c r="FN181" s="33"/>
    </row>
    <row r="182" spans="1:170" s="34" customFormat="1" ht="21.75" outlineLevel="2">
      <c r="A182" s="33" t="str">
        <f t="shared" si="192"/>
        <v>3.2.17.2</v>
      </c>
      <c r="B182" s="53" t="s">
        <v>278</v>
      </c>
      <c r="C182" s="39" t="s">
        <v>188</v>
      </c>
      <c r="D182" s="39"/>
      <c r="E182" s="39" t="s">
        <v>148</v>
      </c>
      <c r="F182" s="75"/>
      <c r="G182" s="60">
        <v>45096</v>
      </c>
      <c r="H182" s="61">
        <f t="shared" si="207"/>
        <v>45100</v>
      </c>
      <c r="I182" s="35">
        <v>5</v>
      </c>
      <c r="J182" s="36">
        <v>0.8</v>
      </c>
      <c r="K182" s="37">
        <f t="shared" si="208"/>
        <v>5</v>
      </c>
      <c r="L182" s="200" t="s">
        <v>306</v>
      </c>
      <c r="M182" s="57"/>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O182" s="33"/>
      <c r="DP182" s="33"/>
      <c r="DQ182" s="33"/>
      <c r="DR182" s="33"/>
      <c r="DS182" s="33"/>
      <c r="DT182" s="33"/>
      <c r="DV182" s="33"/>
      <c r="DW182" s="33"/>
      <c r="DX182" s="33"/>
      <c r="DY182" s="33"/>
      <c r="DZ182" s="33"/>
      <c r="EA182" s="33"/>
      <c r="EB182" s="33"/>
      <c r="EC182" s="33"/>
      <c r="ED182" s="33"/>
      <c r="EE182" s="33"/>
      <c r="EF182" s="33"/>
      <c r="EG182" s="33"/>
      <c r="EH182" s="33"/>
      <c r="EI182" s="33"/>
      <c r="EJ182" s="33"/>
      <c r="EK182" s="33"/>
      <c r="EL182" s="33"/>
      <c r="EM182" s="33"/>
      <c r="EN182" s="33"/>
      <c r="EO182" s="33"/>
      <c r="EP182" s="33"/>
      <c r="EQ182" s="33"/>
      <c r="ER182" s="33"/>
      <c r="ES182" s="33"/>
      <c r="ET182" s="33"/>
      <c r="EU182" s="33"/>
      <c r="EV182" s="33"/>
      <c r="EW182" s="33"/>
      <c r="EX182" s="33"/>
      <c r="EY182" s="33"/>
      <c r="EZ182" s="33"/>
      <c r="FA182" s="33"/>
      <c r="FB182" s="33"/>
      <c r="FC182" s="33"/>
      <c r="FD182" s="33"/>
      <c r="FE182" s="33"/>
      <c r="FF182" s="33"/>
      <c r="FG182" s="33"/>
      <c r="FH182" s="33"/>
      <c r="FI182" s="33"/>
      <c r="FJ182" s="33"/>
      <c r="FK182" s="33"/>
      <c r="FL182" s="33"/>
      <c r="FM182" s="33"/>
      <c r="FN182" s="33"/>
    </row>
    <row r="183" spans="1:170" s="34" customFormat="1" ht="21.75" outlineLevel="2">
      <c r="A183" s="33" t="str">
        <f t="shared" si="192"/>
        <v>3.2.17.3</v>
      </c>
      <c r="B183" s="53" t="s">
        <v>279</v>
      </c>
      <c r="C183" s="39" t="s">
        <v>188</v>
      </c>
      <c r="D183" s="39"/>
      <c r="E183" s="39" t="s">
        <v>148</v>
      </c>
      <c r="F183" s="75"/>
      <c r="G183" s="60">
        <v>45096</v>
      </c>
      <c r="H183" s="61">
        <f t="shared" si="207"/>
        <v>45100</v>
      </c>
      <c r="I183" s="35">
        <v>5</v>
      </c>
      <c r="J183" s="36">
        <v>0.8</v>
      </c>
      <c r="K183" s="37">
        <f t="shared" si="208"/>
        <v>5</v>
      </c>
      <c r="L183" s="200" t="s">
        <v>306</v>
      </c>
      <c r="M183" s="57"/>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O183" s="33"/>
      <c r="DP183" s="33"/>
      <c r="DQ183" s="33"/>
      <c r="DR183" s="33"/>
      <c r="DS183" s="33"/>
      <c r="DT183" s="33"/>
      <c r="DV183" s="33"/>
      <c r="DW183" s="33"/>
      <c r="DX183" s="33"/>
      <c r="DY183" s="33"/>
      <c r="DZ183" s="33"/>
      <c r="EA183" s="33"/>
      <c r="EB183" s="33"/>
      <c r="EC183" s="33"/>
      <c r="ED183" s="33"/>
      <c r="EE183" s="33"/>
      <c r="EF183" s="33"/>
      <c r="EG183" s="33"/>
      <c r="EH183" s="33"/>
      <c r="EI183" s="33"/>
      <c r="EJ183" s="33"/>
      <c r="EK183" s="33"/>
      <c r="EL183" s="33"/>
      <c r="EM183" s="33"/>
      <c r="EN183" s="33"/>
      <c r="EO183" s="33"/>
      <c r="EP183" s="33"/>
      <c r="EQ183" s="33"/>
      <c r="ER183" s="33"/>
      <c r="ES183" s="33"/>
      <c r="ET183" s="33"/>
      <c r="EU183" s="33"/>
      <c r="EV183" s="33"/>
      <c r="EW183" s="33"/>
      <c r="EX183" s="33"/>
      <c r="EY183" s="33"/>
      <c r="EZ183" s="33"/>
      <c r="FA183" s="33"/>
      <c r="FB183" s="33"/>
      <c r="FC183" s="33"/>
      <c r="FD183" s="33"/>
      <c r="FE183" s="33"/>
      <c r="FF183" s="33"/>
      <c r="FG183" s="33"/>
      <c r="FH183" s="33"/>
      <c r="FI183" s="33"/>
      <c r="FJ183" s="33"/>
      <c r="FK183" s="33"/>
      <c r="FL183" s="33"/>
      <c r="FM183" s="33"/>
      <c r="FN183" s="33"/>
    </row>
    <row r="184" spans="1:170" s="34" customFormat="1" ht="21.75" outlineLevel="2">
      <c r="A184" s="33" t="str">
        <f t="shared" si="192"/>
        <v>3.2.17.4</v>
      </c>
      <c r="B184" s="53" t="s">
        <v>280</v>
      </c>
      <c r="C184" s="39" t="s">
        <v>188</v>
      </c>
      <c r="D184" s="39"/>
      <c r="E184" s="39" t="s">
        <v>148</v>
      </c>
      <c r="F184" s="75"/>
      <c r="G184" s="60">
        <v>45096</v>
      </c>
      <c r="H184" s="61">
        <f t="shared" si="207"/>
        <v>45100</v>
      </c>
      <c r="I184" s="35">
        <v>5</v>
      </c>
      <c r="J184" s="36">
        <v>0.8</v>
      </c>
      <c r="K184" s="37">
        <f t="shared" si="208"/>
        <v>5</v>
      </c>
      <c r="L184" s="200" t="s">
        <v>306</v>
      </c>
      <c r="M184" s="57"/>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O184" s="33"/>
      <c r="DP184" s="33"/>
      <c r="DQ184" s="33"/>
      <c r="DR184" s="33"/>
      <c r="DS184" s="33"/>
      <c r="DT184" s="33"/>
      <c r="DV184" s="33"/>
      <c r="DW184" s="33"/>
      <c r="DX184" s="33"/>
      <c r="DY184" s="33"/>
      <c r="DZ184" s="33"/>
      <c r="EA184" s="33"/>
      <c r="EB184" s="33"/>
      <c r="EC184" s="33"/>
      <c r="ED184" s="33"/>
      <c r="EE184" s="33"/>
      <c r="EF184" s="33"/>
      <c r="EG184" s="33"/>
      <c r="EH184" s="33"/>
      <c r="EI184" s="33"/>
      <c r="EJ184" s="33"/>
      <c r="EK184" s="33"/>
      <c r="EL184" s="33"/>
      <c r="EM184" s="33"/>
      <c r="EN184" s="33"/>
      <c r="EO184" s="33"/>
      <c r="EP184" s="33"/>
      <c r="EQ184" s="33"/>
      <c r="ER184" s="33"/>
      <c r="ES184" s="33"/>
      <c r="ET184" s="33"/>
      <c r="EU184" s="33"/>
      <c r="EV184" s="33"/>
      <c r="EW184" s="33"/>
      <c r="EX184" s="33"/>
      <c r="EY184" s="33"/>
      <c r="EZ184" s="33"/>
      <c r="FA184" s="33"/>
      <c r="FB184" s="33"/>
      <c r="FC184" s="33"/>
      <c r="FD184" s="33"/>
      <c r="FE184" s="33"/>
      <c r="FF184" s="33"/>
      <c r="FG184" s="33"/>
      <c r="FH184" s="33"/>
      <c r="FI184" s="33"/>
      <c r="FJ184" s="33"/>
      <c r="FK184" s="33"/>
      <c r="FL184" s="33"/>
      <c r="FM184" s="33"/>
      <c r="FN184" s="33"/>
    </row>
    <row r="185" spans="1:170" s="151" customFormat="1" ht="21.75" outlineLevel="2">
      <c r="A18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3.2.18</v>
      </c>
      <c r="B185" s="142" t="s">
        <v>229</v>
      </c>
      <c r="C185" s="143"/>
      <c r="D185" s="143"/>
      <c r="E185" s="143"/>
      <c r="F185" s="145"/>
      <c r="G185" s="146"/>
      <c r="H185" s="147"/>
      <c r="I185" s="148"/>
      <c r="J185" s="149"/>
      <c r="K185" s="148" t="str">
        <f>IF(OR(H185=0,G185=0)," - ",NETWORKDAYS(G185,H185))</f>
        <v xml:space="preserve"> - </v>
      </c>
      <c r="L185" s="148"/>
      <c r="M185" s="150"/>
      <c r="N185" s="141"/>
      <c r="O185" s="141"/>
      <c r="P185" s="141"/>
      <c r="Q185" s="141"/>
      <c r="R185" s="141"/>
      <c r="S185" s="141"/>
      <c r="T185" s="141"/>
      <c r="U185" s="141"/>
      <c r="V185" s="141"/>
      <c r="W185" s="141"/>
      <c r="X185" s="141"/>
      <c r="Y185" s="141"/>
      <c r="Z185" s="141"/>
      <c r="AA185" s="141"/>
      <c r="AB185" s="141"/>
      <c r="AC185" s="141"/>
      <c r="AD185" s="141"/>
      <c r="AE185" s="141"/>
      <c r="AF185" s="141"/>
      <c r="AG185" s="141"/>
      <c r="AH185" s="141"/>
      <c r="AI185" s="141"/>
      <c r="AJ185" s="141"/>
      <c r="AK185" s="141"/>
      <c r="AL185" s="141"/>
      <c r="AM185" s="141"/>
      <c r="AN185" s="141"/>
      <c r="AO185" s="141"/>
      <c r="AP185" s="141"/>
      <c r="AQ185" s="141"/>
      <c r="AR185" s="141"/>
      <c r="AS185" s="141"/>
      <c r="AT185" s="141"/>
      <c r="AU185" s="141"/>
      <c r="AV185" s="141"/>
      <c r="AW185" s="141"/>
      <c r="AX185" s="141"/>
      <c r="AY185" s="141"/>
      <c r="AZ185" s="141"/>
      <c r="BA185" s="141"/>
      <c r="BB185" s="141"/>
      <c r="BC185" s="141"/>
      <c r="BD185" s="141"/>
      <c r="BE185" s="141"/>
      <c r="BF185" s="141"/>
      <c r="BG185" s="141"/>
      <c r="BH185" s="141"/>
      <c r="BI185" s="141"/>
      <c r="BJ185" s="141"/>
      <c r="BK185" s="141"/>
      <c r="BL185" s="141"/>
      <c r="BM185" s="141"/>
      <c r="BN185" s="141"/>
      <c r="BO185" s="141"/>
      <c r="BP185" s="141"/>
      <c r="BQ185" s="141"/>
    </row>
    <row r="186" spans="1:170" s="34" customFormat="1" ht="21.75" outlineLevel="2">
      <c r="A186" s="33" t="str">
        <f t="shared" si="192"/>
        <v>3.2.18.1</v>
      </c>
      <c r="B186" s="53" t="s">
        <v>281</v>
      </c>
      <c r="C186" s="39" t="s">
        <v>188</v>
      </c>
      <c r="D186" s="39"/>
      <c r="E186" s="39" t="s">
        <v>148</v>
      </c>
      <c r="F186" s="75"/>
      <c r="G186" s="60">
        <v>45103</v>
      </c>
      <c r="H186" s="61">
        <f t="shared" ref="H186" si="209">IF(ISBLANK(G186)," - ",IF(I186=0,G186,G186+I186-1))</f>
        <v>45107</v>
      </c>
      <c r="I186" s="35">
        <v>5</v>
      </c>
      <c r="J186" s="36">
        <v>0.8</v>
      </c>
      <c r="K186" s="37">
        <f t="shared" ref="K186" si="210">IF(OR(H186=0,G186=0)," - ",NETWORKDAYS(G186,H186))</f>
        <v>5</v>
      </c>
      <c r="L186" s="200" t="s">
        <v>306</v>
      </c>
      <c r="M186" s="57"/>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O186" s="33"/>
      <c r="DP186" s="33"/>
      <c r="DQ186" s="33"/>
      <c r="DR186" s="33"/>
      <c r="DS186" s="33"/>
      <c r="DT186" s="33"/>
      <c r="DV186" s="33"/>
      <c r="DW186" s="33"/>
      <c r="DX186" s="33"/>
      <c r="DY186" s="33"/>
      <c r="DZ186" s="33"/>
      <c r="EA186" s="33"/>
      <c r="EB186" s="33"/>
      <c r="EC186" s="33"/>
      <c r="ED186" s="33"/>
      <c r="EE186" s="33"/>
      <c r="EF186" s="33"/>
      <c r="EG186" s="33"/>
      <c r="EH186" s="33"/>
      <c r="EI186" s="33"/>
      <c r="EJ186" s="33"/>
      <c r="EK186" s="33"/>
      <c r="EL186" s="33"/>
      <c r="EM186" s="33"/>
      <c r="EN186" s="33"/>
      <c r="EO186" s="33"/>
      <c r="EP186" s="33"/>
      <c r="EQ186" s="33"/>
      <c r="ER186" s="33"/>
      <c r="ES186" s="33"/>
      <c r="ET186" s="33"/>
      <c r="EU186" s="33"/>
      <c r="EV186" s="33"/>
      <c r="EW186" s="33"/>
      <c r="EX186" s="33"/>
      <c r="EY186" s="33"/>
      <c r="EZ186" s="33"/>
      <c r="FA186" s="33"/>
      <c r="FB186" s="33"/>
      <c r="FC186" s="33"/>
      <c r="FD186" s="33"/>
      <c r="FE186" s="33"/>
      <c r="FF186" s="33"/>
      <c r="FG186" s="33"/>
      <c r="FH186" s="33"/>
      <c r="FI186" s="33"/>
      <c r="FJ186" s="33"/>
      <c r="FK186" s="33"/>
      <c r="FL186" s="33"/>
      <c r="FM186" s="33"/>
      <c r="FN186" s="33"/>
    </row>
    <row r="187" spans="1:170" s="151" customFormat="1" ht="21.75" outlineLevel="2">
      <c r="A187"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3.2.19</v>
      </c>
      <c r="B187" s="142" t="s">
        <v>230</v>
      </c>
      <c r="C187" s="143"/>
      <c r="D187" s="143"/>
      <c r="E187" s="143"/>
      <c r="F187" s="145"/>
      <c r="G187" s="146"/>
      <c r="H187" s="147"/>
      <c r="I187" s="148"/>
      <c r="J187" s="149"/>
      <c r="K187" s="148" t="str">
        <f>IF(OR(H187=0,G187=0)," - ",NETWORKDAYS(G187,H187))</f>
        <v xml:space="preserve"> - </v>
      </c>
      <c r="L187" s="148"/>
      <c r="M187" s="150"/>
      <c r="N187" s="141"/>
      <c r="O187" s="141"/>
      <c r="P187" s="141"/>
      <c r="Q187" s="141"/>
      <c r="R187" s="141"/>
      <c r="S187" s="141"/>
      <c r="T187" s="141"/>
      <c r="U187" s="141"/>
      <c r="V187" s="141"/>
      <c r="W187" s="141"/>
      <c r="X187" s="141"/>
      <c r="Y187" s="141"/>
      <c r="Z187" s="141"/>
      <c r="AA187" s="141"/>
      <c r="AB187" s="141"/>
      <c r="AC187" s="141"/>
      <c r="AD187" s="141"/>
      <c r="AE187" s="141"/>
      <c r="AF187" s="141"/>
      <c r="AG187" s="141"/>
      <c r="AH187" s="141"/>
      <c r="AI187" s="141"/>
      <c r="AJ187" s="141"/>
      <c r="AK187" s="141"/>
      <c r="AL187" s="141"/>
      <c r="AM187" s="141"/>
      <c r="AN187" s="141"/>
      <c r="AO187" s="141"/>
      <c r="AP187" s="141"/>
      <c r="AQ187" s="141"/>
      <c r="AR187" s="141"/>
      <c r="AS187" s="141"/>
      <c r="AT187" s="141"/>
      <c r="AU187" s="141"/>
      <c r="AV187" s="141"/>
      <c r="AW187" s="141"/>
      <c r="AX187" s="141"/>
      <c r="AY187" s="141"/>
      <c r="AZ187" s="141"/>
      <c r="BA187" s="141"/>
      <c r="BB187" s="141"/>
      <c r="BC187" s="141"/>
      <c r="BD187" s="141"/>
      <c r="BE187" s="141"/>
      <c r="BF187" s="141"/>
      <c r="BG187" s="141"/>
      <c r="BH187" s="141"/>
      <c r="BI187" s="141"/>
      <c r="BJ187" s="141"/>
      <c r="BK187" s="141"/>
      <c r="BL187" s="141"/>
      <c r="BM187" s="141"/>
      <c r="BN187" s="141"/>
      <c r="BO187" s="141"/>
      <c r="BP187" s="141"/>
      <c r="BQ187" s="141"/>
    </row>
    <row r="188" spans="1:170" s="34" customFormat="1" ht="21.75" outlineLevel="2">
      <c r="A188" s="33" t="str">
        <f t="shared" si="192"/>
        <v>3.2.19.1</v>
      </c>
      <c r="B188" s="53" t="s">
        <v>282</v>
      </c>
      <c r="C188" s="39" t="s">
        <v>188</v>
      </c>
      <c r="D188" s="39"/>
      <c r="E188" s="39" t="s">
        <v>148</v>
      </c>
      <c r="F188" s="75"/>
      <c r="G188" s="60">
        <v>45103</v>
      </c>
      <c r="H188" s="61">
        <f t="shared" ref="H188" si="211">IF(ISBLANK(G188)," - ",IF(I188=0,G188,G188+I188-1))</f>
        <v>45107</v>
      </c>
      <c r="I188" s="35">
        <v>5</v>
      </c>
      <c r="J188" s="36">
        <v>0.8</v>
      </c>
      <c r="K188" s="37">
        <f t="shared" ref="K188" si="212">IF(OR(H188=0,G188=0)," - ",NETWORKDAYS(G188,H188))</f>
        <v>5</v>
      </c>
      <c r="L188" s="200" t="s">
        <v>306</v>
      </c>
      <c r="M188" s="57"/>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O188" s="33"/>
      <c r="DP188" s="33"/>
      <c r="DQ188" s="33"/>
      <c r="DR188" s="33"/>
      <c r="DS188" s="33"/>
      <c r="DT188" s="33"/>
      <c r="DV188" s="33"/>
      <c r="DW188" s="33"/>
      <c r="DX188" s="33"/>
      <c r="DY188" s="33"/>
      <c r="DZ188" s="33"/>
      <c r="EA188" s="33"/>
      <c r="EB188" s="33"/>
      <c r="EC188" s="33"/>
      <c r="ED188" s="33"/>
      <c r="EE188" s="33"/>
      <c r="EF188" s="33"/>
      <c r="EG188" s="33"/>
      <c r="EH188" s="33"/>
      <c r="EI188" s="33"/>
      <c r="EJ188" s="33"/>
      <c r="EK188" s="33"/>
      <c r="EL188" s="33"/>
      <c r="EM188" s="33"/>
      <c r="EN188" s="33"/>
      <c r="EO188" s="33"/>
      <c r="EP188" s="33"/>
      <c r="EQ188" s="33"/>
      <c r="ER188" s="33"/>
      <c r="ES188" s="33"/>
      <c r="ET188" s="33"/>
      <c r="EU188" s="33"/>
      <c r="EV188" s="33"/>
      <c r="EW188" s="33"/>
      <c r="EX188" s="33"/>
      <c r="EY188" s="33"/>
      <c r="EZ188" s="33"/>
      <c r="FA188" s="33"/>
      <c r="FB188" s="33"/>
      <c r="FC188" s="33"/>
      <c r="FD188" s="33"/>
      <c r="FE188" s="33"/>
      <c r="FF188" s="33"/>
      <c r="FG188" s="33"/>
      <c r="FH188" s="33"/>
      <c r="FI188" s="33"/>
      <c r="FJ188" s="33"/>
      <c r="FK188" s="33"/>
      <c r="FL188" s="33"/>
      <c r="FM188" s="33"/>
      <c r="FN188" s="33"/>
    </row>
    <row r="189" spans="1:170" s="151" customFormat="1" ht="21.75" outlineLevel="2">
      <c r="A189"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3.2.20</v>
      </c>
      <c r="B189" s="142" t="s">
        <v>231</v>
      </c>
      <c r="C189" s="143"/>
      <c r="D189" s="143"/>
      <c r="E189" s="143"/>
      <c r="F189" s="145"/>
      <c r="G189" s="146"/>
      <c r="H189" s="147"/>
      <c r="I189" s="148"/>
      <c r="J189" s="149"/>
      <c r="K189" s="148" t="str">
        <f>IF(OR(H189=0,G189=0)," - ",NETWORKDAYS(G189,H189))</f>
        <v xml:space="preserve"> - </v>
      </c>
      <c r="L189" s="148"/>
      <c r="M189" s="150"/>
      <c r="N189" s="141"/>
      <c r="O189" s="141"/>
      <c r="P189" s="141"/>
      <c r="Q189" s="141"/>
      <c r="R189" s="141"/>
      <c r="S189" s="141"/>
      <c r="T189" s="141"/>
      <c r="U189" s="141"/>
      <c r="V189" s="141"/>
      <c r="W189" s="141"/>
      <c r="X189" s="141"/>
      <c r="Y189" s="141"/>
      <c r="Z189" s="141"/>
      <c r="AA189" s="141"/>
      <c r="AB189" s="141"/>
      <c r="AC189" s="141"/>
      <c r="AD189" s="141"/>
      <c r="AE189" s="141"/>
      <c r="AF189" s="141"/>
      <c r="AG189" s="141"/>
      <c r="AH189" s="141"/>
      <c r="AI189" s="141"/>
      <c r="AJ189" s="141"/>
      <c r="AK189" s="141"/>
      <c r="AL189" s="141"/>
      <c r="AM189" s="141"/>
      <c r="AN189" s="141"/>
      <c r="AO189" s="141"/>
      <c r="AP189" s="141"/>
      <c r="AQ189" s="141"/>
      <c r="AR189" s="141"/>
      <c r="AS189" s="141"/>
      <c r="AT189" s="141"/>
      <c r="AU189" s="141"/>
      <c r="AV189" s="141"/>
      <c r="AW189" s="141"/>
      <c r="AX189" s="141"/>
      <c r="AY189" s="141"/>
      <c r="AZ189" s="141"/>
      <c r="BA189" s="141"/>
      <c r="BB189" s="141"/>
      <c r="BC189" s="141"/>
      <c r="BD189" s="141"/>
      <c r="BE189" s="141"/>
      <c r="BF189" s="141"/>
      <c r="BG189" s="141"/>
      <c r="BH189" s="141"/>
      <c r="BI189" s="141"/>
      <c r="BJ189" s="141"/>
      <c r="BK189" s="141"/>
      <c r="BL189" s="141"/>
      <c r="BM189" s="141"/>
      <c r="BN189" s="141"/>
      <c r="BO189" s="141"/>
      <c r="BP189" s="141"/>
      <c r="BQ189" s="141"/>
    </row>
    <row r="190" spans="1:170" s="34" customFormat="1" ht="21.75" outlineLevel="2">
      <c r="A190" s="33" t="str">
        <f t="shared" si="192"/>
        <v>3.2.20.1</v>
      </c>
      <c r="B190" s="53" t="s">
        <v>283</v>
      </c>
      <c r="C190" s="39" t="s">
        <v>188</v>
      </c>
      <c r="D190" s="39"/>
      <c r="E190" s="39" t="s">
        <v>148</v>
      </c>
      <c r="F190" s="75"/>
      <c r="G190" s="60">
        <v>45103</v>
      </c>
      <c r="H190" s="61">
        <f t="shared" ref="H190:H193" si="213">IF(ISBLANK(G190)," - ",IF(I190=0,G190,G190+I190-1))</f>
        <v>45107</v>
      </c>
      <c r="I190" s="35">
        <v>5</v>
      </c>
      <c r="J190" s="36">
        <v>0.8</v>
      </c>
      <c r="K190" s="37">
        <f t="shared" ref="K190:K193" si="214">IF(OR(H190=0,G190=0)," - ",NETWORKDAYS(G190,H190))</f>
        <v>5</v>
      </c>
      <c r="L190" s="200" t="s">
        <v>306</v>
      </c>
      <c r="M190" s="57"/>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O190" s="33"/>
      <c r="DP190" s="33"/>
      <c r="DQ190" s="33"/>
      <c r="DR190" s="33"/>
      <c r="DS190" s="33"/>
      <c r="DT190" s="33"/>
      <c r="DV190" s="33"/>
      <c r="DW190" s="33"/>
      <c r="DX190" s="33"/>
      <c r="DY190" s="33"/>
      <c r="DZ190" s="33"/>
      <c r="EA190" s="33"/>
      <c r="EB190" s="33"/>
      <c r="EC190" s="33"/>
      <c r="ED190" s="33"/>
      <c r="EE190" s="33"/>
      <c r="EF190" s="33"/>
      <c r="EG190" s="33"/>
      <c r="EH190" s="33"/>
      <c r="EI190" s="33"/>
      <c r="EJ190" s="33"/>
      <c r="EK190" s="33"/>
      <c r="EL190" s="33"/>
      <c r="EM190" s="33"/>
      <c r="EN190" s="33"/>
      <c r="EO190" s="33"/>
      <c r="EP190" s="33"/>
      <c r="EQ190" s="33"/>
      <c r="ER190" s="33"/>
      <c r="ES190" s="33"/>
      <c r="ET190" s="33"/>
      <c r="EU190" s="33"/>
      <c r="EV190" s="33"/>
      <c r="EW190" s="33"/>
      <c r="EX190" s="33"/>
      <c r="EY190" s="33"/>
      <c r="EZ190" s="33"/>
      <c r="FA190" s="33"/>
      <c r="FB190" s="33"/>
      <c r="FC190" s="33"/>
      <c r="FD190" s="33"/>
      <c r="FE190" s="33"/>
      <c r="FF190" s="33"/>
      <c r="FG190" s="33"/>
      <c r="FH190" s="33"/>
      <c r="FI190" s="33"/>
      <c r="FJ190" s="33"/>
      <c r="FK190" s="33"/>
      <c r="FL190" s="33"/>
      <c r="FM190" s="33"/>
      <c r="FN190" s="33"/>
    </row>
    <row r="191" spans="1:170" s="34" customFormat="1" ht="21.75" outlineLevel="2">
      <c r="A191" s="33" t="str">
        <f t="shared" si="192"/>
        <v>3.2.20.2</v>
      </c>
      <c r="B191" s="53" t="s">
        <v>284</v>
      </c>
      <c r="C191" s="39" t="s">
        <v>188</v>
      </c>
      <c r="D191" s="39"/>
      <c r="E191" s="39" t="s">
        <v>148</v>
      </c>
      <c r="F191" s="75"/>
      <c r="G191" s="60">
        <v>45103</v>
      </c>
      <c r="H191" s="61">
        <f t="shared" si="213"/>
        <v>45107</v>
      </c>
      <c r="I191" s="35">
        <v>5</v>
      </c>
      <c r="J191" s="36">
        <v>0.8</v>
      </c>
      <c r="K191" s="37">
        <f t="shared" si="214"/>
        <v>5</v>
      </c>
      <c r="L191" s="200" t="s">
        <v>306</v>
      </c>
      <c r="M191" s="57"/>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O191" s="33"/>
      <c r="DP191" s="33"/>
      <c r="DQ191" s="33"/>
      <c r="DR191" s="33"/>
      <c r="DS191" s="33"/>
      <c r="DT191" s="33"/>
      <c r="DV191" s="33"/>
      <c r="DW191" s="33"/>
      <c r="DX191" s="33"/>
      <c r="DY191" s="33"/>
      <c r="DZ191" s="33"/>
      <c r="EA191" s="33"/>
      <c r="EB191" s="33"/>
      <c r="EC191" s="33"/>
      <c r="ED191" s="33"/>
      <c r="EE191" s="33"/>
      <c r="EF191" s="33"/>
      <c r="EG191" s="33"/>
      <c r="EH191" s="33"/>
      <c r="EI191" s="33"/>
      <c r="EJ191" s="33"/>
      <c r="EK191" s="33"/>
      <c r="EL191" s="33"/>
      <c r="EM191" s="33"/>
      <c r="EN191" s="33"/>
      <c r="EO191" s="33"/>
      <c r="EP191" s="33"/>
      <c r="EQ191" s="33"/>
      <c r="ER191" s="33"/>
      <c r="ES191" s="33"/>
      <c r="ET191" s="33"/>
      <c r="EU191" s="33"/>
      <c r="EV191" s="33"/>
      <c r="EW191" s="33"/>
      <c r="EX191" s="33"/>
      <c r="EY191" s="33"/>
      <c r="EZ191" s="33"/>
      <c r="FA191" s="33"/>
      <c r="FB191" s="33"/>
      <c r="FC191" s="33"/>
      <c r="FD191" s="33"/>
      <c r="FE191" s="33"/>
      <c r="FF191" s="33"/>
      <c r="FG191" s="33"/>
      <c r="FH191" s="33"/>
      <c r="FI191" s="33"/>
      <c r="FJ191" s="33"/>
      <c r="FK191" s="33"/>
      <c r="FL191" s="33"/>
      <c r="FM191" s="33"/>
      <c r="FN191" s="33"/>
    </row>
    <row r="192" spans="1:170" s="34" customFormat="1" ht="21.75" outlineLevel="2">
      <c r="A192"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3.2.21</v>
      </c>
      <c r="B192" s="76" t="s">
        <v>232</v>
      </c>
      <c r="C192" s="39" t="s">
        <v>190</v>
      </c>
      <c r="D192" s="39" t="s">
        <v>188</v>
      </c>
      <c r="E192" s="39" t="s">
        <v>148</v>
      </c>
      <c r="F192" s="75"/>
      <c r="G192" s="60">
        <v>45054</v>
      </c>
      <c r="H192" s="61">
        <f t="shared" si="213"/>
        <v>45058</v>
      </c>
      <c r="I192" s="35">
        <v>5</v>
      </c>
      <c r="J192" s="36">
        <v>0.8</v>
      </c>
      <c r="K192" s="37">
        <f t="shared" si="214"/>
        <v>5</v>
      </c>
      <c r="L192" s="200" t="s">
        <v>306</v>
      </c>
      <c r="M192" s="57"/>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O192" s="33"/>
      <c r="DP192" s="33"/>
      <c r="DQ192" s="33"/>
      <c r="DR192" s="33"/>
      <c r="DS192" s="33"/>
      <c r="DT192" s="33"/>
      <c r="DV192" s="33"/>
      <c r="DW192" s="33"/>
      <c r="DX192" s="33"/>
      <c r="DY192" s="33"/>
      <c r="DZ192" s="33"/>
      <c r="EA192" s="33"/>
      <c r="EB192" s="33"/>
      <c r="EC192" s="33"/>
      <c r="ED192" s="33"/>
      <c r="EE192" s="33"/>
      <c r="EF192" s="33"/>
      <c r="EG192" s="33"/>
      <c r="EH192" s="33"/>
      <c r="EI192" s="33"/>
      <c r="EJ192" s="33"/>
      <c r="EK192" s="33"/>
      <c r="EL192" s="33"/>
      <c r="EM192" s="33"/>
      <c r="EN192" s="33"/>
      <c r="EO192" s="33"/>
      <c r="EP192" s="33"/>
      <c r="EQ192" s="33"/>
      <c r="ER192" s="33"/>
      <c r="ES192" s="33"/>
      <c r="ET192" s="33"/>
      <c r="EU192" s="33"/>
      <c r="EV192" s="33"/>
      <c r="EW192" s="33"/>
      <c r="EX192" s="33"/>
      <c r="EY192" s="33"/>
      <c r="EZ192" s="33"/>
      <c r="FA192" s="33"/>
      <c r="FB192" s="33"/>
      <c r="FC192" s="33"/>
      <c r="FD192" s="33"/>
      <c r="FE192" s="33"/>
      <c r="FF192" s="33"/>
      <c r="FG192" s="33"/>
      <c r="FH192" s="33"/>
      <c r="FI192" s="33"/>
      <c r="FJ192" s="33"/>
      <c r="FK192" s="33"/>
      <c r="FL192" s="33"/>
      <c r="FM192" s="33"/>
      <c r="FN192" s="33"/>
    </row>
    <row r="193" spans="1:170" s="34" customFormat="1" ht="21.75" outlineLevel="2">
      <c r="A193"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3.2.22</v>
      </c>
      <c r="B193" s="76" t="s">
        <v>301</v>
      </c>
      <c r="C193" s="39" t="s">
        <v>190</v>
      </c>
      <c r="D193" s="39" t="s">
        <v>188</v>
      </c>
      <c r="E193" s="39" t="s">
        <v>148</v>
      </c>
      <c r="F193" s="75"/>
      <c r="G193" s="60">
        <v>45061</v>
      </c>
      <c r="H193" s="61">
        <f t="shared" si="213"/>
        <v>45065</v>
      </c>
      <c r="I193" s="35">
        <v>5</v>
      </c>
      <c r="J193" s="36">
        <v>0.8</v>
      </c>
      <c r="K193" s="37">
        <f t="shared" si="214"/>
        <v>5</v>
      </c>
      <c r="L193" s="200" t="s">
        <v>306</v>
      </c>
      <c r="M193" s="57"/>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O193" s="33"/>
      <c r="DP193" s="33"/>
      <c r="DQ193" s="33"/>
      <c r="DR193" s="33"/>
      <c r="DS193" s="33"/>
      <c r="DT193" s="33"/>
      <c r="DV193" s="33"/>
      <c r="DW193" s="33"/>
      <c r="DX193" s="33"/>
      <c r="DY193" s="33"/>
      <c r="DZ193" s="33"/>
      <c r="EA193" s="33"/>
      <c r="EB193" s="33"/>
      <c r="EC193" s="33"/>
      <c r="ED193" s="33"/>
      <c r="EE193" s="33"/>
      <c r="EF193" s="33"/>
      <c r="EG193" s="33"/>
      <c r="EH193" s="33"/>
      <c r="EI193" s="33"/>
      <c r="EJ193" s="33"/>
      <c r="EK193" s="33"/>
      <c r="EL193" s="33"/>
      <c r="EM193" s="33"/>
      <c r="EN193" s="33"/>
      <c r="EO193" s="33"/>
      <c r="EP193" s="33"/>
      <c r="EQ193" s="33"/>
      <c r="ER193" s="33"/>
      <c r="ES193" s="33"/>
      <c r="ET193" s="33"/>
      <c r="EU193" s="33"/>
      <c r="EV193" s="33"/>
      <c r="EW193" s="33"/>
      <c r="EX193" s="33"/>
      <c r="EY193" s="33"/>
      <c r="EZ193" s="33"/>
      <c r="FA193" s="33"/>
      <c r="FB193" s="33"/>
      <c r="FC193" s="33"/>
      <c r="FD193" s="33"/>
      <c r="FE193" s="33"/>
      <c r="FF193" s="33"/>
      <c r="FG193" s="33"/>
      <c r="FH193" s="33"/>
      <c r="FI193" s="33"/>
      <c r="FJ193" s="33"/>
      <c r="FK193" s="33"/>
      <c r="FL193" s="33"/>
      <c r="FM193" s="33"/>
      <c r="FN193" s="33"/>
    </row>
    <row r="194" spans="1:170" s="116" customFormat="1" ht="21.75">
      <c r="A194" s="117" t="str">
        <f>IF(ISERROR(VALUE(SUBSTITUTE(prevWBS,".",""))),"1",IF(ISERROR(FIND("`",SUBSTITUTE(prevWBS,".","`",1))),TEXT(VALUE(prevWBS)+1,"#"),TEXT(VALUE(LEFT(prevWBS,FIND("`",SUBSTITUTE(prevWBS,".","`",1))-1))+1,"#")))</f>
        <v>4</v>
      </c>
      <c r="B194" s="118" t="s">
        <v>291</v>
      </c>
      <c r="C194" s="119"/>
      <c r="D194" s="119"/>
      <c r="E194" s="119"/>
      <c r="F194" s="119"/>
      <c r="G194" s="120"/>
      <c r="H194" s="120" t="str">
        <f t="shared" si="113"/>
        <v xml:space="preserve"> - </v>
      </c>
      <c r="I194" s="121"/>
      <c r="J194" s="152">
        <f>SUM(J195:J197)/COUNT(J195:J197)</f>
        <v>0</v>
      </c>
      <c r="K194" s="122" t="str">
        <f>IF(OR(H194=0,G194=0)," - ",NETWORKDAYS(G194,H194))</f>
        <v xml:space="preserve"> - </v>
      </c>
      <c r="L194" s="122"/>
      <c r="M194" s="123"/>
      <c r="N194" s="124"/>
      <c r="O194" s="124"/>
      <c r="P194" s="124"/>
      <c r="Q194" s="124"/>
      <c r="R194" s="124"/>
      <c r="S194" s="124"/>
      <c r="T194" s="124"/>
      <c r="U194" s="124"/>
      <c r="V194" s="124"/>
      <c r="W194" s="124"/>
      <c r="X194" s="124"/>
      <c r="Y194" s="124"/>
      <c r="Z194" s="124"/>
      <c r="AA194" s="124"/>
      <c r="AB194" s="124"/>
      <c r="AC194" s="124"/>
      <c r="AD194" s="124"/>
      <c r="AE194" s="124"/>
      <c r="AF194" s="124"/>
      <c r="AG194" s="124"/>
      <c r="AH194" s="124"/>
      <c r="AI194" s="124"/>
      <c r="AJ194" s="124"/>
      <c r="AK194" s="124"/>
      <c r="AL194" s="124"/>
      <c r="AM194" s="124"/>
      <c r="AN194" s="124"/>
      <c r="AO194" s="124"/>
      <c r="AP194" s="124"/>
      <c r="AQ194" s="124"/>
      <c r="AR194" s="124"/>
      <c r="AS194" s="124"/>
      <c r="AT194" s="124"/>
      <c r="AU194" s="124"/>
      <c r="AV194" s="124"/>
      <c r="AW194" s="124"/>
      <c r="AX194" s="124"/>
      <c r="AY194" s="124"/>
      <c r="AZ194" s="124"/>
      <c r="BA194" s="124"/>
      <c r="BB194" s="124"/>
      <c r="BC194" s="124"/>
      <c r="BD194" s="124"/>
      <c r="BE194" s="124"/>
      <c r="BF194" s="124"/>
      <c r="BG194" s="124"/>
      <c r="BH194" s="124"/>
      <c r="BI194" s="124"/>
      <c r="BJ194" s="124"/>
      <c r="BK194" s="124"/>
      <c r="BL194" s="124"/>
      <c r="BM194" s="124"/>
      <c r="BN194" s="124"/>
      <c r="BO194" s="124"/>
      <c r="BP194" s="124"/>
      <c r="BQ194" s="124"/>
    </row>
    <row r="195" spans="1:170" s="34" customFormat="1" ht="21.75" outlineLevel="1">
      <c r="A195"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195" s="74" t="s">
        <v>293</v>
      </c>
      <c r="C195" s="39" t="s">
        <v>185</v>
      </c>
      <c r="D195" s="39" t="s">
        <v>164</v>
      </c>
      <c r="E195" s="39" t="s">
        <v>164</v>
      </c>
      <c r="F195" s="75"/>
      <c r="G195" s="60">
        <v>45068</v>
      </c>
      <c r="H195" s="61">
        <f t="shared" ref="H195:H197" si="215">IF(ISBLANK(G195)," - ",IF(I195=0,G195,G195+I195-1))</f>
        <v>45070</v>
      </c>
      <c r="I195" s="35">
        <v>3</v>
      </c>
      <c r="J195" s="36">
        <v>0</v>
      </c>
      <c r="K195" s="37">
        <f t="shared" ref="K195:K197" si="216">IF(OR(H195=0,G195=0)," - ",NETWORKDAYS(G195,H195))</f>
        <v>3</v>
      </c>
      <c r="L195" s="37" t="s">
        <v>192</v>
      </c>
      <c r="M195" s="57"/>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O195" s="33"/>
      <c r="DP195" s="33"/>
      <c r="DQ195" s="33"/>
      <c r="DR195" s="33"/>
      <c r="DS195" s="33"/>
      <c r="DT195" s="33"/>
      <c r="DV195" s="33"/>
      <c r="DW195" s="33"/>
      <c r="DX195" s="33"/>
      <c r="DY195" s="33"/>
      <c r="DZ195" s="33"/>
      <c r="EA195" s="33"/>
      <c r="EB195" s="33"/>
      <c r="EC195" s="33"/>
      <c r="ED195" s="33"/>
      <c r="EE195" s="33"/>
      <c r="EF195" s="33"/>
      <c r="EG195" s="33"/>
      <c r="EH195" s="33"/>
      <c r="EI195" s="33"/>
      <c r="EJ195" s="33"/>
      <c r="EK195" s="33"/>
      <c r="EL195" s="33"/>
      <c r="EM195" s="33"/>
      <c r="EN195" s="33"/>
      <c r="EO195" s="33"/>
      <c r="EP195" s="33"/>
      <c r="EQ195" s="33"/>
      <c r="ER195" s="33"/>
      <c r="ES195" s="33"/>
      <c r="ET195" s="33"/>
      <c r="EU195" s="33"/>
      <c r="EV195" s="33"/>
      <c r="EW195" s="33"/>
      <c r="EX195" s="33"/>
      <c r="EY195" s="33"/>
      <c r="EZ195" s="33"/>
      <c r="FA195" s="33"/>
      <c r="FB195" s="33"/>
      <c r="FC195" s="33"/>
      <c r="FD195" s="33"/>
      <c r="FE195" s="33"/>
      <c r="FF195" s="33"/>
      <c r="FG195" s="33"/>
      <c r="FH195" s="33"/>
      <c r="FI195" s="33"/>
      <c r="FJ195" s="33"/>
      <c r="FK195" s="33"/>
      <c r="FL195" s="33"/>
      <c r="FM195" s="33"/>
      <c r="FN195" s="33"/>
    </row>
    <row r="196" spans="1:170" s="34" customFormat="1" ht="21.75" outlineLevel="1">
      <c r="A196"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196" s="74" t="s">
        <v>294</v>
      </c>
      <c r="C196" s="39" t="s">
        <v>185</v>
      </c>
      <c r="D196" s="39" t="s">
        <v>164</v>
      </c>
      <c r="E196" s="39" t="s">
        <v>164</v>
      </c>
      <c r="F196" s="75"/>
      <c r="G196" s="60">
        <v>45071</v>
      </c>
      <c r="H196" s="61">
        <f t="shared" si="215"/>
        <v>45086</v>
      </c>
      <c r="I196" s="35">
        <v>16</v>
      </c>
      <c r="J196" s="36">
        <v>0</v>
      </c>
      <c r="K196" s="37">
        <f t="shared" si="216"/>
        <v>12</v>
      </c>
      <c r="L196" s="37" t="s">
        <v>192</v>
      </c>
      <c r="M196" s="57"/>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O196" s="33"/>
      <c r="DP196" s="33"/>
      <c r="DQ196" s="33"/>
      <c r="DR196" s="33"/>
      <c r="DS196" s="33"/>
      <c r="DT196" s="33"/>
      <c r="DV196" s="33"/>
      <c r="DW196" s="33"/>
      <c r="DX196" s="33"/>
      <c r="DY196" s="33"/>
      <c r="DZ196" s="33"/>
      <c r="EA196" s="33"/>
      <c r="EB196" s="33"/>
      <c r="EC196" s="33"/>
      <c r="ED196" s="33"/>
      <c r="EE196" s="33"/>
      <c r="EF196" s="33"/>
      <c r="EG196" s="33"/>
      <c r="EH196" s="33"/>
      <c r="EI196" s="33"/>
      <c r="EJ196" s="33"/>
      <c r="EK196" s="33"/>
      <c r="EL196" s="33"/>
      <c r="EM196" s="33"/>
      <c r="EN196" s="33"/>
      <c r="EO196" s="33"/>
      <c r="EP196" s="33"/>
      <c r="EQ196" s="33"/>
      <c r="ER196" s="33"/>
      <c r="ES196" s="33"/>
      <c r="ET196" s="33"/>
      <c r="EU196" s="33"/>
      <c r="EV196" s="33"/>
      <c r="EW196" s="33"/>
      <c r="EX196" s="33"/>
      <c r="EY196" s="33"/>
      <c r="EZ196" s="33"/>
      <c r="FA196" s="33"/>
      <c r="FB196" s="33"/>
      <c r="FC196" s="33"/>
      <c r="FD196" s="33"/>
      <c r="FE196" s="33"/>
      <c r="FF196" s="33"/>
      <c r="FG196" s="33"/>
      <c r="FH196" s="33"/>
      <c r="FI196" s="33"/>
      <c r="FJ196" s="33"/>
      <c r="FK196" s="33"/>
      <c r="FL196" s="33"/>
      <c r="FM196" s="33"/>
      <c r="FN196" s="33"/>
    </row>
    <row r="197" spans="1:170" s="34" customFormat="1" ht="21.75" outlineLevel="1">
      <c r="A197"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197" s="74" t="s">
        <v>295</v>
      </c>
      <c r="C197" s="39" t="s">
        <v>185</v>
      </c>
      <c r="D197" s="39" t="s">
        <v>164</v>
      </c>
      <c r="E197" s="39" t="s">
        <v>164</v>
      </c>
      <c r="F197" s="75"/>
      <c r="G197" s="60">
        <v>45076</v>
      </c>
      <c r="H197" s="61">
        <f t="shared" si="215"/>
        <v>45093</v>
      </c>
      <c r="I197" s="35">
        <v>18</v>
      </c>
      <c r="J197" s="36">
        <v>0</v>
      </c>
      <c r="K197" s="37">
        <f t="shared" si="216"/>
        <v>14</v>
      </c>
      <c r="L197" s="37" t="s">
        <v>192</v>
      </c>
      <c r="M197" s="57"/>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O197" s="33"/>
      <c r="DP197" s="33"/>
      <c r="DQ197" s="33"/>
      <c r="DR197" s="33"/>
      <c r="DS197" s="33"/>
      <c r="DT197" s="33"/>
      <c r="DV197" s="33"/>
      <c r="DW197" s="33"/>
      <c r="DX197" s="33"/>
      <c r="DY197" s="33"/>
      <c r="DZ197" s="33"/>
      <c r="EA197" s="33"/>
      <c r="EB197" s="33"/>
      <c r="EC197" s="33"/>
      <c r="ED197" s="33"/>
      <c r="EE197" s="33"/>
      <c r="EF197" s="33"/>
      <c r="EG197" s="33"/>
      <c r="EH197" s="33"/>
      <c r="EI197" s="33"/>
      <c r="EJ197" s="33"/>
      <c r="EK197" s="33"/>
      <c r="EL197" s="33"/>
      <c r="EM197" s="33"/>
      <c r="EN197" s="33"/>
      <c r="EO197" s="33"/>
      <c r="EP197" s="33"/>
      <c r="EQ197" s="33"/>
      <c r="ER197" s="33"/>
      <c r="ES197" s="33"/>
      <c r="ET197" s="33"/>
      <c r="EU197" s="33"/>
      <c r="EV197" s="33"/>
      <c r="EW197" s="33"/>
      <c r="EX197" s="33"/>
      <c r="EY197" s="33"/>
      <c r="EZ197" s="33"/>
      <c r="FA197" s="33"/>
      <c r="FB197" s="33"/>
      <c r="FC197" s="33"/>
      <c r="FD197" s="33"/>
      <c r="FE197" s="33"/>
      <c r="FF197" s="33"/>
      <c r="FG197" s="33"/>
      <c r="FH197" s="33"/>
      <c r="FI197" s="33"/>
      <c r="FJ197" s="33"/>
      <c r="FK197" s="33"/>
      <c r="FL197" s="33"/>
      <c r="FM197" s="33"/>
      <c r="FN197" s="33"/>
    </row>
    <row r="198" spans="1:170" s="116" customFormat="1" ht="21.75">
      <c r="A198" s="117" t="str">
        <f>IF(ISERROR(VALUE(SUBSTITUTE(prevWBS,".",""))),"1",IF(ISERROR(FIND("`",SUBSTITUTE(prevWBS,".","`",1))),TEXT(VALUE(prevWBS)+1,"#"),TEXT(VALUE(LEFT(prevWBS,FIND("`",SUBSTITUTE(prevWBS,".","`",1))-1))+1,"#")))</f>
        <v>5</v>
      </c>
      <c r="B198" s="118" t="s">
        <v>292</v>
      </c>
      <c r="C198" s="119"/>
      <c r="D198" s="119"/>
      <c r="E198" s="119"/>
      <c r="F198" s="119"/>
      <c r="G198" s="120"/>
      <c r="H198" s="120" t="str">
        <f t="shared" ref="H198:H205" si="217">IF(ISBLANK(G198)," - ",IF(I198=0,G198,G198+I198-1))</f>
        <v xml:space="preserve"> - </v>
      </c>
      <c r="I198" s="121"/>
      <c r="J198" s="152">
        <f>SUM(J199:J205)/COUNT(J199:J205)</f>
        <v>0</v>
      </c>
      <c r="K198" s="122" t="str">
        <f>IF(OR(H198=0,G198=0)," - ",NETWORKDAYS(G198,H198))</f>
        <v xml:space="preserve"> - </v>
      </c>
      <c r="L198" s="122"/>
      <c r="M198" s="123"/>
      <c r="N198" s="124"/>
      <c r="O198" s="124"/>
      <c r="P198" s="124"/>
      <c r="Q198" s="124"/>
      <c r="R198" s="124"/>
      <c r="S198" s="124"/>
      <c r="T198" s="124"/>
      <c r="U198" s="124"/>
      <c r="V198" s="124"/>
      <c r="W198" s="124"/>
      <c r="X198" s="124"/>
      <c r="Y198" s="124"/>
      <c r="Z198" s="124"/>
      <c r="AA198" s="124"/>
      <c r="AB198" s="124"/>
      <c r="AC198" s="124"/>
      <c r="AD198" s="124"/>
      <c r="AE198" s="124"/>
      <c r="AF198" s="124"/>
      <c r="AG198" s="124"/>
      <c r="AH198" s="124"/>
      <c r="AI198" s="124"/>
      <c r="AJ198" s="124"/>
      <c r="AK198" s="124"/>
      <c r="AL198" s="124"/>
      <c r="AM198" s="124"/>
      <c r="AN198" s="124"/>
      <c r="AO198" s="124"/>
      <c r="AP198" s="124"/>
      <c r="AQ198" s="124"/>
      <c r="AR198" s="124"/>
      <c r="AS198" s="124"/>
      <c r="AT198" s="124"/>
      <c r="AU198" s="124"/>
      <c r="AV198" s="124"/>
      <c r="AW198" s="124"/>
      <c r="AX198" s="124"/>
      <c r="AY198" s="124"/>
      <c r="AZ198" s="124"/>
      <c r="BA198" s="124"/>
      <c r="BB198" s="124"/>
      <c r="BC198" s="124"/>
      <c r="BD198" s="124"/>
      <c r="BE198" s="124"/>
      <c r="BF198" s="124"/>
      <c r="BG198" s="124"/>
      <c r="BH198" s="124"/>
      <c r="BI198" s="124"/>
      <c r="BJ198" s="124"/>
      <c r="BK198" s="124"/>
      <c r="BL198" s="124"/>
      <c r="BM198" s="124"/>
      <c r="BN198" s="124"/>
      <c r="BO198" s="124"/>
      <c r="BP198" s="124"/>
      <c r="BQ198" s="124"/>
    </row>
    <row r="199" spans="1:170" s="34" customFormat="1" ht="21.75" outlineLevel="1">
      <c r="A199" s="33" t="str">
        <f t="shared" ref="A199:A205" si="2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199" s="74" t="s">
        <v>287</v>
      </c>
      <c r="C199" s="39" t="s">
        <v>185</v>
      </c>
      <c r="D199" s="39" t="s">
        <v>164</v>
      </c>
      <c r="E199" s="39" t="s">
        <v>184</v>
      </c>
      <c r="F199" s="75"/>
      <c r="G199" s="60">
        <v>45068</v>
      </c>
      <c r="H199" s="61">
        <f t="shared" si="217"/>
        <v>45070</v>
      </c>
      <c r="I199" s="35">
        <v>3</v>
      </c>
      <c r="J199" s="36">
        <v>0</v>
      </c>
      <c r="K199" s="37">
        <f t="shared" ref="K199:K203" si="219">IF(OR(H199=0,G199=0)," - ",NETWORKDAYS(G199,H199))</f>
        <v>3</v>
      </c>
      <c r="L199" s="37" t="s">
        <v>192</v>
      </c>
      <c r="M199" s="57"/>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O199" s="33"/>
      <c r="DP199" s="33"/>
      <c r="DQ199" s="33"/>
      <c r="DR199" s="33"/>
      <c r="DS199" s="33"/>
      <c r="DT199" s="33"/>
      <c r="DV199" s="33"/>
      <c r="DW199" s="33"/>
      <c r="DX199" s="33"/>
      <c r="DY199" s="33"/>
      <c r="DZ199" s="33"/>
      <c r="EA199" s="33"/>
      <c r="EB199" s="33"/>
      <c r="EC199" s="33"/>
      <c r="ED199" s="33"/>
      <c r="EE199" s="33"/>
      <c r="EF199" s="33"/>
      <c r="EG199" s="33"/>
      <c r="EH199" s="33"/>
      <c r="EI199" s="33"/>
      <c r="EJ199" s="33"/>
      <c r="EK199" s="33"/>
      <c r="EL199" s="33"/>
      <c r="EM199" s="33"/>
      <c r="EN199" s="33"/>
      <c r="EO199" s="33"/>
      <c r="EP199" s="33"/>
      <c r="EQ199" s="33"/>
      <c r="ER199" s="33"/>
      <c r="ES199" s="33"/>
      <c r="ET199" s="33"/>
      <c r="EU199" s="33"/>
      <c r="EV199" s="33"/>
      <c r="EW199" s="33"/>
      <c r="EX199" s="33"/>
      <c r="EY199" s="33"/>
      <c r="EZ199" s="33"/>
      <c r="FA199" s="33"/>
      <c r="FB199" s="33"/>
      <c r="FC199" s="33"/>
      <c r="FD199" s="33"/>
      <c r="FE199" s="33"/>
      <c r="FF199" s="33"/>
      <c r="FG199" s="33"/>
      <c r="FH199" s="33"/>
      <c r="FI199" s="33"/>
      <c r="FJ199" s="33"/>
      <c r="FK199" s="33"/>
      <c r="FL199" s="33"/>
      <c r="FM199" s="33"/>
      <c r="FN199" s="33"/>
    </row>
    <row r="200" spans="1:170" s="34" customFormat="1" ht="21.75" outlineLevel="1">
      <c r="A200" s="33" t="str">
        <f t="shared" si="218"/>
        <v>5.2</v>
      </c>
      <c r="B200" s="74" t="s">
        <v>288</v>
      </c>
      <c r="C200" s="39" t="s">
        <v>185</v>
      </c>
      <c r="D200" s="39" t="s">
        <v>164</v>
      </c>
      <c r="E200" s="39" t="s">
        <v>184</v>
      </c>
      <c r="F200" s="75"/>
      <c r="G200" s="60">
        <v>45068</v>
      </c>
      <c r="H200" s="61">
        <f t="shared" si="217"/>
        <v>45070</v>
      </c>
      <c r="I200" s="35">
        <v>3</v>
      </c>
      <c r="J200" s="36">
        <v>0</v>
      </c>
      <c r="K200" s="37">
        <f t="shared" si="219"/>
        <v>3</v>
      </c>
      <c r="L200" s="37" t="s">
        <v>192</v>
      </c>
      <c r="M200" s="57"/>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O200" s="33"/>
      <c r="DP200" s="33"/>
      <c r="DQ200" s="33"/>
      <c r="DR200" s="33"/>
      <c r="DS200" s="33"/>
      <c r="DT200" s="33"/>
      <c r="DV200" s="33"/>
      <c r="DW200" s="33"/>
      <c r="DX200" s="33"/>
      <c r="DY200" s="33"/>
      <c r="DZ200" s="33"/>
      <c r="EA200" s="33"/>
      <c r="EB200" s="33"/>
      <c r="EC200" s="33"/>
      <c r="ED200" s="33"/>
      <c r="EE200" s="33"/>
      <c r="EF200" s="33"/>
      <c r="EG200" s="33"/>
      <c r="EH200" s="33"/>
      <c r="EI200" s="33"/>
      <c r="EJ200" s="33"/>
      <c r="EK200" s="33"/>
      <c r="EL200" s="33"/>
      <c r="EM200" s="33"/>
      <c r="EN200" s="33"/>
      <c r="EO200" s="33"/>
      <c r="EP200" s="33"/>
      <c r="EQ200" s="33"/>
      <c r="ER200" s="33"/>
      <c r="ES200" s="33"/>
      <c r="ET200" s="33"/>
      <c r="EU200" s="33"/>
      <c r="EV200" s="33"/>
      <c r="EW200" s="33"/>
      <c r="EX200" s="33"/>
      <c r="EY200" s="33"/>
      <c r="EZ200" s="33"/>
      <c r="FA200" s="33"/>
      <c r="FB200" s="33"/>
      <c r="FC200" s="33"/>
      <c r="FD200" s="33"/>
      <c r="FE200" s="33"/>
      <c r="FF200" s="33"/>
      <c r="FG200" s="33"/>
      <c r="FH200" s="33"/>
      <c r="FI200" s="33"/>
      <c r="FJ200" s="33"/>
      <c r="FK200" s="33"/>
      <c r="FL200" s="33"/>
      <c r="FM200" s="33"/>
      <c r="FN200" s="33"/>
    </row>
    <row r="201" spans="1:170" s="34" customFormat="1" ht="21.75" outlineLevel="1">
      <c r="A201" s="33" t="str">
        <f t="shared" si="218"/>
        <v>5.3</v>
      </c>
      <c r="B201" s="74" t="s">
        <v>289</v>
      </c>
      <c r="C201" s="39" t="s">
        <v>185</v>
      </c>
      <c r="D201" s="39" t="s">
        <v>164</v>
      </c>
      <c r="E201" s="39" t="s">
        <v>164</v>
      </c>
      <c r="F201" s="75"/>
      <c r="G201" s="60">
        <v>45068</v>
      </c>
      <c r="H201" s="61">
        <f t="shared" si="217"/>
        <v>45079</v>
      </c>
      <c r="I201" s="35">
        <v>12</v>
      </c>
      <c r="J201" s="36">
        <v>0</v>
      </c>
      <c r="K201" s="37">
        <f t="shared" si="219"/>
        <v>10</v>
      </c>
      <c r="L201" s="37" t="s">
        <v>192</v>
      </c>
      <c r="M201" s="57"/>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O201" s="33"/>
      <c r="DP201" s="33"/>
      <c r="DQ201" s="33"/>
      <c r="DR201" s="33"/>
      <c r="DS201" s="33"/>
      <c r="DT201" s="33"/>
      <c r="DV201" s="33"/>
      <c r="DW201" s="33"/>
      <c r="DX201" s="33"/>
      <c r="DY201" s="33"/>
      <c r="DZ201" s="33"/>
      <c r="EA201" s="33"/>
      <c r="EB201" s="33"/>
      <c r="EC201" s="33"/>
      <c r="ED201" s="33"/>
      <c r="EE201" s="33"/>
      <c r="EF201" s="33"/>
      <c r="EG201" s="33"/>
      <c r="EH201" s="33"/>
      <c r="EI201" s="33"/>
      <c r="EJ201" s="33"/>
      <c r="EK201" s="33"/>
      <c r="EL201" s="33"/>
      <c r="EM201" s="33"/>
      <c r="EN201" s="33"/>
      <c r="EO201" s="33"/>
      <c r="EP201" s="33"/>
      <c r="EQ201" s="33"/>
      <c r="ER201" s="33"/>
      <c r="ES201" s="33"/>
      <c r="ET201" s="33"/>
      <c r="EU201" s="33"/>
      <c r="EV201" s="33"/>
      <c r="EW201" s="33"/>
      <c r="EX201" s="33"/>
      <c r="EY201" s="33"/>
      <c r="EZ201" s="33"/>
      <c r="FA201" s="33"/>
      <c r="FB201" s="33"/>
      <c r="FC201" s="33"/>
      <c r="FD201" s="33"/>
      <c r="FE201" s="33"/>
      <c r="FF201" s="33"/>
      <c r="FG201" s="33"/>
      <c r="FH201" s="33"/>
      <c r="FI201" s="33"/>
      <c r="FJ201" s="33"/>
      <c r="FK201" s="33"/>
      <c r="FL201" s="33"/>
      <c r="FM201" s="33"/>
      <c r="FN201" s="33"/>
    </row>
    <row r="202" spans="1:170" s="34" customFormat="1" ht="21.75" outlineLevel="1">
      <c r="A202" s="33" t="str">
        <f t="shared" si="218"/>
        <v>5.4</v>
      </c>
      <c r="B202" s="74" t="s">
        <v>290</v>
      </c>
      <c r="C202" s="39" t="s">
        <v>185</v>
      </c>
      <c r="D202" s="39" t="s">
        <v>164</v>
      </c>
      <c r="E202" s="39" t="s">
        <v>164</v>
      </c>
      <c r="F202" s="75"/>
      <c r="G202" s="60">
        <v>45068</v>
      </c>
      <c r="H202" s="61">
        <f t="shared" si="217"/>
        <v>45079</v>
      </c>
      <c r="I202" s="35">
        <v>12</v>
      </c>
      <c r="J202" s="36">
        <v>0</v>
      </c>
      <c r="K202" s="37">
        <f t="shared" si="219"/>
        <v>10</v>
      </c>
      <c r="L202" s="37" t="s">
        <v>192</v>
      </c>
      <c r="M202" s="57"/>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O202" s="33"/>
      <c r="DP202" s="33"/>
      <c r="DQ202" s="33"/>
      <c r="DR202" s="33"/>
      <c r="DS202" s="33"/>
      <c r="DT202" s="33"/>
      <c r="DV202" s="33"/>
      <c r="DW202" s="33"/>
      <c r="DX202" s="33"/>
      <c r="DY202" s="33"/>
      <c r="DZ202" s="33"/>
      <c r="EA202" s="33"/>
      <c r="EB202" s="33"/>
      <c r="EC202" s="33"/>
      <c r="ED202" s="33"/>
      <c r="EE202" s="33"/>
      <c r="EF202" s="33"/>
      <c r="EG202" s="33"/>
      <c r="EH202" s="33"/>
      <c r="EI202" s="33"/>
      <c r="EJ202" s="33"/>
      <c r="EK202" s="33"/>
      <c r="EL202" s="33"/>
      <c r="EM202" s="33"/>
      <c r="EN202" s="33"/>
      <c r="EO202" s="33"/>
      <c r="EP202" s="33"/>
      <c r="EQ202" s="33"/>
      <c r="ER202" s="33"/>
      <c r="ES202" s="33"/>
      <c r="ET202" s="33"/>
      <c r="EU202" s="33"/>
      <c r="EV202" s="33"/>
      <c r="EW202" s="33"/>
      <c r="EX202" s="33"/>
      <c r="EY202" s="33"/>
      <c r="EZ202" s="33"/>
      <c r="FA202" s="33"/>
      <c r="FB202" s="33"/>
      <c r="FC202" s="33"/>
      <c r="FD202" s="33"/>
      <c r="FE202" s="33"/>
      <c r="FF202" s="33"/>
      <c r="FG202" s="33"/>
      <c r="FH202" s="33"/>
      <c r="FI202" s="33"/>
      <c r="FJ202" s="33"/>
      <c r="FK202" s="33"/>
      <c r="FL202" s="33"/>
      <c r="FM202" s="33"/>
      <c r="FN202" s="33"/>
    </row>
    <row r="203" spans="1:170" s="34" customFormat="1" ht="21.75" outlineLevel="1">
      <c r="A203" s="33" t="str">
        <f t="shared" si="218"/>
        <v>5.5</v>
      </c>
      <c r="B203" s="74" t="s">
        <v>150</v>
      </c>
      <c r="C203" s="39" t="s">
        <v>185</v>
      </c>
      <c r="D203" s="39" t="s">
        <v>164</v>
      </c>
      <c r="E203" s="39" t="s">
        <v>183</v>
      </c>
      <c r="F203" s="75"/>
      <c r="G203" s="60">
        <v>45068</v>
      </c>
      <c r="H203" s="61">
        <f t="shared" si="217"/>
        <v>45070</v>
      </c>
      <c r="I203" s="35">
        <v>3</v>
      </c>
      <c r="J203" s="36">
        <v>0</v>
      </c>
      <c r="K203" s="37">
        <f t="shared" si="219"/>
        <v>3</v>
      </c>
      <c r="L203" s="37" t="s">
        <v>192</v>
      </c>
      <c r="M203" s="57"/>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O203" s="33"/>
      <c r="DP203" s="33"/>
      <c r="DQ203" s="33"/>
      <c r="DR203" s="33"/>
      <c r="DS203" s="33"/>
      <c r="DT203" s="33"/>
      <c r="DV203" s="33"/>
      <c r="DW203" s="33"/>
      <c r="DX203" s="33"/>
      <c r="DY203" s="33"/>
      <c r="DZ203" s="33"/>
      <c r="EA203" s="33"/>
      <c r="EB203" s="33"/>
      <c r="EC203" s="33"/>
      <c r="ED203" s="33"/>
      <c r="EE203" s="33"/>
      <c r="EF203" s="33"/>
      <c r="EG203" s="33"/>
      <c r="EH203" s="33"/>
      <c r="EI203" s="33"/>
      <c r="EJ203" s="33"/>
      <c r="EK203" s="33"/>
      <c r="EL203" s="33"/>
      <c r="EM203" s="33"/>
      <c r="EN203" s="33"/>
      <c r="EO203" s="33"/>
      <c r="EP203" s="33"/>
      <c r="EQ203" s="33"/>
      <c r="ER203" s="33"/>
      <c r="ES203" s="33"/>
      <c r="ET203" s="33"/>
      <c r="EU203" s="33"/>
      <c r="EV203" s="33"/>
      <c r="EW203" s="33"/>
      <c r="EX203" s="33"/>
      <c r="EY203" s="33"/>
      <c r="EZ203" s="33"/>
      <c r="FA203" s="33"/>
      <c r="FB203" s="33"/>
      <c r="FC203" s="33"/>
      <c r="FD203" s="33"/>
      <c r="FE203" s="33"/>
      <c r="FF203" s="33"/>
      <c r="FG203" s="33"/>
      <c r="FH203" s="33"/>
      <c r="FI203" s="33"/>
      <c r="FJ203" s="33"/>
      <c r="FK203" s="33"/>
      <c r="FL203" s="33"/>
      <c r="FM203" s="33"/>
      <c r="FN203" s="33"/>
    </row>
    <row r="204" spans="1:170" s="34" customFormat="1" ht="21.75" outlineLevel="1">
      <c r="A204" s="33" t="str">
        <f t="shared" si="218"/>
        <v>5.6</v>
      </c>
      <c r="B204" s="74" t="s">
        <v>149</v>
      </c>
      <c r="C204" s="39" t="s">
        <v>164</v>
      </c>
      <c r="D204" s="39"/>
      <c r="E204" s="39" t="s">
        <v>164</v>
      </c>
      <c r="F204" s="75"/>
      <c r="G204" s="60">
        <v>45082</v>
      </c>
      <c r="H204" s="61">
        <f t="shared" si="217"/>
        <v>45093</v>
      </c>
      <c r="I204" s="35">
        <v>12</v>
      </c>
      <c r="J204" s="36">
        <v>0</v>
      </c>
      <c r="K204" s="37">
        <f>IF(OR(H204=0,G204=0)," - ",NETWORKDAYS(G204,H204))</f>
        <v>10</v>
      </c>
      <c r="L204" s="37" t="s">
        <v>192</v>
      </c>
      <c r="M204" s="57"/>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O204" s="33"/>
      <c r="DP204" s="33"/>
      <c r="DQ204" s="33"/>
      <c r="DR204" s="33"/>
      <c r="DS204" s="33"/>
      <c r="DT204" s="33"/>
      <c r="DV204" s="33"/>
      <c r="DW204" s="33"/>
      <c r="DX204" s="33"/>
      <c r="DY204" s="33"/>
      <c r="DZ204" s="33"/>
      <c r="EA204" s="33"/>
      <c r="EB204" s="33"/>
      <c r="EC204" s="33"/>
      <c r="ED204" s="33"/>
      <c r="EE204" s="33"/>
      <c r="EF204" s="33"/>
      <c r="EG204" s="33"/>
      <c r="EH204" s="33"/>
      <c r="EI204" s="33"/>
      <c r="EJ204" s="33"/>
      <c r="EK204" s="33"/>
      <c r="EL204" s="33"/>
      <c r="EM204" s="33"/>
      <c r="EN204" s="33"/>
      <c r="EO204" s="33"/>
      <c r="EP204" s="33"/>
      <c r="EQ204" s="33"/>
      <c r="ER204" s="33"/>
      <c r="ES204" s="33"/>
      <c r="ET204" s="33"/>
      <c r="EU204" s="33"/>
      <c r="EV204" s="33"/>
      <c r="EW204" s="33"/>
      <c r="EX204" s="33"/>
      <c r="EY204" s="33"/>
      <c r="EZ204" s="33"/>
      <c r="FA204" s="33"/>
      <c r="FB204" s="33"/>
      <c r="FC204" s="33"/>
      <c r="FD204" s="33"/>
      <c r="FE204" s="33"/>
      <c r="FF204" s="33"/>
      <c r="FG204" s="33"/>
      <c r="FH204" s="33"/>
      <c r="FI204" s="33"/>
      <c r="FJ204" s="33"/>
      <c r="FK204" s="33"/>
      <c r="FL204" s="33"/>
      <c r="FM204" s="33"/>
      <c r="FN204" s="33"/>
    </row>
    <row r="205" spans="1:170" s="34" customFormat="1" ht="21.75" outlineLevel="1">
      <c r="A205" s="33" t="str">
        <f t="shared" si="218"/>
        <v>5.7</v>
      </c>
      <c r="B205" s="74" t="s">
        <v>295</v>
      </c>
      <c r="C205" s="39" t="s">
        <v>164</v>
      </c>
      <c r="D205" s="39"/>
      <c r="E205" s="39" t="s">
        <v>164</v>
      </c>
      <c r="F205" s="75"/>
      <c r="G205" s="60">
        <v>45089</v>
      </c>
      <c r="H205" s="61">
        <f t="shared" si="217"/>
        <v>45100</v>
      </c>
      <c r="I205" s="35">
        <v>12</v>
      </c>
      <c r="J205" s="36">
        <v>0</v>
      </c>
      <c r="K205" s="37">
        <f>IF(OR(H205=0,G205=0)," - ",NETWORKDAYS(G205,H205))</f>
        <v>10</v>
      </c>
      <c r="L205" s="37" t="s">
        <v>192</v>
      </c>
      <c r="M205" s="57"/>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O205" s="33"/>
      <c r="DP205" s="33"/>
      <c r="DQ205" s="33"/>
      <c r="DR205" s="33"/>
      <c r="DS205" s="33"/>
      <c r="DT205" s="33"/>
      <c r="DV205" s="33"/>
      <c r="DW205" s="33"/>
      <c r="DX205" s="33"/>
      <c r="DY205" s="33"/>
      <c r="DZ205" s="33"/>
      <c r="EA205" s="33"/>
      <c r="EB205" s="33"/>
      <c r="EC205" s="33"/>
      <c r="ED205" s="33"/>
      <c r="EE205" s="33"/>
      <c r="EF205" s="33"/>
      <c r="EG205" s="33"/>
      <c r="EH205" s="33"/>
      <c r="EI205" s="33"/>
      <c r="EJ205" s="33"/>
      <c r="EK205" s="33"/>
      <c r="EL205" s="33"/>
      <c r="EM205" s="33"/>
      <c r="EN205" s="33"/>
      <c r="EO205" s="33"/>
      <c r="EP205" s="33"/>
      <c r="EQ205" s="33"/>
      <c r="ER205" s="33"/>
      <c r="ES205" s="33"/>
      <c r="ET205" s="33"/>
      <c r="EU205" s="33"/>
      <c r="EV205" s="33"/>
      <c r="EW205" s="33"/>
      <c r="EX205" s="33"/>
      <c r="EY205" s="33"/>
      <c r="EZ205" s="33"/>
      <c r="FA205" s="33"/>
      <c r="FB205" s="33"/>
      <c r="FC205" s="33"/>
      <c r="FD205" s="33"/>
      <c r="FE205" s="33"/>
      <c r="FF205" s="33"/>
      <c r="FG205" s="33"/>
      <c r="FH205" s="33"/>
      <c r="FI205" s="33"/>
      <c r="FJ205" s="33"/>
      <c r="FK205" s="33"/>
      <c r="FL205" s="33"/>
      <c r="FM205" s="33"/>
      <c r="FN205" s="33"/>
    </row>
    <row r="206" spans="1:170" s="116" customFormat="1" ht="21.75">
      <c r="A206" s="117" t="str">
        <f>IF(ISERROR(VALUE(SUBSTITUTE(prevWBS,".",""))),"1",IF(ISERROR(FIND("`",SUBSTITUTE(prevWBS,".","`",1))),TEXT(VALUE(prevWBS)+1,"#"),TEXT(VALUE(LEFT(prevWBS,FIND("`",SUBSTITUTE(prevWBS,".","`",1))-1))+1,"#")))</f>
        <v>6</v>
      </c>
      <c r="B206" s="118" t="s">
        <v>303</v>
      </c>
      <c r="C206" s="119"/>
      <c r="D206" s="119"/>
      <c r="E206" s="119"/>
      <c r="F206" s="119"/>
      <c r="G206" s="120"/>
      <c r="H206" s="120" t="str">
        <f t="shared" ref="H206:H210" si="220">IF(ISBLANK(G206)," - ",IF(I206=0,G206,G206+I206-1))</f>
        <v xml:space="preserve"> - </v>
      </c>
      <c r="I206" s="121"/>
      <c r="J206" s="152">
        <f>SUM(J207:J210)/COUNT(J207:J210)</f>
        <v>0</v>
      </c>
      <c r="K206" s="122" t="str">
        <f>IF(OR(H206=0,G206=0)," - ",NETWORKDAYS(G206,H206))</f>
        <v xml:space="preserve"> - </v>
      </c>
      <c r="L206" s="122"/>
      <c r="M206" s="123"/>
      <c r="N206" s="124"/>
      <c r="O206" s="124"/>
      <c r="P206" s="124"/>
      <c r="Q206" s="124"/>
      <c r="R206" s="124"/>
      <c r="S206" s="124"/>
      <c r="T206" s="124"/>
      <c r="U206" s="124"/>
      <c r="V206" s="124"/>
      <c r="W206" s="124"/>
      <c r="X206" s="124"/>
      <c r="Y206" s="124"/>
      <c r="Z206" s="124"/>
      <c r="AA206" s="124"/>
      <c r="AB206" s="124"/>
      <c r="AC206" s="124"/>
      <c r="AD206" s="124"/>
      <c r="AE206" s="124"/>
      <c r="AF206" s="124"/>
      <c r="AG206" s="124"/>
      <c r="AH206" s="124"/>
      <c r="AI206" s="124"/>
      <c r="AJ206" s="124"/>
      <c r="AK206" s="124"/>
      <c r="AL206" s="124"/>
      <c r="AM206" s="124"/>
      <c r="AN206" s="124"/>
      <c r="AO206" s="124"/>
      <c r="AP206" s="124"/>
      <c r="AQ206" s="124"/>
      <c r="AR206" s="124"/>
      <c r="AS206" s="124"/>
      <c r="AT206" s="124"/>
      <c r="AU206" s="124"/>
      <c r="AV206" s="124"/>
      <c r="AW206" s="124"/>
      <c r="AX206" s="124"/>
      <c r="AY206" s="124"/>
      <c r="AZ206" s="124"/>
      <c r="BA206" s="124"/>
      <c r="BB206" s="124"/>
      <c r="BC206" s="124"/>
      <c r="BD206" s="124"/>
      <c r="BE206" s="124"/>
      <c r="BF206" s="124"/>
      <c r="BG206" s="124"/>
      <c r="BH206" s="124"/>
      <c r="BI206" s="124"/>
      <c r="BJ206" s="124"/>
      <c r="BK206" s="124"/>
      <c r="BL206" s="124"/>
      <c r="BM206" s="124"/>
      <c r="BN206" s="124"/>
      <c r="BO206" s="124"/>
      <c r="BP206" s="124"/>
      <c r="BQ206" s="124"/>
    </row>
    <row r="207" spans="1:170" s="34" customFormat="1" ht="21.75" outlineLevel="1">
      <c r="A207"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07" s="74" t="s">
        <v>296</v>
      </c>
      <c r="C207" s="39" t="s">
        <v>185</v>
      </c>
      <c r="D207" s="39" t="s">
        <v>164</v>
      </c>
      <c r="E207" s="39" t="s">
        <v>184</v>
      </c>
      <c r="F207" s="75"/>
      <c r="G207" s="60">
        <v>45071</v>
      </c>
      <c r="H207" s="61">
        <f t="shared" si="220"/>
        <v>45075</v>
      </c>
      <c r="I207" s="35">
        <v>5</v>
      </c>
      <c r="J207" s="36">
        <v>0</v>
      </c>
      <c r="K207" s="37">
        <f t="shared" ref="K207:K210" si="221">IF(OR(H207=0,G207=0)," - ",NETWORKDAYS(G207,H207))</f>
        <v>3</v>
      </c>
      <c r="L207" s="37" t="s">
        <v>192</v>
      </c>
      <c r="M207" s="57"/>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O207" s="33"/>
      <c r="DP207" s="33"/>
      <c r="DQ207" s="33"/>
      <c r="DR207" s="33"/>
      <c r="DS207" s="33"/>
      <c r="DT207" s="33"/>
      <c r="DV207" s="33"/>
      <c r="DW207" s="33"/>
      <c r="DX207" s="33"/>
      <c r="DY207" s="33"/>
      <c r="DZ207" s="33"/>
      <c r="EA207" s="33"/>
      <c r="EB207" s="33"/>
      <c r="EC207" s="33"/>
      <c r="ED207" s="33"/>
      <c r="EE207" s="33"/>
      <c r="EF207" s="33"/>
      <c r="EG207" s="33"/>
      <c r="EH207" s="33"/>
      <c r="EI207" s="33"/>
      <c r="EJ207" s="33"/>
      <c r="EK207" s="33"/>
      <c r="EL207" s="33"/>
      <c r="EM207" s="33"/>
      <c r="EN207" s="33"/>
      <c r="EO207" s="33"/>
      <c r="EP207" s="33"/>
      <c r="EQ207" s="33"/>
      <c r="ER207" s="33"/>
      <c r="ES207" s="33"/>
      <c r="ET207" s="33"/>
      <c r="EU207" s="33"/>
      <c r="EV207" s="33"/>
      <c r="EW207" s="33"/>
      <c r="EX207" s="33"/>
      <c r="EY207" s="33"/>
      <c r="EZ207" s="33"/>
      <c r="FA207" s="33"/>
      <c r="FB207" s="33"/>
      <c r="FC207" s="33"/>
      <c r="FD207" s="33"/>
      <c r="FE207" s="33"/>
      <c r="FF207" s="33"/>
      <c r="FG207" s="33"/>
      <c r="FH207" s="33"/>
      <c r="FI207" s="33"/>
      <c r="FJ207" s="33"/>
      <c r="FK207" s="33"/>
      <c r="FL207" s="33"/>
      <c r="FM207" s="33"/>
      <c r="FN207" s="33"/>
    </row>
    <row r="208" spans="1:170" s="34" customFormat="1" ht="21.75" outlineLevel="1">
      <c r="A208"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208" s="74" t="s">
        <v>297</v>
      </c>
      <c r="C208" s="39" t="s">
        <v>185</v>
      </c>
      <c r="D208" s="39" t="s">
        <v>164</v>
      </c>
      <c r="E208" s="39" t="s">
        <v>184</v>
      </c>
      <c r="F208" s="75"/>
      <c r="G208" s="60">
        <v>45071</v>
      </c>
      <c r="H208" s="61">
        <f t="shared" si="220"/>
        <v>45073</v>
      </c>
      <c r="I208" s="35">
        <v>3</v>
      </c>
      <c r="J208" s="36">
        <v>0</v>
      </c>
      <c r="K208" s="37">
        <f t="shared" si="221"/>
        <v>2</v>
      </c>
      <c r="L208" s="37" t="s">
        <v>192</v>
      </c>
      <c r="M208" s="57"/>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O208" s="33"/>
      <c r="DP208" s="33"/>
      <c r="DQ208" s="33"/>
      <c r="DR208" s="33"/>
      <c r="DS208" s="33"/>
      <c r="DT208" s="33"/>
      <c r="DV208" s="33"/>
      <c r="DW208" s="33"/>
      <c r="DX208" s="33"/>
      <c r="DY208" s="33"/>
      <c r="DZ208" s="33"/>
      <c r="EA208" s="33"/>
      <c r="EB208" s="33"/>
      <c r="EC208" s="33"/>
      <c r="ED208" s="33"/>
      <c r="EE208" s="33"/>
      <c r="EF208" s="33"/>
      <c r="EG208" s="33"/>
      <c r="EH208" s="33"/>
      <c r="EI208" s="33"/>
      <c r="EJ208" s="33"/>
      <c r="EK208" s="33"/>
      <c r="EL208" s="33"/>
      <c r="EM208" s="33"/>
      <c r="EN208" s="33"/>
      <c r="EO208" s="33"/>
      <c r="EP208" s="33"/>
      <c r="EQ208" s="33"/>
      <c r="ER208" s="33"/>
      <c r="ES208" s="33"/>
      <c r="ET208" s="33"/>
      <c r="EU208" s="33"/>
      <c r="EV208" s="33"/>
      <c r="EW208" s="33"/>
      <c r="EX208" s="33"/>
      <c r="EY208" s="33"/>
      <c r="EZ208" s="33"/>
      <c r="FA208" s="33"/>
      <c r="FB208" s="33"/>
      <c r="FC208" s="33"/>
      <c r="FD208" s="33"/>
      <c r="FE208" s="33"/>
      <c r="FF208" s="33"/>
      <c r="FG208" s="33"/>
      <c r="FH208" s="33"/>
      <c r="FI208" s="33"/>
      <c r="FJ208" s="33"/>
      <c r="FK208" s="33"/>
      <c r="FL208" s="33"/>
      <c r="FM208" s="33"/>
      <c r="FN208" s="33"/>
    </row>
    <row r="209" spans="1:170" s="34" customFormat="1" ht="21.75" outlineLevel="1">
      <c r="A209"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209" s="74" t="s">
        <v>298</v>
      </c>
      <c r="C209" s="39" t="s">
        <v>185</v>
      </c>
      <c r="D209" s="39" t="s">
        <v>164</v>
      </c>
      <c r="E209" s="39" t="s">
        <v>164</v>
      </c>
      <c r="F209" s="75"/>
      <c r="G209" s="60">
        <v>45103</v>
      </c>
      <c r="H209" s="61">
        <f t="shared" si="220"/>
        <v>45114</v>
      </c>
      <c r="I209" s="35">
        <v>12</v>
      </c>
      <c r="J209" s="36">
        <v>0</v>
      </c>
      <c r="K209" s="37">
        <f t="shared" si="221"/>
        <v>10</v>
      </c>
      <c r="L209" s="37" t="s">
        <v>192</v>
      </c>
      <c r="M209" s="57"/>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O209" s="33"/>
      <c r="DP209" s="33"/>
      <c r="DQ209" s="33"/>
      <c r="DR209" s="33"/>
      <c r="DS209" s="33"/>
      <c r="DT209" s="33"/>
      <c r="DV209" s="33"/>
      <c r="DW209" s="33"/>
      <c r="DX209" s="33"/>
      <c r="DY209" s="33"/>
      <c r="DZ209" s="33"/>
      <c r="EA209" s="33"/>
      <c r="EB209" s="33"/>
      <c r="EC209" s="33"/>
      <c r="ED209" s="33"/>
      <c r="EE209" s="33"/>
      <c r="EF209" s="33"/>
      <c r="EG209" s="33"/>
      <c r="EH209" s="33"/>
      <c r="EI209" s="33"/>
      <c r="EJ209" s="33"/>
      <c r="EK209" s="33"/>
      <c r="EL209" s="33"/>
      <c r="EM209" s="33"/>
      <c r="EN209" s="33"/>
      <c r="EO209" s="33"/>
      <c r="EP209" s="33"/>
      <c r="EQ209" s="33"/>
      <c r="ER209" s="33"/>
      <c r="ES209" s="33"/>
      <c r="ET209" s="33"/>
      <c r="EU209" s="33"/>
      <c r="EV209" s="33"/>
      <c r="EW209" s="33"/>
      <c r="EX209" s="33"/>
      <c r="EY209" s="33"/>
      <c r="EZ209" s="33"/>
      <c r="FA209" s="33"/>
      <c r="FB209" s="33"/>
      <c r="FC209" s="33"/>
      <c r="FD209" s="33"/>
      <c r="FE209" s="33"/>
      <c r="FF209" s="33"/>
      <c r="FG209" s="33"/>
      <c r="FH209" s="33"/>
      <c r="FI209" s="33"/>
      <c r="FJ209" s="33"/>
      <c r="FK209" s="33"/>
      <c r="FL209" s="33"/>
      <c r="FM209" s="33"/>
      <c r="FN209" s="33"/>
    </row>
    <row r="210" spans="1:170" s="34" customFormat="1" ht="21.75" outlineLevel="1">
      <c r="A210"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210" s="74" t="s">
        <v>299</v>
      </c>
      <c r="C210" s="39" t="s">
        <v>185</v>
      </c>
      <c r="D210" s="39" t="s">
        <v>164</v>
      </c>
      <c r="E210" s="39" t="s">
        <v>164</v>
      </c>
      <c r="F210" s="75"/>
      <c r="G210" s="60">
        <v>45103</v>
      </c>
      <c r="H210" s="61">
        <f t="shared" si="220"/>
        <v>45114</v>
      </c>
      <c r="I210" s="35">
        <v>12</v>
      </c>
      <c r="J210" s="36">
        <v>0</v>
      </c>
      <c r="K210" s="37">
        <f t="shared" si="221"/>
        <v>10</v>
      </c>
      <c r="L210" s="37" t="s">
        <v>192</v>
      </c>
      <c r="M210" s="57"/>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O210" s="33"/>
      <c r="DP210" s="33"/>
      <c r="DQ210" s="33"/>
      <c r="DR210" s="33"/>
      <c r="DS210" s="33"/>
      <c r="DT210" s="33"/>
      <c r="DV210" s="33"/>
      <c r="DW210" s="33"/>
      <c r="DX210" s="33"/>
      <c r="DY210" s="33"/>
      <c r="DZ210" s="33"/>
      <c r="EA210" s="33"/>
      <c r="EB210" s="33"/>
      <c r="EC210" s="33"/>
      <c r="ED210" s="33"/>
      <c r="EE210" s="33"/>
      <c r="EF210" s="33"/>
      <c r="EG210" s="33"/>
      <c r="EH210" s="33"/>
      <c r="EI210" s="33"/>
      <c r="EJ210" s="33"/>
      <c r="EK210" s="33"/>
      <c r="EL210" s="33"/>
      <c r="EM210" s="33"/>
      <c r="EN210" s="33"/>
      <c r="EO210" s="33"/>
      <c r="EP210" s="33"/>
      <c r="EQ210" s="33"/>
      <c r="ER210" s="33"/>
      <c r="ES210" s="33"/>
      <c r="ET210" s="33"/>
      <c r="EU210" s="33"/>
      <c r="EV210" s="33"/>
      <c r="EW210" s="33"/>
      <c r="EX210" s="33"/>
      <c r="EY210" s="33"/>
      <c r="EZ210" s="33"/>
      <c r="FA210" s="33"/>
      <c r="FB210" s="33"/>
      <c r="FC210" s="33"/>
      <c r="FD210" s="33"/>
      <c r="FE210" s="33"/>
      <c r="FF210" s="33"/>
      <c r="FG210" s="33"/>
      <c r="FH210" s="33"/>
      <c r="FI210" s="33"/>
      <c r="FJ210" s="33"/>
      <c r="FK210" s="33"/>
      <c r="FL210" s="33"/>
      <c r="FM210" s="33"/>
      <c r="FN210" s="33"/>
    </row>
    <row r="211" spans="1:170" s="116" customFormat="1" ht="21.75">
      <c r="A211" s="117" t="str">
        <f>IF(ISERROR(VALUE(SUBSTITUTE(prevWBS,".",""))),"1",IF(ISERROR(FIND("`",SUBSTITUTE(prevWBS,".","`",1))),TEXT(VALUE(prevWBS)+1,"#"),TEXT(VALUE(LEFT(prevWBS,FIND("`",SUBSTITUTE(prevWBS,".","`",1))-1))+1,"#")))</f>
        <v>7</v>
      </c>
      <c r="B211" s="118" t="s">
        <v>137</v>
      </c>
      <c r="C211" s="119"/>
      <c r="D211" s="119"/>
      <c r="E211" s="119"/>
      <c r="F211" s="119"/>
      <c r="G211" s="120"/>
      <c r="H211" s="120" t="str">
        <f t="shared" ref="H211:H215" si="222">IF(ISBLANK(G211)," - ",IF(I211=0,G211,G211+I211-1))</f>
        <v xml:space="preserve"> - </v>
      </c>
      <c r="I211" s="121"/>
      <c r="J211" s="152">
        <f>SUM(J212:J216)/COUNT(J212:J216)</f>
        <v>0</v>
      </c>
      <c r="K211" s="122" t="str">
        <f t="shared" ref="K211:K215" si="223">IF(OR(H211=0,G211=0)," - ",NETWORKDAYS(G211,H211))</f>
        <v xml:space="preserve"> - </v>
      </c>
      <c r="L211" s="122"/>
      <c r="M211" s="123"/>
      <c r="N211" s="124"/>
      <c r="O211" s="124"/>
      <c r="P211" s="124"/>
      <c r="Q211" s="124"/>
      <c r="R211" s="124"/>
      <c r="S211" s="124"/>
      <c r="T211" s="124"/>
      <c r="U211" s="124"/>
      <c r="V211" s="124"/>
      <c r="W211" s="124"/>
      <c r="X211" s="124"/>
      <c r="Y211" s="124"/>
      <c r="Z211" s="124"/>
      <c r="AA211" s="124"/>
      <c r="AB211" s="124"/>
      <c r="AC211" s="124"/>
      <c r="AD211" s="124"/>
      <c r="AE211" s="124"/>
      <c r="AF211" s="124"/>
      <c r="AG211" s="124"/>
      <c r="AH211" s="124"/>
      <c r="AI211" s="124"/>
      <c r="AJ211" s="124"/>
      <c r="AK211" s="124"/>
      <c r="AL211" s="124"/>
      <c r="AM211" s="124"/>
      <c r="AN211" s="124"/>
      <c r="AO211" s="124"/>
      <c r="AP211" s="124"/>
      <c r="AQ211" s="124"/>
      <c r="AR211" s="124"/>
      <c r="AS211" s="124"/>
      <c r="AT211" s="124"/>
      <c r="AU211" s="124"/>
      <c r="AV211" s="124"/>
      <c r="AW211" s="124"/>
      <c r="AX211" s="124"/>
      <c r="AY211" s="124"/>
      <c r="AZ211" s="124"/>
      <c r="BA211" s="124"/>
      <c r="BB211" s="124"/>
      <c r="BC211" s="124"/>
      <c r="BD211" s="124"/>
      <c r="BE211" s="124"/>
      <c r="BF211" s="124"/>
      <c r="BG211" s="124"/>
      <c r="BH211" s="124"/>
      <c r="BI211" s="124"/>
      <c r="BJ211" s="124"/>
      <c r="BK211" s="124"/>
      <c r="BL211" s="124"/>
      <c r="BM211" s="124"/>
      <c r="BN211" s="124"/>
      <c r="BO211" s="124"/>
      <c r="BP211" s="124"/>
      <c r="BQ211" s="124"/>
    </row>
    <row r="212" spans="1:170" s="34" customFormat="1" ht="21.75" outlineLevel="1">
      <c r="A212"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212" s="74" t="s">
        <v>153</v>
      </c>
      <c r="C212" s="39" t="s">
        <v>185</v>
      </c>
      <c r="D212" s="39" t="s">
        <v>162</v>
      </c>
      <c r="E212" s="39" t="s">
        <v>183</v>
      </c>
      <c r="F212" s="75"/>
      <c r="G212" s="60">
        <v>45117</v>
      </c>
      <c r="H212" s="61">
        <f t="shared" si="222"/>
        <v>45118</v>
      </c>
      <c r="I212" s="35">
        <v>2</v>
      </c>
      <c r="J212" s="36">
        <v>0</v>
      </c>
      <c r="K212" s="37">
        <f t="shared" si="223"/>
        <v>2</v>
      </c>
      <c r="L212" s="37" t="s">
        <v>192</v>
      </c>
      <c r="M212" s="57"/>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O212" s="33"/>
      <c r="DP212" s="33"/>
      <c r="DQ212" s="33"/>
      <c r="DR212" s="33"/>
      <c r="DS212" s="33"/>
      <c r="DT212" s="33"/>
      <c r="DV212" s="33"/>
      <c r="DW212" s="33"/>
      <c r="DX212" s="33"/>
      <c r="DY212" s="33"/>
      <c r="DZ212" s="33"/>
      <c r="EA212" s="33"/>
      <c r="EB212" s="33"/>
      <c r="EC212" s="33"/>
      <c r="ED212" s="33"/>
      <c r="EE212" s="33"/>
      <c r="EF212" s="33"/>
      <c r="EG212" s="33"/>
      <c r="EH212" s="33"/>
      <c r="EI212" s="33"/>
      <c r="EJ212" s="33"/>
      <c r="EK212" s="33"/>
      <c r="EL212" s="33"/>
      <c r="EM212" s="33"/>
      <c r="EN212" s="33"/>
      <c r="EO212" s="33"/>
      <c r="EP212" s="33"/>
      <c r="EQ212" s="33"/>
      <c r="ER212" s="33"/>
      <c r="ES212" s="33"/>
      <c r="ET212" s="33"/>
      <c r="EU212" s="33"/>
      <c r="EV212" s="33"/>
      <c r="EW212" s="33"/>
      <c r="EX212" s="33"/>
      <c r="EY212" s="33"/>
      <c r="EZ212" s="33"/>
      <c r="FA212" s="33"/>
      <c r="FB212" s="33"/>
      <c r="FC212" s="33"/>
      <c r="FD212" s="33"/>
      <c r="FE212" s="33"/>
      <c r="FF212" s="33"/>
      <c r="FG212" s="33"/>
      <c r="FH212" s="33"/>
      <c r="FI212" s="33"/>
      <c r="FJ212" s="33"/>
      <c r="FK212" s="33"/>
      <c r="FL212" s="33"/>
      <c r="FM212" s="33"/>
      <c r="FN212" s="33"/>
    </row>
    <row r="213" spans="1:170" s="34" customFormat="1" ht="21.75" outlineLevel="1">
      <c r="A213"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213" s="74" t="s">
        <v>154</v>
      </c>
      <c r="C213" s="39" t="s">
        <v>185</v>
      </c>
      <c r="D213" s="39" t="s">
        <v>162</v>
      </c>
      <c r="E213" s="39" t="s">
        <v>183</v>
      </c>
      <c r="F213" s="75"/>
      <c r="G213" s="60">
        <v>45119</v>
      </c>
      <c r="H213" s="61">
        <f t="shared" ref="H213" si="224">IF(ISBLANK(G213)," - ",IF(I213=0,G213,G213+I213-1))</f>
        <v>45120</v>
      </c>
      <c r="I213" s="35">
        <v>2</v>
      </c>
      <c r="J213" s="36">
        <v>0</v>
      </c>
      <c r="K213" s="37">
        <f t="shared" si="223"/>
        <v>2</v>
      </c>
      <c r="L213" s="37" t="s">
        <v>192</v>
      </c>
      <c r="M213" s="57"/>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O213" s="33"/>
      <c r="DP213" s="33"/>
      <c r="DQ213" s="33"/>
      <c r="DR213" s="33"/>
      <c r="DS213" s="33"/>
      <c r="DT213" s="33"/>
      <c r="DV213" s="33"/>
      <c r="DW213" s="33"/>
      <c r="DX213" s="33"/>
      <c r="DY213" s="33"/>
      <c r="DZ213" s="33"/>
      <c r="EA213" s="33"/>
      <c r="EB213" s="33"/>
      <c r="EC213" s="33"/>
      <c r="ED213" s="33"/>
      <c r="EE213" s="33"/>
      <c r="EF213" s="33"/>
      <c r="EG213" s="33"/>
      <c r="EH213" s="33"/>
      <c r="EI213" s="33"/>
      <c r="EJ213" s="33"/>
      <c r="EK213" s="33"/>
      <c r="EL213" s="33"/>
      <c r="EM213" s="33"/>
      <c r="EN213" s="33"/>
      <c r="EO213" s="33"/>
      <c r="EP213" s="33"/>
      <c r="EQ213" s="33"/>
      <c r="ER213" s="33"/>
      <c r="ES213" s="33"/>
      <c r="ET213" s="33"/>
      <c r="EU213" s="33"/>
      <c r="EV213" s="33"/>
      <c r="EW213" s="33"/>
      <c r="EX213" s="33"/>
      <c r="EY213" s="33"/>
      <c r="EZ213" s="33"/>
      <c r="FA213" s="33"/>
      <c r="FB213" s="33"/>
      <c r="FC213" s="33"/>
      <c r="FD213" s="33"/>
      <c r="FE213" s="33"/>
      <c r="FF213" s="33"/>
      <c r="FG213" s="33"/>
      <c r="FH213" s="33"/>
      <c r="FI213" s="33"/>
      <c r="FJ213" s="33"/>
      <c r="FK213" s="33"/>
      <c r="FL213" s="33"/>
      <c r="FM213" s="33"/>
      <c r="FN213" s="33"/>
    </row>
    <row r="214" spans="1:170" s="34" customFormat="1" ht="21.75" outlineLevel="1">
      <c r="A214"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214" s="74" t="s">
        <v>151</v>
      </c>
      <c r="C214" s="39" t="s">
        <v>162</v>
      </c>
      <c r="D214" s="39"/>
      <c r="E214" s="39" t="s">
        <v>163</v>
      </c>
      <c r="F214" s="75"/>
      <c r="G214" s="60">
        <v>45124</v>
      </c>
      <c r="H214" s="61">
        <f t="shared" ref="H214" si="225">IF(ISBLANK(G214)," - ",IF(I214=0,G214,G214+I214-1))</f>
        <v>45124</v>
      </c>
      <c r="I214" s="35">
        <v>1</v>
      </c>
      <c r="J214" s="36">
        <v>0</v>
      </c>
      <c r="K214" s="37">
        <f t="shared" ref="K214" si="226">IF(OR(H214=0,G214=0)," - ",NETWORKDAYS(G214,H214))</f>
        <v>1</v>
      </c>
      <c r="L214" s="37" t="s">
        <v>192</v>
      </c>
      <c r="M214" s="57"/>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O214" s="33"/>
      <c r="DP214" s="33"/>
      <c r="DQ214" s="33"/>
      <c r="DR214" s="33"/>
      <c r="DS214" s="33"/>
      <c r="DT214" s="33"/>
      <c r="DV214" s="33"/>
      <c r="DW214" s="33"/>
      <c r="DX214" s="33"/>
      <c r="DY214" s="33"/>
      <c r="DZ214" s="33"/>
      <c r="EA214" s="33"/>
      <c r="EB214" s="33"/>
      <c r="EC214" s="33"/>
      <c r="ED214" s="33"/>
      <c r="EE214" s="33"/>
      <c r="EF214" s="33"/>
      <c r="EG214" s="33"/>
      <c r="EH214" s="33"/>
      <c r="EI214" s="33"/>
      <c r="EJ214" s="33"/>
      <c r="EK214" s="33"/>
      <c r="EL214" s="33"/>
      <c r="EM214" s="33"/>
      <c r="EN214" s="33"/>
      <c r="EO214" s="33"/>
      <c r="EP214" s="33"/>
      <c r="EQ214" s="33"/>
      <c r="ER214" s="33"/>
      <c r="ES214" s="33"/>
      <c r="ET214" s="33"/>
      <c r="EU214" s="33"/>
      <c r="EV214" s="33"/>
      <c r="EW214" s="33"/>
      <c r="EX214" s="33"/>
      <c r="EY214" s="33"/>
      <c r="EZ214" s="33"/>
      <c r="FA214" s="33"/>
      <c r="FB214" s="33"/>
      <c r="FC214" s="33"/>
      <c r="FD214" s="33"/>
      <c r="FE214" s="33"/>
      <c r="FF214" s="33"/>
      <c r="FG214" s="33"/>
      <c r="FH214" s="33"/>
      <c r="FI214" s="33"/>
      <c r="FJ214" s="33"/>
      <c r="FK214" s="33"/>
      <c r="FL214" s="33"/>
      <c r="FM214" s="33"/>
      <c r="FN214" s="33"/>
    </row>
    <row r="215" spans="1:170" s="34" customFormat="1" ht="21.75" outlineLevel="1">
      <c r="A215"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7.4</v>
      </c>
      <c r="B215" s="74" t="s">
        <v>152</v>
      </c>
      <c r="C215" s="39" t="s">
        <v>162</v>
      </c>
      <c r="D215" s="39"/>
      <c r="E215" s="39" t="s">
        <v>163</v>
      </c>
      <c r="F215" s="75"/>
      <c r="G215" s="60">
        <v>45125</v>
      </c>
      <c r="H215" s="61">
        <f t="shared" si="222"/>
        <v>45125</v>
      </c>
      <c r="I215" s="35">
        <v>1</v>
      </c>
      <c r="J215" s="36">
        <v>0</v>
      </c>
      <c r="K215" s="37">
        <f t="shared" si="223"/>
        <v>1</v>
      </c>
      <c r="L215" s="37" t="s">
        <v>192</v>
      </c>
      <c r="M215" s="57"/>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O215" s="33"/>
      <c r="DP215" s="33"/>
      <c r="DQ215" s="33"/>
      <c r="DR215" s="33"/>
      <c r="DS215" s="33"/>
      <c r="DT215" s="33"/>
      <c r="DV215" s="33"/>
      <c r="DW215" s="33"/>
      <c r="DX215" s="33"/>
      <c r="DY215" s="33"/>
      <c r="DZ215" s="33"/>
      <c r="EA215" s="33"/>
      <c r="EB215" s="33"/>
      <c r="EC215" s="33"/>
      <c r="ED215" s="33"/>
      <c r="EE215" s="33"/>
      <c r="EF215" s="33"/>
      <c r="EG215" s="33"/>
      <c r="EH215" s="33"/>
      <c r="EI215" s="33"/>
      <c r="EJ215" s="33"/>
      <c r="EK215" s="33"/>
      <c r="EL215" s="33"/>
      <c r="EM215" s="33"/>
      <c r="EN215" s="33"/>
      <c r="EO215" s="33"/>
      <c r="EP215" s="33"/>
      <c r="EQ215" s="33"/>
      <c r="ER215" s="33"/>
      <c r="ES215" s="33"/>
      <c r="ET215" s="33"/>
      <c r="EU215" s="33"/>
      <c r="EV215" s="33"/>
      <c r="EW215" s="33"/>
      <c r="EX215" s="33"/>
      <c r="EY215" s="33"/>
      <c r="EZ215" s="33"/>
      <c r="FA215" s="33"/>
      <c r="FB215" s="33"/>
      <c r="FC215" s="33"/>
      <c r="FD215" s="33"/>
      <c r="FE215" s="33"/>
      <c r="FF215" s="33"/>
      <c r="FG215" s="33"/>
      <c r="FH215" s="33"/>
      <c r="FI215" s="33"/>
      <c r="FJ215" s="33"/>
      <c r="FK215" s="33"/>
      <c r="FL215" s="33"/>
      <c r="FM215" s="33"/>
      <c r="FN215" s="33"/>
    </row>
    <row r="216" spans="1:170" s="34" customFormat="1" ht="21.75" outlineLevel="1">
      <c r="A216"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7.5</v>
      </c>
      <c r="B216" s="74" t="s">
        <v>157</v>
      </c>
      <c r="C216" s="39" t="s">
        <v>185</v>
      </c>
      <c r="D216" s="39" t="s">
        <v>162</v>
      </c>
      <c r="E216" s="39" t="s">
        <v>183</v>
      </c>
      <c r="F216" s="75"/>
      <c r="G216" s="60">
        <v>45126</v>
      </c>
      <c r="H216" s="61">
        <f t="shared" ref="H216" si="227">IF(ISBLANK(G216)," - ",IF(I216=0,G216,G216+I216-1))</f>
        <v>45128</v>
      </c>
      <c r="I216" s="35">
        <v>3</v>
      </c>
      <c r="J216" s="36">
        <v>0</v>
      </c>
      <c r="K216" s="37">
        <f t="shared" ref="K216" si="228">IF(OR(H216=0,G216=0)," - ",NETWORKDAYS(G216,H216))</f>
        <v>3</v>
      </c>
      <c r="L216" s="37" t="s">
        <v>192</v>
      </c>
      <c r="M216" s="57"/>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O216" s="33"/>
      <c r="DP216" s="33"/>
      <c r="DQ216" s="33"/>
      <c r="DR216" s="33"/>
      <c r="DS216" s="33"/>
      <c r="DT216" s="33"/>
      <c r="DV216" s="33"/>
      <c r="DW216" s="33"/>
      <c r="DX216" s="33"/>
      <c r="DY216" s="33"/>
      <c r="DZ216" s="33"/>
      <c r="EA216" s="33"/>
      <c r="EB216" s="33"/>
      <c r="EC216" s="33"/>
      <c r="ED216" s="33"/>
      <c r="EE216" s="33"/>
      <c r="EF216" s="33"/>
      <c r="EG216" s="33"/>
      <c r="EH216" s="33"/>
      <c r="EI216" s="33"/>
      <c r="EJ216" s="33"/>
      <c r="EK216" s="33"/>
      <c r="EL216" s="33"/>
      <c r="EM216" s="33"/>
      <c r="EN216" s="33"/>
      <c r="EO216" s="33"/>
      <c r="EP216" s="33"/>
      <c r="EQ216" s="33"/>
      <c r="ER216" s="33"/>
      <c r="ES216" s="33"/>
      <c r="ET216" s="33"/>
      <c r="EU216" s="33"/>
      <c r="EV216" s="33"/>
      <c r="EW216" s="33"/>
      <c r="EX216" s="33"/>
      <c r="EY216" s="33"/>
      <c r="EZ216" s="33"/>
      <c r="FA216" s="33"/>
      <c r="FB216" s="33"/>
      <c r="FC216" s="33"/>
      <c r="FD216" s="33"/>
      <c r="FE216" s="33"/>
      <c r="FF216" s="33"/>
      <c r="FG216" s="33"/>
      <c r="FH216" s="33"/>
      <c r="FI216" s="33"/>
      <c r="FJ216" s="33"/>
      <c r="FK216" s="33"/>
      <c r="FL216" s="33"/>
      <c r="FM216" s="33"/>
      <c r="FN216" s="33"/>
    </row>
    <row r="217" spans="1:170" s="116" customFormat="1" ht="21.75">
      <c r="A217" s="117" t="str">
        <f>IF(ISERROR(VALUE(SUBSTITUTE(prevWBS,".",""))),"1",IF(ISERROR(FIND("`",SUBSTITUTE(prevWBS,".","`",1))),TEXT(VALUE(prevWBS)+1,"#"),TEXT(VALUE(LEFT(prevWBS,FIND("`",SUBSTITUTE(prevWBS,".","`",1))-1))+1,"#")))</f>
        <v>8</v>
      </c>
      <c r="B217" s="118" t="s">
        <v>136</v>
      </c>
      <c r="C217" s="119"/>
      <c r="D217" s="119"/>
      <c r="E217" s="119"/>
      <c r="F217" s="119"/>
      <c r="G217" s="120"/>
      <c r="H217" s="120" t="str">
        <f t="shared" ref="H217:H219" si="229">IF(ISBLANK(G217)," - ",IF(I217=0,G217,G217+I217-1))</f>
        <v xml:space="preserve"> - </v>
      </c>
      <c r="I217" s="121"/>
      <c r="J217" s="152">
        <f>SUM(J218:J219)/COUNT(J218:J219)</f>
        <v>0</v>
      </c>
      <c r="K217" s="122" t="str">
        <f t="shared" ref="K217:K219" si="230">IF(OR(H217=0,G217=0)," - ",NETWORKDAYS(G217,H217))</f>
        <v xml:space="preserve"> - </v>
      </c>
      <c r="L217" s="122"/>
      <c r="M217" s="123"/>
      <c r="N217" s="124"/>
      <c r="O217" s="124"/>
      <c r="P217" s="124"/>
      <c r="Q217" s="124"/>
      <c r="R217" s="124"/>
      <c r="S217" s="124"/>
      <c r="T217" s="124"/>
      <c r="U217" s="124"/>
      <c r="V217" s="124"/>
      <c r="W217" s="124"/>
      <c r="X217" s="124"/>
      <c r="Y217" s="124"/>
      <c r="Z217" s="124"/>
      <c r="AA217" s="124"/>
      <c r="AB217" s="124"/>
      <c r="AC217" s="124"/>
      <c r="AD217" s="124"/>
      <c r="AE217" s="124"/>
      <c r="AF217" s="124"/>
      <c r="AG217" s="124"/>
      <c r="AH217" s="124"/>
      <c r="AI217" s="124"/>
      <c r="AJ217" s="124"/>
      <c r="AK217" s="124"/>
      <c r="AL217" s="124"/>
      <c r="AM217" s="124"/>
      <c r="AN217" s="124"/>
      <c r="AO217" s="124"/>
      <c r="AP217" s="124"/>
      <c r="AQ217" s="124"/>
      <c r="AR217" s="124"/>
      <c r="AS217" s="124"/>
      <c r="AT217" s="124"/>
      <c r="AU217" s="124"/>
      <c r="AV217" s="124"/>
      <c r="AW217" s="124"/>
      <c r="AX217" s="124"/>
      <c r="AY217" s="124"/>
      <c r="AZ217" s="124"/>
      <c r="BA217" s="124"/>
      <c r="BB217" s="124"/>
      <c r="BC217" s="124"/>
      <c r="BD217" s="124"/>
      <c r="BE217" s="124"/>
      <c r="BF217" s="124"/>
      <c r="BG217" s="124"/>
      <c r="BH217" s="124"/>
      <c r="BI217" s="124"/>
      <c r="BJ217" s="124"/>
      <c r="BK217" s="124"/>
      <c r="BL217" s="124"/>
      <c r="BM217" s="124"/>
      <c r="BN217" s="124"/>
      <c r="BO217" s="124"/>
      <c r="BP217" s="124"/>
      <c r="BQ217" s="124"/>
    </row>
    <row r="218" spans="1:170" s="34" customFormat="1" ht="21.75" outlineLevel="1">
      <c r="A218"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218" s="74" t="s">
        <v>155</v>
      </c>
      <c r="C218" s="39" t="s">
        <v>186</v>
      </c>
      <c r="D218" s="39"/>
      <c r="E218" s="39" t="s">
        <v>184</v>
      </c>
      <c r="F218" s="75"/>
      <c r="G218" s="60">
        <v>45129</v>
      </c>
      <c r="H218" s="61">
        <f t="shared" si="229"/>
        <v>45129</v>
      </c>
      <c r="I218" s="35">
        <v>1</v>
      </c>
      <c r="J218" s="36">
        <v>0</v>
      </c>
      <c r="K218" s="37">
        <f t="shared" si="230"/>
        <v>0</v>
      </c>
      <c r="L218" s="37" t="s">
        <v>192</v>
      </c>
      <c r="M218" s="57"/>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O218" s="33"/>
      <c r="DP218" s="33"/>
      <c r="DQ218" s="33"/>
      <c r="DR218" s="33"/>
      <c r="DS218" s="33"/>
      <c r="DT218" s="33"/>
      <c r="DV218" s="33"/>
      <c r="DW218" s="33"/>
      <c r="DX218" s="33"/>
      <c r="DY218" s="33"/>
      <c r="DZ218" s="33"/>
      <c r="EA218" s="33"/>
      <c r="EB218" s="33"/>
      <c r="EC218" s="33"/>
      <c r="ED218" s="33"/>
      <c r="EE218" s="33"/>
      <c r="EF218" s="33"/>
      <c r="EG218" s="33"/>
      <c r="EH218" s="33"/>
      <c r="EI218" s="33"/>
      <c r="EJ218" s="33"/>
      <c r="EK218" s="33"/>
      <c r="EL218" s="33"/>
      <c r="EM218" s="33"/>
      <c r="EN218" s="33"/>
      <c r="EO218" s="33"/>
      <c r="EP218" s="33"/>
      <c r="EQ218" s="33"/>
      <c r="ER218" s="33"/>
      <c r="ES218" s="33"/>
      <c r="ET218" s="33"/>
      <c r="EU218" s="33"/>
      <c r="EV218" s="33"/>
      <c r="EW218" s="33"/>
      <c r="EX218" s="33"/>
      <c r="EY218" s="33"/>
      <c r="EZ218" s="33"/>
      <c r="FA218" s="33"/>
      <c r="FB218" s="33"/>
      <c r="FC218" s="33"/>
      <c r="FD218" s="33"/>
      <c r="FE218" s="33"/>
      <c r="FF218" s="33"/>
      <c r="FG218" s="33"/>
      <c r="FH218" s="33"/>
      <c r="FI218" s="33"/>
      <c r="FJ218" s="33"/>
      <c r="FK218" s="33"/>
      <c r="FL218" s="33"/>
      <c r="FM218" s="33"/>
      <c r="FN218" s="33"/>
    </row>
    <row r="219" spans="1:170" s="34" customFormat="1" ht="21.75" outlineLevel="1">
      <c r="A219"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8.2</v>
      </c>
      <c r="B219" s="74" t="s">
        <v>156</v>
      </c>
      <c r="C219" s="39" t="s">
        <v>164</v>
      </c>
      <c r="D219" s="39"/>
      <c r="E219" s="39" t="s">
        <v>164</v>
      </c>
      <c r="F219" s="75"/>
      <c r="G219" s="60">
        <v>45130</v>
      </c>
      <c r="H219" s="61">
        <f t="shared" si="229"/>
        <v>45130</v>
      </c>
      <c r="I219" s="35">
        <v>1</v>
      </c>
      <c r="J219" s="36">
        <v>0</v>
      </c>
      <c r="K219" s="37">
        <f t="shared" si="230"/>
        <v>0</v>
      </c>
      <c r="L219" s="37" t="s">
        <v>192</v>
      </c>
      <c r="M219" s="57"/>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O219" s="33"/>
      <c r="DP219" s="33"/>
      <c r="DQ219" s="33"/>
      <c r="DR219" s="33"/>
      <c r="DS219" s="33"/>
      <c r="DT219" s="33"/>
      <c r="DV219" s="33"/>
      <c r="DW219" s="33"/>
      <c r="DX219" s="33"/>
      <c r="DY219" s="33"/>
      <c r="DZ219" s="33"/>
      <c r="EA219" s="33"/>
      <c r="EB219" s="33"/>
      <c r="EC219" s="33"/>
      <c r="ED219" s="33"/>
      <c r="EE219" s="33"/>
      <c r="EF219" s="33"/>
      <c r="EG219" s="33"/>
      <c r="EH219" s="33"/>
      <c r="EI219" s="33"/>
      <c r="EJ219" s="33"/>
      <c r="EK219" s="33"/>
      <c r="EL219" s="33"/>
      <c r="EM219" s="33"/>
      <c r="EN219" s="33"/>
      <c r="EO219" s="33"/>
      <c r="EP219" s="33"/>
      <c r="EQ219" s="33"/>
      <c r="ER219" s="33"/>
      <c r="ES219" s="33"/>
      <c r="ET219" s="33"/>
      <c r="EU219" s="33"/>
      <c r="EV219" s="33"/>
      <c r="EW219" s="33"/>
      <c r="EX219" s="33"/>
      <c r="EY219" s="33"/>
      <c r="EZ219" s="33"/>
      <c r="FA219" s="33"/>
      <c r="FB219" s="33"/>
      <c r="FC219" s="33"/>
      <c r="FD219" s="33"/>
      <c r="FE219" s="33"/>
      <c r="FF219" s="33"/>
      <c r="FG219" s="33"/>
      <c r="FH219" s="33"/>
      <c r="FI219" s="33"/>
      <c r="FJ219" s="33"/>
      <c r="FK219" s="33"/>
      <c r="FL219" s="33"/>
      <c r="FM219" s="33"/>
      <c r="FN219" s="33"/>
    </row>
    <row r="220" spans="1:170" s="43" customFormat="1" ht="21.75">
      <c r="A220" s="33"/>
      <c r="B220" s="38"/>
      <c r="C220" s="62"/>
      <c r="D220" s="62"/>
      <c r="E220" s="62"/>
      <c r="F220" s="39"/>
      <c r="G220" s="62"/>
      <c r="H220" s="62"/>
      <c r="I220" s="40"/>
      <c r="J220" s="41"/>
      <c r="K220" s="42" t="str">
        <f>IF(OR(H220=0,G220=0)," - ",NETWORKDAYS(G220,H220))</f>
        <v xml:space="preserve"> - </v>
      </c>
      <c r="L220" s="42"/>
      <c r="M220" s="58"/>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row>
    <row r="221" spans="1:170" s="43" customFormat="1" ht="21.75">
      <c r="A221" s="33"/>
      <c r="B221" s="38"/>
      <c r="C221" s="62"/>
      <c r="D221" s="62"/>
      <c r="E221" s="62"/>
      <c r="F221" s="39"/>
      <c r="G221" s="62"/>
      <c r="H221" s="62"/>
      <c r="I221" s="40"/>
      <c r="J221" s="41"/>
      <c r="K221" s="42" t="str">
        <f>IF(OR(H221=0,G221=0)," - ",NETWORKDAYS(G221,H221))</f>
        <v xml:space="preserve"> - </v>
      </c>
      <c r="L221" s="42"/>
      <c r="M221" s="58"/>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row>
    <row r="222" spans="1:170" s="48" customFormat="1" ht="21.75" hidden="1">
      <c r="A222" s="44" t="s">
        <v>1</v>
      </c>
      <c r="B222" s="45"/>
      <c r="C222" s="63"/>
      <c r="D222" s="63"/>
      <c r="E222" s="63"/>
      <c r="F222" s="46"/>
      <c r="G222" s="63"/>
      <c r="H222" s="63"/>
      <c r="I222" s="47"/>
      <c r="J222" s="47"/>
      <c r="K222" s="47"/>
      <c r="L222" s="47"/>
      <c r="M222" s="59"/>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row>
    <row r="223" spans="1:170" s="43" customFormat="1" ht="21.75" hidden="1">
      <c r="A223" s="49" t="s">
        <v>37</v>
      </c>
      <c r="B223" s="50"/>
      <c r="C223" s="64"/>
      <c r="D223" s="64"/>
      <c r="E223" s="64"/>
      <c r="F223" s="50"/>
      <c r="G223" s="64"/>
      <c r="H223" s="64"/>
      <c r="I223" s="50"/>
      <c r="J223" s="50"/>
      <c r="K223" s="50"/>
      <c r="L223" s="50"/>
      <c r="M223" s="59"/>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row>
    <row r="224" spans="1:170" s="43" customFormat="1" ht="21.75" hidden="1">
      <c r="A224" s="78" t="str">
        <f>IF(ISERROR(VALUE(SUBSTITUTE(prevWBS,".",""))),"1",IF(ISERROR(FIND("`",SUBSTITUTE(prevWBS,".","`",1))),TEXT(VALUE(prevWBS)+1,"#"),TEXT(VALUE(LEFT(prevWBS,FIND("`",SUBSTITUTE(prevWBS,".","`",1))-1))+1,"#")))</f>
        <v>1</v>
      </c>
      <c r="B224" s="79" t="s">
        <v>74</v>
      </c>
      <c r="C224" s="138"/>
      <c r="D224" s="138"/>
      <c r="E224" s="138"/>
      <c r="F224" s="51"/>
      <c r="G224" s="60"/>
      <c r="H224" s="61" t="str">
        <f t="shared" ref="H224:H227" si="231">IF(ISBLANK(G224)," - ",IF(I224=0,G224,G224+I224-1))</f>
        <v xml:space="preserve"> - </v>
      </c>
      <c r="I224" s="35"/>
      <c r="J224" s="36"/>
      <c r="K224" s="37" t="str">
        <f>IF(OR(H224=0,G224=0)," - ",NETWORKDAYS(G224,H224))</f>
        <v xml:space="preserve"> - </v>
      </c>
      <c r="L224" s="37"/>
      <c r="M224" s="57"/>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row>
    <row r="225" spans="1:69" s="43" customFormat="1" ht="21.75" hidden="1">
      <c r="A225"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25" s="52" t="s">
        <v>62</v>
      </c>
      <c r="C225" s="75"/>
      <c r="D225" s="75"/>
      <c r="E225" s="75"/>
      <c r="F225" s="51"/>
      <c r="G225" s="60"/>
      <c r="H225" s="61" t="str">
        <f t="shared" si="231"/>
        <v xml:space="preserve"> - </v>
      </c>
      <c r="I225" s="35"/>
      <c r="J225" s="36"/>
      <c r="K225" s="37" t="str">
        <f t="shared" ref="K225:K227" si="232">IF(OR(H225=0,G225=0)," - ",NETWORKDAYS(G225,H225))</f>
        <v xml:space="preserve"> - </v>
      </c>
      <c r="L225" s="37"/>
      <c r="M225" s="57"/>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row>
    <row r="226" spans="1:69" s="43" customFormat="1" ht="21.75" hidden="1">
      <c r="A226"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226" s="53" t="s">
        <v>63</v>
      </c>
      <c r="C226" s="75"/>
      <c r="D226" s="75"/>
      <c r="E226" s="75"/>
      <c r="F226" s="51"/>
      <c r="G226" s="60"/>
      <c r="H226" s="61" t="str">
        <f t="shared" si="231"/>
        <v xml:space="preserve"> - </v>
      </c>
      <c r="I226" s="35"/>
      <c r="J226" s="36"/>
      <c r="K226" s="37" t="str">
        <f t="shared" si="232"/>
        <v xml:space="preserve"> - </v>
      </c>
      <c r="L226" s="37"/>
      <c r="M226" s="57"/>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row>
    <row r="227" spans="1:69" s="43" customFormat="1" ht="21.75" hidden="1">
      <c r="A227"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227" s="53" t="s">
        <v>64</v>
      </c>
      <c r="C227" s="75"/>
      <c r="D227" s="75"/>
      <c r="E227" s="75"/>
      <c r="F227" s="51"/>
      <c r="G227" s="60"/>
      <c r="H227" s="61" t="str">
        <f t="shared" si="231"/>
        <v xml:space="preserve"> - </v>
      </c>
      <c r="I227" s="35"/>
      <c r="J227" s="36"/>
      <c r="K227" s="37" t="str">
        <f t="shared" si="232"/>
        <v xml:space="preserve"> - </v>
      </c>
      <c r="L227" s="37"/>
      <c r="M227" s="57"/>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row>
    <row r="228" spans="1:69" s="19" customFormat="1" hidden="1">
      <c r="A228" s="106" t="str">
        <f>HYPERLINK("https://vertex42.link/HowToCreateAGanttChart","► Watch How to Create a Gantt Chart in Excel")</f>
        <v>► Watch How to Create a Gantt Chart in Excel</v>
      </c>
      <c r="C228" s="139"/>
      <c r="D228" s="139"/>
      <c r="E228" s="139"/>
    </row>
  </sheetData>
  <sheetProtection formatCells="0" formatColumns="0" formatRows="0" insertRows="0" deleteRows="0"/>
  <mergeCells count="49">
    <mergeCell ref="FE4:FK4"/>
    <mergeCell ref="FE5:FK5"/>
    <mergeCell ref="FL4:FR4"/>
    <mergeCell ref="FL5:FR5"/>
    <mergeCell ref="EJ4:EP4"/>
    <mergeCell ref="EJ5:EP5"/>
    <mergeCell ref="EQ4:EW4"/>
    <mergeCell ref="EQ5:EW5"/>
    <mergeCell ref="EX4:FD4"/>
    <mergeCell ref="EX5:FD5"/>
    <mergeCell ref="DO4:DU4"/>
    <mergeCell ref="DO5:DU5"/>
    <mergeCell ref="DV4:EB4"/>
    <mergeCell ref="DV5:EB5"/>
    <mergeCell ref="EC4:EI4"/>
    <mergeCell ref="EC5:EI5"/>
    <mergeCell ref="DH4:DN4"/>
    <mergeCell ref="DH5:DN5"/>
    <mergeCell ref="CM4:CS4"/>
    <mergeCell ref="CM5:CS5"/>
    <mergeCell ref="CT4:CZ4"/>
    <mergeCell ref="CT5:CZ5"/>
    <mergeCell ref="DA4:DG4"/>
    <mergeCell ref="DA5:DG5"/>
    <mergeCell ref="BR4:BX4"/>
    <mergeCell ref="BR5:BX5"/>
    <mergeCell ref="BY4:CE4"/>
    <mergeCell ref="BY5:CE5"/>
    <mergeCell ref="CF4:CL4"/>
    <mergeCell ref="CF5:CL5"/>
    <mergeCell ref="AI4:AO4"/>
    <mergeCell ref="AI5:AO5"/>
    <mergeCell ref="BK4:BQ4"/>
    <mergeCell ref="BK5:BQ5"/>
    <mergeCell ref="AP5:AV5"/>
    <mergeCell ref="AW4:BC4"/>
    <mergeCell ref="AW5:BC5"/>
    <mergeCell ref="AP4:AV4"/>
    <mergeCell ref="BD4:BJ4"/>
    <mergeCell ref="BD5:BJ5"/>
    <mergeCell ref="N1:AH1"/>
    <mergeCell ref="E5:G5"/>
    <mergeCell ref="U4:AA4"/>
    <mergeCell ref="N4:T4"/>
    <mergeCell ref="E4:G4"/>
    <mergeCell ref="U5:AA5"/>
    <mergeCell ref="N5:T5"/>
    <mergeCell ref="AB4:AH4"/>
    <mergeCell ref="AB5:AH5"/>
  </mergeCells>
  <phoneticPr fontId="3" type="noConversion"/>
  <conditionalFormatting sqref="J220:J227 J8 J14:J18 J207:J210 J20 J23:J194">
    <cfRule type="dataBar" priority="124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N6:BQ7">
    <cfRule type="expression" dxfId="553" priority="1283">
      <formula>N$6=TODAY()</formula>
    </cfRule>
  </conditionalFormatting>
  <conditionalFormatting sqref="N8:BQ18 N20:BQ20 N19:FR19 N23:BQ25 N26:DM26 N28:BQ28 N27:FR27 M31:DM31 N30:BQ30 M29:DM29 DO29:DT29 EJ29:EO29 EQ29:EV29 EX29:FC29 FE29:FJ29 FL29:FQ29 N32:DM37 DO31:DT37 EJ31:EO37 EQ31:EV37 EX31:FC37 FE31:FJ37 FL31:FQ37 N38:BQ38 N39:DM39 N40:BQ40 N49:BQ49 N41:DM48 N50:DM50 N51:BQ51 N63:BQ63 N56:BQ56 N52:DM55 N57:DM62 DO57:DT62 N64:DM64 DO64:DT64 N65:BQ65 N66:DM70 DO66:DT70 N71:BQ71 N72:DM76 DO72:DT76 N77:BQ77 N78:DM78 DO78:DT78 N79:BQ79 N80:DM81 DO80:DT81 N82:BQ82 N83:DM86 DO83:DT86 N87:BQ87 N88:DM92 DO88:DT92 N93:BQ93 N94:DM94 DO94:DT94 N95:BQ95 N96:DM99 DO96:DT99 N100:BQ100 N101:DM101 DO101:DT101 N102:BQ102 N103:DM103 DO103:DT103 N104:BQ104 N194:BQ194 N105:DM108 DO105:DT108 N109:BQ110 N111:DM111 N113:BQ113 DO111:DT111 N112:FR112 M116:DM116 N115:BQ115 M114:DM114 DO114:DT114 N117:DM122 DO116:DT122 N123:BQ123 N124:DM124 DO124:DT124 N125:BQ125 N134:BQ134 N126:DM133 DO126:DT133 N135:DM135 DO135:DT135 N136:BQ136 N148:BQ148 N141:BQ141 N137:DM140 DO137:DT140 N142:DM147 DO142:DT147 N149:DM149 DO149:DT149 N150:BQ150 N151:DM155 DO151:DT155 N156:BQ156 N157:DM161 DO157:DT161 N162:BQ162 N163:DM163 DO163:DT163 N164:BQ164 N165:DM166 DO165:DT166 N167:BQ167 N168:DM171 DO168:DT171 N172:BQ172 N173:DM177 DO173:DT177 N178:BQ178 N179:DM179 DO179:DT179 N180:BQ180 N181:DM184 DO181:DT184 N185:BQ185 N186:DM186 DO186:DT186 N187:BQ187 N188:DM188 DO188:DT188 N189:BQ189 N190:DM193 DO190:DT193 N195:DM197 DO195:DT197 N198:BQ198 N199:DM205 DO199:DT205 N206:BQ206 N211:BQ211 N217:BQ217 N220:BQ227 N212:DM216 N218:DM219 DO212:DT216 DO218:DT219 N207:DM210 DO207:DT210 N21:FR22 DV29:EH29 DV31:EH37 DO26:FR26 DO39:FR39 DO41:FR48 DO50:FR50 DO52:FR55 DV57:FR62 DV64:FR64 DV66:FR70 DV72:FR76 DV78:FR78 DV81:FR81 DV80:FQ80 DV83:FQ86 DV88:FQ92 DV94:FQ94 DV96:FQ99 DV101:FQ101 DV103:FR103 DV105:FQ108 DV111:FQ111 DV114:FQ114 DV116:FQ122 DV124:FQ124 DV126:FQ133 DV135:FP135 DV137:FP140 DV142:FN147 DV149:FN149 DV151:FN155 DV157:FN161 DV163:FN163 DV165:FN166 DV168:FN171 DV173:FN177 DV179:FN179 DV181:FN184 DV186:FN186 DV188:FN188 DV190:FN193 DV195:FN197 DV199:FN205 DV207:FN210 DV212:FN216 DV218:FN219">
    <cfRule type="expression" dxfId="552" priority="1286">
      <formula>AND($G8&lt;=M$6,ROUNDDOWN(($H8-$G8+1)*$J8,0)+$G8-1&gt;=M$6)</formula>
    </cfRule>
    <cfRule type="expression" dxfId="551" priority="1287">
      <formula>AND(NOT(ISBLANK($G8)),$G8&lt;=M$6,$H8&gt;=M$6)</formula>
    </cfRule>
  </conditionalFormatting>
  <conditionalFormatting sqref="N220:BQ227 N6:BQ15 N23:BQ24 N194:BQ194 N18:BQ18 N26:DM26 N107:DM108 DO107:DT108 DV107:DX108 N109:BQ109 N111:DM111 N192:DM193 DO192:DT193 N195:DM197 N198:BQ198 N199:DM205 N206:BQ206 N207:DM210">
    <cfRule type="expression" dxfId="550" priority="1246">
      <formula>N$6=TODAY()</formula>
    </cfRule>
  </conditionalFormatting>
  <conditionalFormatting sqref="J218:J219">
    <cfRule type="dataBar" priority="1235">
      <dataBar>
        <cfvo type="num" val="0"/>
        <cfvo type="num" val="1"/>
        <color theme="0" tint="-0.34998626667073579"/>
      </dataBar>
      <extLst>
        <ext xmlns:x14="http://schemas.microsoft.com/office/spreadsheetml/2009/9/main" uri="{B025F937-C7B1-47D3-B67F-A62EFF666E3E}">
          <x14:id>{7199B235-E3F9-491D-B813-60BD56CEB0E3}</x14:id>
        </ext>
      </extLst>
    </cfRule>
  </conditionalFormatting>
  <conditionalFormatting sqref="N217:BQ217">
    <cfRule type="expression" dxfId="549" priority="1236">
      <formula>N$6=TODAY()</formula>
    </cfRule>
  </conditionalFormatting>
  <conditionalFormatting sqref="J215 J212">
    <cfRule type="dataBar" priority="1231">
      <dataBar>
        <cfvo type="num" val="0"/>
        <cfvo type="num" val="1"/>
        <color theme="0" tint="-0.34998626667073579"/>
      </dataBar>
      <extLst>
        <ext xmlns:x14="http://schemas.microsoft.com/office/spreadsheetml/2009/9/main" uri="{B025F937-C7B1-47D3-B67F-A62EFF666E3E}">
          <x14:id>{6BEF877C-5282-445C-B662-5A061531D4B6}</x14:id>
        </ext>
      </extLst>
    </cfRule>
  </conditionalFormatting>
  <conditionalFormatting sqref="N211:BQ211">
    <cfRule type="expression" dxfId="548" priority="1232">
      <formula>N$6=TODAY()</formula>
    </cfRule>
  </conditionalFormatting>
  <conditionalFormatting sqref="BR6:BX7">
    <cfRule type="expression" dxfId="547" priority="1230">
      <formula>BR$6=TODAY()</formula>
    </cfRule>
  </conditionalFormatting>
  <conditionalFormatting sqref="BR6:BX7">
    <cfRule type="expression" dxfId="546" priority="1229">
      <formula>BR$6=TODAY()</formula>
    </cfRule>
  </conditionalFormatting>
  <conditionalFormatting sqref="BY6:CE7">
    <cfRule type="expression" dxfId="545" priority="1228">
      <formula>BY$6=TODAY()</formula>
    </cfRule>
  </conditionalFormatting>
  <conditionalFormatting sqref="BY6:CE7">
    <cfRule type="expression" dxfId="544" priority="1227">
      <formula>BY$6=TODAY()</formula>
    </cfRule>
  </conditionalFormatting>
  <conditionalFormatting sqref="CF6:CL7">
    <cfRule type="expression" dxfId="543" priority="1226">
      <formula>CF$6=TODAY()</formula>
    </cfRule>
  </conditionalFormatting>
  <conditionalFormatting sqref="CF6:CL7">
    <cfRule type="expression" dxfId="542" priority="1225">
      <formula>CF$6=TODAY()</formula>
    </cfRule>
  </conditionalFormatting>
  <conditionalFormatting sqref="CM6:CS7">
    <cfRule type="expression" dxfId="541" priority="1224">
      <formula>CM$6=TODAY()</formula>
    </cfRule>
  </conditionalFormatting>
  <conditionalFormatting sqref="CM6:CS7">
    <cfRule type="expression" dxfId="540" priority="1223">
      <formula>CM$6=TODAY()</formula>
    </cfRule>
  </conditionalFormatting>
  <conditionalFormatting sqref="CT6:CZ7">
    <cfRule type="expression" dxfId="539" priority="1222">
      <formula>CT$6=TODAY()</formula>
    </cfRule>
  </conditionalFormatting>
  <conditionalFormatting sqref="CT6:CZ7">
    <cfRule type="expression" dxfId="538" priority="1221">
      <formula>CT$6=TODAY()</formula>
    </cfRule>
  </conditionalFormatting>
  <conditionalFormatting sqref="DA6:DG7">
    <cfRule type="expression" dxfId="537" priority="1220">
      <formula>DA$6=TODAY()</formula>
    </cfRule>
  </conditionalFormatting>
  <conditionalFormatting sqref="DA6:DG7">
    <cfRule type="expression" dxfId="536" priority="1219">
      <formula>DA$6=TODAY()</formula>
    </cfRule>
  </conditionalFormatting>
  <conditionalFormatting sqref="DH6:DN7">
    <cfRule type="expression" dxfId="535" priority="1218">
      <formula>DH$6=TODAY()</formula>
    </cfRule>
  </conditionalFormatting>
  <conditionalFormatting sqref="DH6:DN7">
    <cfRule type="expression" dxfId="534" priority="1217">
      <formula>DH$6=TODAY()</formula>
    </cfRule>
  </conditionalFormatting>
  <conditionalFormatting sqref="J16:J17">
    <cfRule type="dataBar" priority="1213">
      <dataBar>
        <cfvo type="num" val="0"/>
        <cfvo type="num" val="1"/>
        <color theme="0" tint="-0.34998626667073579"/>
      </dataBar>
      <extLst>
        <ext xmlns:x14="http://schemas.microsoft.com/office/spreadsheetml/2009/9/main" uri="{B025F937-C7B1-47D3-B67F-A62EFF666E3E}">
          <x14:id>{AF219022-08F3-4D98-9F70-D644C613A358}</x14:id>
        </ext>
      </extLst>
    </cfRule>
  </conditionalFormatting>
  <conditionalFormatting sqref="N16:BQ17">
    <cfRule type="expression" dxfId="533" priority="1214">
      <formula>N$6=TODAY()</formula>
    </cfRule>
  </conditionalFormatting>
  <conditionalFormatting sqref="J20">
    <cfRule type="dataBar" priority="1193">
      <dataBar>
        <cfvo type="num" val="0"/>
        <cfvo type="num" val="1"/>
        <color theme="0" tint="-0.34998626667073579"/>
      </dataBar>
      <extLst>
        <ext xmlns:x14="http://schemas.microsoft.com/office/spreadsheetml/2009/9/main" uri="{B025F937-C7B1-47D3-B67F-A62EFF666E3E}">
          <x14:id>{3C7BB8BB-1C18-4B92-82A9-C3A857748ECD}</x14:id>
        </ext>
      </extLst>
    </cfRule>
  </conditionalFormatting>
  <conditionalFormatting sqref="N20:BQ20">
    <cfRule type="expression" dxfId="532" priority="1194">
      <formula>N$6=TODAY()</formula>
    </cfRule>
  </conditionalFormatting>
  <conditionalFormatting sqref="J15">
    <cfRule type="dataBar" priority="1184">
      <dataBar>
        <cfvo type="num" val="0"/>
        <cfvo type="num" val="1"/>
        <color theme="0" tint="-0.34998626667073579"/>
      </dataBar>
      <extLst>
        <ext xmlns:x14="http://schemas.microsoft.com/office/spreadsheetml/2009/9/main" uri="{B025F937-C7B1-47D3-B67F-A62EFF666E3E}">
          <x14:id>{A5971AD5-4C1A-4F70-8FC5-A0F9F00C49C3}</x14:id>
        </ext>
      </extLst>
    </cfRule>
  </conditionalFormatting>
  <conditionalFormatting sqref="J18">
    <cfRule type="dataBar" priority="1182">
      <dataBar>
        <cfvo type="num" val="0"/>
        <cfvo type="num" val="1"/>
        <color theme="0" tint="-0.34998626667073579"/>
      </dataBar>
      <extLst>
        <ext xmlns:x14="http://schemas.microsoft.com/office/spreadsheetml/2009/9/main" uri="{B025F937-C7B1-47D3-B67F-A62EFF666E3E}">
          <x14:id>{F1CF7A4A-A43F-43DA-ABC8-52A1C32D58E8}</x14:id>
        </ext>
      </extLst>
    </cfRule>
  </conditionalFormatting>
  <conditionalFormatting sqref="N25:BQ25">
    <cfRule type="expression" dxfId="531" priority="1179">
      <formula>N$6=TODAY()</formula>
    </cfRule>
  </conditionalFormatting>
  <conditionalFormatting sqref="N28:BQ28">
    <cfRule type="expression" dxfId="530" priority="1175">
      <formula>N$6=TODAY()</formula>
    </cfRule>
  </conditionalFormatting>
  <conditionalFormatting sqref="N30:BQ30">
    <cfRule type="expression" dxfId="529" priority="1171">
      <formula>N$6=TODAY()</formula>
    </cfRule>
  </conditionalFormatting>
  <conditionalFormatting sqref="N38:BQ38">
    <cfRule type="expression" dxfId="528" priority="1167">
      <formula>N$6=TODAY()</formula>
    </cfRule>
  </conditionalFormatting>
  <conditionalFormatting sqref="N27:BP27">
    <cfRule type="expression" dxfId="527" priority="1097">
      <formula>N$6=TODAY()</formula>
    </cfRule>
  </conditionalFormatting>
  <conditionalFormatting sqref="J216">
    <cfRule type="dataBar" priority="914">
      <dataBar>
        <cfvo type="num" val="0"/>
        <cfvo type="num" val="1"/>
        <color theme="0" tint="-0.34998626667073579"/>
      </dataBar>
      <extLst>
        <ext xmlns:x14="http://schemas.microsoft.com/office/spreadsheetml/2009/9/main" uri="{B025F937-C7B1-47D3-B67F-A62EFF666E3E}">
          <x14:id>{0C67D468-60AF-4E79-BE41-61064004347C}</x14:id>
        </ext>
      </extLst>
    </cfRule>
  </conditionalFormatting>
  <conditionalFormatting sqref="J9:J13">
    <cfRule type="dataBar" priority="913">
      <dataBar>
        <cfvo type="num" val="0"/>
        <cfvo type="num" val="1"/>
        <color theme="0" tint="-0.34998626667073579"/>
      </dataBar>
      <extLst>
        <ext xmlns:x14="http://schemas.microsoft.com/office/spreadsheetml/2009/9/main" uri="{B025F937-C7B1-47D3-B67F-A62EFF666E3E}">
          <x14:id>{07403DC3-7C89-4792-ACF8-273C9EA2D547}</x14:id>
        </ext>
      </extLst>
    </cfRule>
  </conditionalFormatting>
  <conditionalFormatting sqref="J213">
    <cfRule type="dataBar" priority="901">
      <dataBar>
        <cfvo type="num" val="0"/>
        <cfvo type="num" val="1"/>
        <color theme="0" tint="-0.34998626667073579"/>
      </dataBar>
      <extLst>
        <ext xmlns:x14="http://schemas.microsoft.com/office/spreadsheetml/2009/9/main" uri="{B025F937-C7B1-47D3-B67F-A62EFF666E3E}">
          <x14:id>{D9A0B38E-0F0E-41FA-96A8-1B414AD168B0}</x14:id>
        </ext>
      </extLst>
    </cfRule>
  </conditionalFormatting>
  <conditionalFormatting sqref="J214">
    <cfRule type="dataBar" priority="905">
      <dataBar>
        <cfvo type="num" val="0"/>
        <cfvo type="num" val="1"/>
        <color theme="0" tint="-0.34998626667073579"/>
      </dataBar>
      <extLst>
        <ext xmlns:x14="http://schemas.microsoft.com/office/spreadsheetml/2009/9/main" uri="{B025F937-C7B1-47D3-B67F-A62EFF666E3E}">
          <x14:id>{648B8F53-DBD4-4F6D-B5BC-B80328E5F247}</x14:id>
        </ext>
      </extLst>
    </cfRule>
  </conditionalFormatting>
  <conditionalFormatting sqref="J21:J22">
    <cfRule type="dataBar" priority="896">
      <dataBar>
        <cfvo type="num" val="0"/>
        <cfvo type="num" val="1"/>
        <color theme="0" tint="-0.34998626667073579"/>
      </dataBar>
      <extLst>
        <ext xmlns:x14="http://schemas.microsoft.com/office/spreadsheetml/2009/9/main" uri="{B025F937-C7B1-47D3-B67F-A62EFF666E3E}">
          <x14:id>{02107218-3420-4FC9-AA53-05A2E6DA58F8}</x14:id>
        </ext>
      </extLst>
    </cfRule>
  </conditionalFormatting>
  <conditionalFormatting sqref="J21:J22">
    <cfRule type="dataBar" priority="892">
      <dataBar>
        <cfvo type="num" val="0"/>
        <cfvo type="num" val="1"/>
        <color theme="0" tint="-0.34998626667073579"/>
      </dataBar>
      <extLst>
        <ext xmlns:x14="http://schemas.microsoft.com/office/spreadsheetml/2009/9/main" uri="{B025F937-C7B1-47D3-B67F-A62EFF666E3E}">
          <x14:id>{69855292-052F-4BCA-BF8C-1F2F3BAF9C71}</x14:id>
        </ext>
      </extLst>
    </cfRule>
  </conditionalFormatting>
  <conditionalFormatting sqref="J195:J197 J199:J205">
    <cfRule type="dataBar" priority="891">
      <dataBar>
        <cfvo type="num" val="0"/>
        <cfvo type="num" val="1"/>
        <color theme="0" tint="-0.34998626667073579"/>
      </dataBar>
      <extLst>
        <ext xmlns:x14="http://schemas.microsoft.com/office/spreadsheetml/2009/9/main" uri="{B025F937-C7B1-47D3-B67F-A62EFF666E3E}">
          <x14:id>{15E2F234-238E-4D95-A1AE-594F10A02C8D}</x14:id>
        </ext>
      </extLst>
    </cfRule>
  </conditionalFormatting>
  <conditionalFormatting sqref="J211">
    <cfRule type="dataBar" priority="819">
      <dataBar>
        <cfvo type="num" val="0"/>
        <cfvo type="num" val="1"/>
        <color theme="0" tint="-0.34998626667073579"/>
      </dataBar>
      <extLst>
        <ext xmlns:x14="http://schemas.microsoft.com/office/spreadsheetml/2009/9/main" uri="{B025F937-C7B1-47D3-B67F-A62EFF666E3E}">
          <x14:id>{A1819713-A704-435C-94EC-8A487FF4D0FE}</x14:id>
        </ext>
      </extLst>
    </cfRule>
  </conditionalFormatting>
  <conditionalFormatting sqref="J217">
    <cfRule type="dataBar" priority="818">
      <dataBar>
        <cfvo type="num" val="0"/>
        <cfvo type="num" val="1"/>
        <color theme="0" tint="-0.34998626667073579"/>
      </dataBar>
      <extLst>
        <ext xmlns:x14="http://schemas.microsoft.com/office/spreadsheetml/2009/9/main" uri="{B025F937-C7B1-47D3-B67F-A62EFF666E3E}">
          <x14:id>{0F090BAA-7517-4AAB-BECB-18B6F19A7C79}</x14:id>
        </ext>
      </extLst>
    </cfRule>
  </conditionalFormatting>
  <conditionalFormatting sqref="N63:BQ63">
    <cfRule type="expression" dxfId="526" priority="806">
      <formula>N$6=TODAY()</formula>
    </cfRule>
  </conditionalFormatting>
  <conditionalFormatting sqref="BQ27:FR27">
    <cfRule type="expression" dxfId="525" priority="747">
      <formula>BQ$6=TODAY()</formula>
    </cfRule>
  </conditionalFormatting>
  <conditionalFormatting sqref="CK26:DF26">
    <cfRule type="expression" dxfId="524" priority="746">
      <formula>CK$6=TODAY()</formula>
    </cfRule>
  </conditionalFormatting>
  <conditionalFormatting sqref="CL27:DL27">
    <cfRule type="expression" dxfId="523" priority="745">
      <formula>CL$6=TODAY()</formula>
    </cfRule>
  </conditionalFormatting>
  <conditionalFormatting sqref="CM26:DD26">
    <cfRule type="expression" dxfId="522" priority="744">
      <formula>CM$6=TODAY()</formula>
    </cfRule>
  </conditionalFormatting>
  <conditionalFormatting sqref="CT27:DA27">
    <cfRule type="expression" dxfId="521" priority="743">
      <formula>CT$6=TODAY()</formula>
    </cfRule>
  </conditionalFormatting>
  <conditionalFormatting sqref="CL27:CX27">
    <cfRule type="expression" dxfId="520" priority="742">
      <formula>CL$6=TODAY()</formula>
    </cfRule>
  </conditionalFormatting>
  <conditionalFormatting sqref="CL27:CX27">
    <cfRule type="expression" dxfId="519" priority="741">
      <formula>CL$6=TODAY()</formula>
    </cfRule>
  </conditionalFormatting>
  <conditionalFormatting sqref="CL27:CX27">
    <cfRule type="expression" dxfId="518" priority="740">
      <formula>CL$6=TODAY()</formula>
    </cfRule>
  </conditionalFormatting>
  <conditionalFormatting sqref="M31:BO31">
    <cfRule type="expression" dxfId="517" priority="736">
      <formula>M$6=TODAY()</formula>
    </cfRule>
  </conditionalFormatting>
  <conditionalFormatting sqref="BP31:DM31">
    <cfRule type="expression" dxfId="516" priority="735">
      <formula>BP$6=TODAY()</formula>
    </cfRule>
  </conditionalFormatting>
  <conditionalFormatting sqref="CK31:DK31">
    <cfRule type="expression" dxfId="515" priority="734">
      <formula>CK$6=TODAY()</formula>
    </cfRule>
  </conditionalFormatting>
  <conditionalFormatting sqref="CS31:CZ31">
    <cfRule type="expression" dxfId="514" priority="733">
      <formula>CS$6=TODAY()</formula>
    </cfRule>
  </conditionalFormatting>
  <conditionalFormatting sqref="CK31:CW31">
    <cfRule type="expression" dxfId="513" priority="732">
      <formula>CK$6=TODAY()</formula>
    </cfRule>
  </conditionalFormatting>
  <conditionalFormatting sqref="CK31:CW31">
    <cfRule type="expression" dxfId="512" priority="731">
      <formula>CK$6=TODAY()</formula>
    </cfRule>
  </conditionalFormatting>
  <conditionalFormatting sqref="CK31:CW31">
    <cfRule type="expression" dxfId="511" priority="730">
      <formula>CK$6=TODAY()</formula>
    </cfRule>
  </conditionalFormatting>
  <conditionalFormatting sqref="N32:BO37">
    <cfRule type="expression" dxfId="510" priority="729">
      <formula>N$6=TODAY()</formula>
    </cfRule>
  </conditionalFormatting>
  <conditionalFormatting sqref="BP32:DM37">
    <cfRule type="expression" dxfId="509" priority="728">
      <formula>BP$6=TODAY()</formula>
    </cfRule>
  </conditionalFormatting>
  <conditionalFormatting sqref="CK32:DK37">
    <cfRule type="expression" dxfId="508" priority="727">
      <formula>CK$6=TODAY()</formula>
    </cfRule>
  </conditionalFormatting>
  <conditionalFormatting sqref="CS32:CZ37">
    <cfRule type="expression" dxfId="507" priority="726">
      <formula>CS$6=TODAY()</formula>
    </cfRule>
  </conditionalFormatting>
  <conditionalFormatting sqref="CK32:CW37">
    <cfRule type="expression" dxfId="506" priority="725">
      <formula>CK$6=TODAY()</formula>
    </cfRule>
  </conditionalFormatting>
  <conditionalFormatting sqref="CK32:CW37">
    <cfRule type="expression" dxfId="505" priority="724">
      <formula>CK$6=TODAY()</formula>
    </cfRule>
  </conditionalFormatting>
  <conditionalFormatting sqref="CK32:CW37">
    <cfRule type="expression" dxfId="504" priority="723">
      <formula>CK$6=TODAY()</formula>
    </cfRule>
  </conditionalFormatting>
  <conditionalFormatting sqref="N39:BO39 N50:BO50 N52:BO55 N41:BO48 N57:BO62">
    <cfRule type="expression" dxfId="503" priority="715">
      <formula>N$6=TODAY()</formula>
    </cfRule>
  </conditionalFormatting>
  <conditionalFormatting sqref="BP39:DM39 BP50:DM50 BP52:DM55 BP41:DM48 BP57:DM62">
    <cfRule type="expression" dxfId="502" priority="714">
      <formula>BP$6=TODAY()</formula>
    </cfRule>
  </conditionalFormatting>
  <conditionalFormatting sqref="CK39:DK39 CK50:DK50 CK52:DK55 CK41:DK48 CK57:DK62">
    <cfRule type="expression" dxfId="501" priority="713">
      <formula>CK$6=TODAY()</formula>
    </cfRule>
  </conditionalFormatting>
  <conditionalFormatting sqref="CS39:CZ39 CS50:CZ50 CS52:CZ55 CS41:CZ48 CS57:CZ62">
    <cfRule type="expression" dxfId="500" priority="712">
      <formula>CS$6=TODAY()</formula>
    </cfRule>
  </conditionalFormatting>
  <conditionalFormatting sqref="CK39:CW39 CK50:CW50 CK52:CW55 CK41:CW48 CK57:CW62">
    <cfRule type="expression" dxfId="499" priority="711">
      <formula>CK$6=TODAY()</formula>
    </cfRule>
  </conditionalFormatting>
  <conditionalFormatting sqref="CK39:CW39 CK50:CW50 CK52:CW55 CK41:CW48 CK57:CW62">
    <cfRule type="expression" dxfId="498" priority="710">
      <formula>CK$6=TODAY()</formula>
    </cfRule>
  </conditionalFormatting>
  <conditionalFormatting sqref="CK39:CW39 CK50:CW50 CK52:CW55 CK41:CW48 CK57:CW62">
    <cfRule type="expression" dxfId="497" priority="709">
      <formula>CK$6=TODAY()</formula>
    </cfRule>
  </conditionalFormatting>
  <conditionalFormatting sqref="N64:BO64">
    <cfRule type="expression" dxfId="496" priority="708">
      <formula>N$6=TODAY()</formula>
    </cfRule>
  </conditionalFormatting>
  <conditionalFormatting sqref="BP64:DM64">
    <cfRule type="expression" dxfId="495" priority="707">
      <formula>BP$6=TODAY()</formula>
    </cfRule>
  </conditionalFormatting>
  <conditionalFormatting sqref="CK64:DK64">
    <cfRule type="expression" dxfId="494" priority="706">
      <formula>CK$6=TODAY()</formula>
    </cfRule>
  </conditionalFormatting>
  <conditionalFormatting sqref="CS64:CZ64">
    <cfRule type="expression" dxfId="493" priority="705">
      <formula>CS$6=TODAY()</formula>
    </cfRule>
  </conditionalFormatting>
  <conditionalFormatting sqref="CK64:CW64">
    <cfRule type="expression" dxfId="492" priority="704">
      <formula>CK$6=TODAY()</formula>
    </cfRule>
  </conditionalFormatting>
  <conditionalFormatting sqref="CK64:CW64">
    <cfRule type="expression" dxfId="491" priority="703">
      <formula>CK$6=TODAY()</formula>
    </cfRule>
  </conditionalFormatting>
  <conditionalFormatting sqref="CK64:CW64">
    <cfRule type="expression" dxfId="490" priority="702">
      <formula>CK$6=TODAY()</formula>
    </cfRule>
  </conditionalFormatting>
  <conditionalFormatting sqref="N212:BO216">
    <cfRule type="expression" dxfId="489" priority="638">
      <formula>N$6=TODAY()</formula>
    </cfRule>
  </conditionalFormatting>
  <conditionalFormatting sqref="BP212:DM216">
    <cfRule type="expression" dxfId="488" priority="637">
      <formula>BP$6=TODAY()</formula>
    </cfRule>
  </conditionalFormatting>
  <conditionalFormatting sqref="CK212:DK216">
    <cfRule type="expression" dxfId="487" priority="636">
      <formula>CK$6=TODAY()</formula>
    </cfRule>
  </conditionalFormatting>
  <conditionalFormatting sqref="CS212:CZ216">
    <cfRule type="expression" dxfId="486" priority="635">
      <formula>CS$6=TODAY()</formula>
    </cfRule>
  </conditionalFormatting>
  <conditionalFormatting sqref="CK212:CW216">
    <cfRule type="expression" dxfId="485" priority="634">
      <formula>CK$6=TODAY()</formula>
    </cfRule>
  </conditionalFormatting>
  <conditionalFormatting sqref="CK212:CW216">
    <cfRule type="expression" dxfId="484" priority="633">
      <formula>CK$6=TODAY()</formula>
    </cfRule>
  </conditionalFormatting>
  <conditionalFormatting sqref="CK212:CW216">
    <cfRule type="expression" dxfId="483" priority="632">
      <formula>CK$6=TODAY()</formula>
    </cfRule>
  </conditionalFormatting>
  <conditionalFormatting sqref="N218:BO219">
    <cfRule type="expression" dxfId="482" priority="631">
      <formula>N$6=TODAY()</formula>
    </cfRule>
  </conditionalFormatting>
  <conditionalFormatting sqref="BP218:DM219">
    <cfRule type="expression" dxfId="481" priority="630">
      <formula>BP$6=TODAY()</formula>
    </cfRule>
  </conditionalFormatting>
  <conditionalFormatting sqref="CK218:DK219">
    <cfRule type="expression" dxfId="480" priority="629">
      <formula>CK$6=TODAY()</formula>
    </cfRule>
  </conditionalFormatting>
  <conditionalFormatting sqref="CS218:CZ219">
    <cfRule type="expression" dxfId="479" priority="628">
      <formula>CS$6=TODAY()</formula>
    </cfRule>
  </conditionalFormatting>
  <conditionalFormatting sqref="CK218:CW219">
    <cfRule type="expression" dxfId="478" priority="627">
      <formula>CK$6=TODAY()</formula>
    </cfRule>
  </conditionalFormatting>
  <conditionalFormatting sqref="CK218:CW219">
    <cfRule type="expression" dxfId="477" priority="626">
      <formula>CK$6=TODAY()</formula>
    </cfRule>
  </conditionalFormatting>
  <conditionalFormatting sqref="CK218:CW219">
    <cfRule type="expression" dxfId="476" priority="625">
      <formula>CK$6=TODAY()</formula>
    </cfRule>
  </conditionalFormatting>
  <conditionalFormatting sqref="DO26:DQ26 DO203:DT205">
    <cfRule type="expression" dxfId="475" priority="624">
      <formula>DO$6=TODAY()</formula>
    </cfRule>
  </conditionalFormatting>
  <conditionalFormatting sqref="DO6:DU7">
    <cfRule type="expression" dxfId="474" priority="623">
      <formula>DO$6=TODAY()</formula>
    </cfRule>
  </conditionalFormatting>
  <conditionalFormatting sqref="DO6:DU7">
    <cfRule type="expression" dxfId="473" priority="622">
      <formula>DO$6=TODAY()</formula>
    </cfRule>
  </conditionalFormatting>
  <conditionalFormatting sqref="DO27:DS27">
    <cfRule type="expression" dxfId="472" priority="621">
      <formula>DO$6=TODAY()</formula>
    </cfRule>
  </conditionalFormatting>
  <conditionalFormatting sqref="DO31:DT31">
    <cfRule type="expression" dxfId="471" priority="620">
      <formula>DO$6=TODAY()</formula>
    </cfRule>
  </conditionalFormatting>
  <conditionalFormatting sqref="DO31:DR31">
    <cfRule type="expression" dxfId="470" priority="619">
      <formula>DO$6=TODAY()</formula>
    </cfRule>
  </conditionalFormatting>
  <conditionalFormatting sqref="DO32:DT37">
    <cfRule type="expression" dxfId="469" priority="618">
      <formula>DO$6=TODAY()</formula>
    </cfRule>
  </conditionalFormatting>
  <conditionalFormatting sqref="DO32:DR37">
    <cfRule type="expression" dxfId="468" priority="617">
      <formula>DO$6=TODAY()</formula>
    </cfRule>
  </conditionalFormatting>
  <conditionalFormatting sqref="DO39:DQ39 DO50:DQ50 DO52:DQ55 DO41:DQ48 DO57:DT62">
    <cfRule type="expression" dxfId="467" priority="614">
      <formula>DO$6=TODAY()</formula>
    </cfRule>
  </conditionalFormatting>
  <conditionalFormatting sqref="DO39:DQ39 DO50:DQ50 DO52:DQ55 DO41:DQ48 DO57:DR62">
    <cfRule type="expression" dxfId="466" priority="613">
      <formula>DO$6=TODAY()</formula>
    </cfRule>
  </conditionalFormatting>
  <conditionalFormatting sqref="DO64:DT64">
    <cfRule type="expression" dxfId="465" priority="612">
      <formula>DO$6=TODAY()</formula>
    </cfRule>
  </conditionalFormatting>
  <conditionalFormatting sqref="DO64:DR64">
    <cfRule type="expression" dxfId="464" priority="611">
      <formula>DO$6=TODAY()</formula>
    </cfRule>
  </conditionalFormatting>
  <conditionalFormatting sqref="DO212:DT216">
    <cfRule type="expression" dxfId="463" priority="608">
      <formula>DO$6=TODAY()</formula>
    </cfRule>
  </conditionalFormatting>
  <conditionalFormatting sqref="DO212:DR216">
    <cfRule type="expression" dxfId="462" priority="607">
      <formula>DO$6=TODAY()</formula>
    </cfRule>
  </conditionalFormatting>
  <conditionalFormatting sqref="DO218:DT219">
    <cfRule type="expression" dxfId="461" priority="606">
      <formula>DO$6=TODAY()</formula>
    </cfRule>
  </conditionalFormatting>
  <conditionalFormatting sqref="DO218:DR219">
    <cfRule type="expression" dxfId="460" priority="605">
      <formula>DO$6=TODAY()</formula>
    </cfRule>
  </conditionalFormatting>
  <conditionalFormatting sqref="DV6:EB7">
    <cfRule type="expression" dxfId="459" priority="603">
      <formula>DV$6=TODAY()</formula>
    </cfRule>
  </conditionalFormatting>
  <conditionalFormatting sqref="DV6:EB7">
    <cfRule type="expression" dxfId="458" priority="602">
      <formula>DV$6=TODAY()</formula>
    </cfRule>
  </conditionalFormatting>
  <conditionalFormatting sqref="DV27:DZ27">
    <cfRule type="expression" dxfId="457" priority="601">
      <formula>DV$6=TODAY()</formula>
    </cfRule>
  </conditionalFormatting>
  <conditionalFormatting sqref="DV31:DX31">
    <cfRule type="expression" dxfId="456" priority="600">
      <formula>DV$6=TODAY()</formula>
    </cfRule>
  </conditionalFormatting>
  <conditionalFormatting sqref="DV31:DX31">
    <cfRule type="expression" dxfId="455" priority="599">
      <formula>DV$6=TODAY()</formula>
    </cfRule>
  </conditionalFormatting>
  <conditionalFormatting sqref="DV32:DX37">
    <cfRule type="expression" dxfId="454" priority="598">
      <formula>DV$6=TODAY()</formula>
    </cfRule>
  </conditionalFormatting>
  <conditionalFormatting sqref="DV32:DX37">
    <cfRule type="expression" dxfId="453" priority="597">
      <formula>DV$6=TODAY()</formula>
    </cfRule>
  </conditionalFormatting>
  <conditionalFormatting sqref="DV57:DY62">
    <cfRule type="expression" dxfId="452" priority="594">
      <formula>DV$6=TODAY()</formula>
    </cfRule>
  </conditionalFormatting>
  <conditionalFormatting sqref="DV57:DY62">
    <cfRule type="expression" dxfId="451" priority="593">
      <formula>DV$6=TODAY()</formula>
    </cfRule>
  </conditionalFormatting>
  <conditionalFormatting sqref="DV64:DY64">
    <cfRule type="expression" dxfId="450" priority="592">
      <formula>DV$6=TODAY()</formula>
    </cfRule>
  </conditionalFormatting>
  <conditionalFormatting sqref="DV64:DY64">
    <cfRule type="expression" dxfId="449" priority="591">
      <formula>DV$6=TODAY()</formula>
    </cfRule>
  </conditionalFormatting>
  <conditionalFormatting sqref="EC6:EI7">
    <cfRule type="expression" dxfId="448" priority="583">
      <formula>EC$6=TODAY()</formula>
    </cfRule>
  </conditionalFormatting>
  <conditionalFormatting sqref="EC6:EI7">
    <cfRule type="expression" dxfId="447" priority="582">
      <formula>EC$6=TODAY()</formula>
    </cfRule>
  </conditionalFormatting>
  <conditionalFormatting sqref="EC27:EG27">
    <cfRule type="expression" dxfId="446" priority="581">
      <formula>EC$6=TODAY()</formula>
    </cfRule>
  </conditionalFormatting>
  <conditionalFormatting sqref="EG31:EH31">
    <cfRule type="expression" dxfId="445" priority="580">
      <formula>EG$6=TODAY()</formula>
    </cfRule>
  </conditionalFormatting>
  <conditionalFormatting sqref="EG32:EH37">
    <cfRule type="expression" dxfId="444" priority="578">
      <formula>EG$6=TODAY()</formula>
    </cfRule>
  </conditionalFormatting>
  <conditionalFormatting sqref="EJ6:EP7">
    <cfRule type="expression" dxfId="443" priority="563">
      <formula>EJ$6=TODAY()</formula>
    </cfRule>
  </conditionalFormatting>
  <conditionalFormatting sqref="EJ6:EP7">
    <cfRule type="expression" dxfId="442" priority="562">
      <formula>EJ$6=TODAY()</formula>
    </cfRule>
  </conditionalFormatting>
  <conditionalFormatting sqref="EJ27:EN27">
    <cfRule type="expression" dxfId="441" priority="561">
      <formula>EJ$6=TODAY()</formula>
    </cfRule>
  </conditionalFormatting>
  <conditionalFormatting sqref="EJ31:EO31">
    <cfRule type="expression" dxfId="440" priority="560">
      <formula>EJ$6=TODAY()</formula>
    </cfRule>
  </conditionalFormatting>
  <conditionalFormatting sqref="EJ31:EM31">
    <cfRule type="expression" dxfId="439" priority="559">
      <formula>EJ$6=TODAY()</formula>
    </cfRule>
  </conditionalFormatting>
  <conditionalFormatting sqref="EJ32:EO37">
    <cfRule type="expression" dxfId="438" priority="558">
      <formula>EJ$6=TODAY()</formula>
    </cfRule>
  </conditionalFormatting>
  <conditionalFormatting sqref="EJ32:EM37">
    <cfRule type="expression" dxfId="437" priority="557">
      <formula>EJ$6=TODAY()</formula>
    </cfRule>
  </conditionalFormatting>
  <conditionalFormatting sqref="EQ6:EW7">
    <cfRule type="expression" dxfId="436" priority="543">
      <formula>EQ$6=TODAY()</formula>
    </cfRule>
  </conditionalFormatting>
  <conditionalFormatting sqref="EQ6:EW7">
    <cfRule type="expression" dxfId="435" priority="542">
      <formula>EQ$6=TODAY()</formula>
    </cfRule>
  </conditionalFormatting>
  <conditionalFormatting sqref="EQ27:EU27">
    <cfRule type="expression" dxfId="434" priority="541">
      <formula>EQ$6=TODAY()</formula>
    </cfRule>
  </conditionalFormatting>
  <conditionalFormatting sqref="EQ31:EV31">
    <cfRule type="expression" dxfId="433" priority="540">
      <formula>EQ$6=TODAY()</formula>
    </cfRule>
  </conditionalFormatting>
  <conditionalFormatting sqref="EQ31:ET31">
    <cfRule type="expression" dxfId="432" priority="539">
      <formula>EQ$6=TODAY()</formula>
    </cfRule>
  </conditionalFormatting>
  <conditionalFormatting sqref="EQ32:EV37">
    <cfRule type="expression" dxfId="431" priority="538">
      <formula>EQ$6=TODAY()</formula>
    </cfRule>
  </conditionalFormatting>
  <conditionalFormatting sqref="EQ32:ET37">
    <cfRule type="expression" dxfId="430" priority="537">
      <formula>EQ$6=TODAY()</formula>
    </cfRule>
  </conditionalFormatting>
  <conditionalFormatting sqref="EX6:FD7">
    <cfRule type="expression" dxfId="429" priority="523">
      <formula>EX$6=TODAY()</formula>
    </cfRule>
  </conditionalFormatting>
  <conditionalFormatting sqref="EX6:FD7">
    <cfRule type="expression" dxfId="428" priority="522">
      <formula>EX$6=TODAY()</formula>
    </cfRule>
  </conditionalFormatting>
  <conditionalFormatting sqref="EX27:FB27">
    <cfRule type="expression" dxfId="427" priority="521">
      <formula>EX$6=TODAY()</formula>
    </cfRule>
  </conditionalFormatting>
  <conditionalFormatting sqref="EX31:FC31">
    <cfRule type="expression" dxfId="426" priority="520">
      <formula>EX$6=TODAY()</formula>
    </cfRule>
  </conditionalFormatting>
  <conditionalFormatting sqref="EX31:FA31">
    <cfRule type="expression" dxfId="425" priority="519">
      <formula>EX$6=TODAY()</formula>
    </cfRule>
  </conditionalFormatting>
  <conditionalFormatting sqref="EX32:FC37">
    <cfRule type="expression" dxfId="424" priority="518">
      <formula>EX$6=TODAY()</formula>
    </cfRule>
  </conditionalFormatting>
  <conditionalFormatting sqref="EX32:FA37">
    <cfRule type="expression" dxfId="423" priority="517">
      <formula>EX$6=TODAY()</formula>
    </cfRule>
  </conditionalFormatting>
  <conditionalFormatting sqref="FE6:FK7">
    <cfRule type="expression" dxfId="422" priority="503">
      <formula>FE$6=TODAY()</formula>
    </cfRule>
  </conditionalFormatting>
  <conditionalFormatting sqref="FE6:FK7">
    <cfRule type="expression" dxfId="421" priority="502">
      <formula>FE$6=TODAY()</formula>
    </cfRule>
  </conditionalFormatting>
  <conditionalFormatting sqref="FE27:FI27">
    <cfRule type="expression" dxfId="420" priority="501">
      <formula>FE$6=TODAY()</formula>
    </cfRule>
  </conditionalFormatting>
  <conditionalFormatting sqref="FE31:FJ31">
    <cfRule type="expression" dxfId="419" priority="500">
      <formula>FE$6=TODAY()</formula>
    </cfRule>
  </conditionalFormatting>
  <conditionalFormatting sqref="FE31:FH31">
    <cfRule type="expression" dxfId="418" priority="499">
      <formula>FE$6=TODAY()</formula>
    </cfRule>
  </conditionalFormatting>
  <conditionalFormatting sqref="FE32:FJ37">
    <cfRule type="expression" dxfId="417" priority="498">
      <formula>FE$6=TODAY()</formula>
    </cfRule>
  </conditionalFormatting>
  <conditionalFormatting sqref="FE32:FH37">
    <cfRule type="expression" dxfId="416" priority="497">
      <formula>FE$6=TODAY()</formula>
    </cfRule>
  </conditionalFormatting>
  <conditionalFormatting sqref="FL6:FR7">
    <cfRule type="expression" dxfId="415" priority="483">
      <formula>FL$6=TODAY()</formula>
    </cfRule>
  </conditionalFormatting>
  <conditionalFormatting sqref="FL6:FR7">
    <cfRule type="expression" dxfId="414" priority="482">
      <formula>FL$6=TODAY()</formula>
    </cfRule>
  </conditionalFormatting>
  <conditionalFormatting sqref="FL27:FP27">
    <cfRule type="expression" dxfId="413" priority="481">
      <formula>FL$6=TODAY()</formula>
    </cfRule>
  </conditionalFormatting>
  <conditionalFormatting sqref="FL31:FQ31">
    <cfRule type="expression" dxfId="412" priority="480">
      <formula>FL$6=TODAY()</formula>
    </cfRule>
  </conditionalFormatting>
  <conditionalFormatting sqref="FL31:FO31">
    <cfRule type="expression" dxfId="411" priority="479">
      <formula>FL$6=TODAY()</formula>
    </cfRule>
  </conditionalFormatting>
  <conditionalFormatting sqref="FL32:FQ37">
    <cfRule type="expression" dxfId="410" priority="478">
      <formula>FL$6=TODAY()</formula>
    </cfRule>
  </conditionalFormatting>
  <conditionalFormatting sqref="FL32:FO37">
    <cfRule type="expression" dxfId="409" priority="477">
      <formula>FL$6=TODAY()</formula>
    </cfRule>
  </conditionalFormatting>
  <conditionalFormatting sqref="M29:BO29">
    <cfRule type="expression" dxfId="408" priority="441">
      <formula>M$6=TODAY()</formula>
    </cfRule>
  </conditionalFormatting>
  <conditionalFormatting sqref="BP29:DM29">
    <cfRule type="expression" dxfId="407" priority="440">
      <formula>BP$6=TODAY()</formula>
    </cfRule>
  </conditionalFormatting>
  <conditionalFormatting sqref="CK29:DK29">
    <cfRule type="expression" dxfId="406" priority="439">
      <formula>CK$6=TODAY()</formula>
    </cfRule>
  </conditionalFormatting>
  <conditionalFormatting sqref="CS29:CZ29">
    <cfRule type="expression" dxfId="405" priority="438">
      <formula>CS$6=TODAY()</formula>
    </cfRule>
  </conditionalFormatting>
  <conditionalFormatting sqref="CK29:CW29">
    <cfRule type="expression" dxfId="404" priority="437">
      <formula>CK$6=TODAY()</formula>
    </cfRule>
  </conditionalFormatting>
  <conditionalFormatting sqref="CK29:CW29">
    <cfRule type="expression" dxfId="403" priority="436">
      <formula>CK$6=TODAY()</formula>
    </cfRule>
  </conditionalFormatting>
  <conditionalFormatting sqref="CK29:CW29">
    <cfRule type="expression" dxfId="402" priority="435">
      <formula>CK$6=TODAY()</formula>
    </cfRule>
  </conditionalFormatting>
  <conditionalFormatting sqref="DO29:DT29">
    <cfRule type="expression" dxfId="401" priority="434">
      <formula>DO$6=TODAY()</formula>
    </cfRule>
  </conditionalFormatting>
  <conditionalFormatting sqref="DO29:DR29">
    <cfRule type="expression" dxfId="400" priority="433">
      <formula>DO$6=TODAY()</formula>
    </cfRule>
  </conditionalFormatting>
  <conditionalFormatting sqref="DV29:DX29">
    <cfRule type="expression" dxfId="399" priority="432">
      <formula>DV$6=TODAY()</formula>
    </cfRule>
  </conditionalFormatting>
  <conditionalFormatting sqref="DV29:DX29">
    <cfRule type="expression" dxfId="398" priority="431">
      <formula>DV$6=TODAY()</formula>
    </cfRule>
  </conditionalFormatting>
  <conditionalFormatting sqref="EG29:EH29">
    <cfRule type="expression" dxfId="397" priority="430">
      <formula>EG$6=TODAY()</formula>
    </cfRule>
  </conditionalFormatting>
  <conditionalFormatting sqref="EJ29:EO29">
    <cfRule type="expression" dxfId="396" priority="428">
      <formula>EJ$6=TODAY()</formula>
    </cfRule>
  </conditionalFormatting>
  <conditionalFormatting sqref="EJ29:EM29">
    <cfRule type="expression" dxfId="395" priority="427">
      <formula>EJ$6=TODAY()</formula>
    </cfRule>
  </conditionalFormatting>
  <conditionalFormatting sqref="EQ29:EV29">
    <cfRule type="expression" dxfId="394" priority="426">
      <formula>EQ$6=TODAY()</formula>
    </cfRule>
  </conditionalFormatting>
  <conditionalFormatting sqref="EQ29:ET29">
    <cfRule type="expression" dxfId="393" priority="425">
      <formula>EQ$6=TODAY()</formula>
    </cfRule>
  </conditionalFormatting>
  <conditionalFormatting sqref="EX29:FC29">
    <cfRule type="expression" dxfId="392" priority="424">
      <formula>EX$6=TODAY()</formula>
    </cfRule>
  </conditionalFormatting>
  <conditionalFormatting sqref="EX29:FA29">
    <cfRule type="expression" dxfId="391" priority="423">
      <formula>EX$6=TODAY()</formula>
    </cfRule>
  </conditionalFormatting>
  <conditionalFormatting sqref="FE29:FJ29">
    <cfRule type="expression" dxfId="390" priority="422">
      <formula>FE$6=TODAY()</formula>
    </cfRule>
  </conditionalFormatting>
  <conditionalFormatting sqref="FE29:FH29">
    <cfRule type="expression" dxfId="389" priority="421">
      <formula>FE$6=TODAY()</formula>
    </cfRule>
  </conditionalFormatting>
  <conditionalFormatting sqref="FL29:FQ29">
    <cfRule type="expression" dxfId="388" priority="420">
      <formula>FL$6=TODAY()</formula>
    </cfRule>
  </conditionalFormatting>
  <conditionalFormatting sqref="FL29:FO29">
    <cfRule type="expression" dxfId="387" priority="419">
      <formula>FL$6=TODAY()</formula>
    </cfRule>
  </conditionalFormatting>
  <conditionalFormatting sqref="N56:BQ56">
    <cfRule type="expression" dxfId="386" priority="418">
      <formula>N$6=TODAY()</formula>
    </cfRule>
  </conditionalFormatting>
  <conditionalFormatting sqref="N40:BQ40">
    <cfRule type="expression" dxfId="385" priority="417">
      <formula>N$6=TODAY()</formula>
    </cfRule>
  </conditionalFormatting>
  <conditionalFormatting sqref="N49:BQ49">
    <cfRule type="expression" dxfId="384" priority="416">
      <formula>N$6=TODAY()</formula>
    </cfRule>
  </conditionalFormatting>
  <conditionalFormatting sqref="N51:BQ51">
    <cfRule type="expression" dxfId="383" priority="415">
      <formula>N$6=TODAY()</formula>
    </cfRule>
  </conditionalFormatting>
  <conditionalFormatting sqref="N66:BO70 N72:BO76 N78:BO78 N80:BO81 N83:BO86 N88:BO92 N94:BO94 N96:BO99 N101:BO101 N103:BO103 N105:BO106">
    <cfRule type="expression" dxfId="382" priority="414">
      <formula>N$6=TODAY()</formula>
    </cfRule>
  </conditionalFormatting>
  <conditionalFormatting sqref="BP66:DM70 BP72:DM76 BP78:DM78 BP80:DM81 BP83:DM86 BP88:DM92 BP94:DM94 BP96:DM99 BP101:DM101 BP103:DM103 BP105:DM106">
    <cfRule type="expression" dxfId="381" priority="413">
      <formula>BP$6=TODAY()</formula>
    </cfRule>
  </conditionalFormatting>
  <conditionalFormatting sqref="CK66:DK70 CK72:DK76 CK78:DK78 CK80:DK81 CK83:DK86 CK88:DK92 CK94:DK94 CK96:DK99 CK101:DK101 CK103:DK103 CK105:DK106">
    <cfRule type="expression" dxfId="380" priority="412">
      <formula>CK$6=TODAY()</formula>
    </cfRule>
  </conditionalFormatting>
  <conditionalFormatting sqref="CS66:CZ70 CS72:CZ76 CS78:CZ78 CS80:CZ81 CS83:CZ86 CS88:CZ92 CS94:CZ94 CS96:CZ99 CS101:CZ101 CS103:CZ103 CS105:CZ106">
    <cfRule type="expression" dxfId="379" priority="411">
      <formula>CS$6=TODAY()</formula>
    </cfRule>
  </conditionalFormatting>
  <conditionalFormatting sqref="CK66:CW70 CK72:CW76 CK78:CW78 CK80:CW81 CK83:CW86 CK88:CW92 CK94:CW94 CK96:CW99 CK101:CW101 CK103:CW103 CK105:CW106">
    <cfRule type="expression" dxfId="378" priority="410">
      <formula>CK$6=TODAY()</formula>
    </cfRule>
  </conditionalFormatting>
  <conditionalFormatting sqref="CK66:CW70 CK72:CW76 CK78:CW78 CK80:CW81 CK83:CW86 CK88:CW92 CK94:CW94 CK96:CW99 CK101:CW101 CK103:CW103 CK105:CW106">
    <cfRule type="expression" dxfId="377" priority="409">
      <formula>CK$6=TODAY()</formula>
    </cfRule>
  </conditionalFormatting>
  <conditionalFormatting sqref="CK66:CW70 CK72:CW76 CK78:CW78 CK80:CW81 CK83:CW86 CK88:CW92 CK94:CW94 CK96:CW99 CK101:CW101 CK103:CW103 CK105:CW106">
    <cfRule type="expression" dxfId="376" priority="408">
      <formula>CK$6=TODAY()</formula>
    </cfRule>
  </conditionalFormatting>
  <conditionalFormatting sqref="DO66:DT70 DO72:DT76 DO78:DT78 DO80:DT81 DO83:DT86 DO88:DT92 DO94:DT94 DO96:DT99 DO101:DT101 DO103:DT103 DO105:DT106">
    <cfRule type="expression" dxfId="375" priority="407">
      <formula>DO$6=TODAY()</formula>
    </cfRule>
  </conditionalFormatting>
  <conditionalFormatting sqref="DO66:DR70 DO72:DR76 DO78:DR78 DO80:DR81 DO83:DR86 DO88:DR92 DO94:DR94 DO96:DR99 DO101:DR101 DO103:DR103 DO105:DR106">
    <cfRule type="expression" dxfId="374" priority="406">
      <formula>DO$6=TODAY()</formula>
    </cfRule>
  </conditionalFormatting>
  <conditionalFormatting sqref="DV72:DY76 DV78:DY78 DV80:DX80 DV83:DX86 DV88:DX92 DV94:DX94 DV96:DX99 DV101:DX101 DV103:DY103 DV105:DX106 DV66:DY70 DV81:DY81">
    <cfRule type="expression" dxfId="373" priority="405">
      <formula>DV$6=TODAY()</formula>
    </cfRule>
  </conditionalFormatting>
  <conditionalFormatting sqref="DV66:DY70 DV72:DY76 DV78:DY78 DV81:DY81 DV83:DX86 DV88:DX92 DV94:DX94 DV96:DX99 DV101:DX101 DV103:DY103 DV105:DX106 DV80:DX80">
    <cfRule type="expression" dxfId="372" priority="404">
      <formula>DV$6=TODAY()</formula>
    </cfRule>
  </conditionalFormatting>
  <conditionalFormatting sqref="N65:BQ65">
    <cfRule type="expression" dxfId="371" priority="391">
      <formula>N$6=TODAY()</formula>
    </cfRule>
  </conditionalFormatting>
  <conditionalFormatting sqref="N71:BQ71">
    <cfRule type="expression" dxfId="370" priority="390">
      <formula>N$6=TODAY()</formula>
    </cfRule>
  </conditionalFormatting>
  <conditionalFormatting sqref="N77:BQ77">
    <cfRule type="expression" dxfId="369" priority="389">
      <formula>N$6=TODAY()</formula>
    </cfRule>
  </conditionalFormatting>
  <conditionalFormatting sqref="N79:BQ79">
    <cfRule type="expression" dxfId="368" priority="388">
      <formula>N$6=TODAY()</formula>
    </cfRule>
  </conditionalFormatting>
  <conditionalFormatting sqref="N82:BQ82">
    <cfRule type="expression" dxfId="367" priority="387">
      <formula>N$6=TODAY()</formula>
    </cfRule>
  </conditionalFormatting>
  <conditionalFormatting sqref="N87:BQ87">
    <cfRule type="expression" dxfId="366" priority="386">
      <formula>N$6=TODAY()</formula>
    </cfRule>
  </conditionalFormatting>
  <conditionalFormatting sqref="N93:BQ93">
    <cfRule type="expression" dxfId="365" priority="385">
      <formula>N$6=TODAY()</formula>
    </cfRule>
  </conditionalFormatting>
  <conditionalFormatting sqref="N95:BQ95">
    <cfRule type="expression" dxfId="364" priority="384">
      <formula>N$6=TODAY()</formula>
    </cfRule>
  </conditionalFormatting>
  <conditionalFormatting sqref="N100:BQ100">
    <cfRule type="expression" dxfId="363" priority="383">
      <formula>N$6=TODAY()</formula>
    </cfRule>
  </conditionalFormatting>
  <conditionalFormatting sqref="N102:BQ102">
    <cfRule type="expression" dxfId="362" priority="382">
      <formula>N$6=TODAY()</formula>
    </cfRule>
  </conditionalFormatting>
  <conditionalFormatting sqref="N104:BQ104">
    <cfRule type="expression" dxfId="361" priority="381">
      <formula>N$6=TODAY()</formula>
    </cfRule>
  </conditionalFormatting>
  <conditionalFormatting sqref="N110:BQ110">
    <cfRule type="expression" dxfId="360" priority="380">
      <formula>N$6=TODAY()</formula>
    </cfRule>
  </conditionalFormatting>
  <conditionalFormatting sqref="N113:BQ113">
    <cfRule type="expression" dxfId="359" priority="379">
      <formula>N$6=TODAY()</formula>
    </cfRule>
  </conditionalFormatting>
  <conditionalFormatting sqref="N115:BQ115">
    <cfRule type="expression" dxfId="358" priority="378">
      <formula>N$6=TODAY()</formula>
    </cfRule>
  </conditionalFormatting>
  <conditionalFormatting sqref="N123:BQ123">
    <cfRule type="expression" dxfId="357" priority="377">
      <formula>N$6=TODAY()</formula>
    </cfRule>
  </conditionalFormatting>
  <conditionalFormatting sqref="N112:BP112">
    <cfRule type="expression" dxfId="356" priority="376">
      <formula>N$6=TODAY()</formula>
    </cfRule>
  </conditionalFormatting>
  <conditionalFormatting sqref="N148:BQ148">
    <cfRule type="expression" dxfId="355" priority="373">
      <formula>N$6=TODAY()</formula>
    </cfRule>
  </conditionalFormatting>
  <conditionalFormatting sqref="BQ112:FR112">
    <cfRule type="expression" dxfId="354" priority="372">
      <formula>BQ$6=TODAY()</formula>
    </cfRule>
  </conditionalFormatting>
  <conditionalFormatting sqref="CK111:DF111">
    <cfRule type="expression" dxfId="353" priority="371">
      <formula>CK$6=TODAY()</formula>
    </cfRule>
  </conditionalFormatting>
  <conditionalFormatting sqref="CL112:DL112">
    <cfRule type="expression" dxfId="352" priority="370">
      <formula>CL$6=TODAY()</formula>
    </cfRule>
  </conditionalFormatting>
  <conditionalFormatting sqref="CM111:DD111">
    <cfRule type="expression" dxfId="351" priority="369">
      <formula>CM$6=TODAY()</formula>
    </cfRule>
  </conditionalFormatting>
  <conditionalFormatting sqref="CT112:DA112">
    <cfRule type="expression" dxfId="350" priority="368">
      <formula>CT$6=TODAY()</formula>
    </cfRule>
  </conditionalFormatting>
  <conditionalFormatting sqref="CL112:CX112">
    <cfRule type="expression" dxfId="349" priority="367">
      <formula>CL$6=TODAY()</formula>
    </cfRule>
  </conditionalFormatting>
  <conditionalFormatting sqref="CL112:CX112">
    <cfRule type="expression" dxfId="348" priority="366">
      <formula>CL$6=TODAY()</formula>
    </cfRule>
  </conditionalFormatting>
  <conditionalFormatting sqref="CL112:CX112">
    <cfRule type="expression" dxfId="347" priority="365">
      <formula>CL$6=TODAY()</formula>
    </cfRule>
  </conditionalFormatting>
  <conditionalFormatting sqref="M116:BO116">
    <cfRule type="expression" dxfId="346" priority="364">
      <formula>M$6=TODAY()</formula>
    </cfRule>
  </conditionalFormatting>
  <conditionalFormatting sqref="BP116:DM116">
    <cfRule type="expression" dxfId="345" priority="363">
      <formula>BP$6=TODAY()</formula>
    </cfRule>
  </conditionalFormatting>
  <conditionalFormatting sqref="CK116:DK116">
    <cfRule type="expression" dxfId="344" priority="362">
      <formula>CK$6=TODAY()</formula>
    </cfRule>
  </conditionalFormatting>
  <conditionalFormatting sqref="CS116:CZ116">
    <cfRule type="expression" dxfId="343" priority="361">
      <formula>CS$6=TODAY()</formula>
    </cfRule>
  </conditionalFormatting>
  <conditionalFormatting sqref="CK116:CW116">
    <cfRule type="expression" dxfId="342" priority="360">
      <formula>CK$6=TODAY()</formula>
    </cfRule>
  </conditionalFormatting>
  <conditionalFormatting sqref="CK116:CW116">
    <cfRule type="expression" dxfId="341" priority="359">
      <formula>CK$6=TODAY()</formula>
    </cfRule>
  </conditionalFormatting>
  <conditionalFormatting sqref="CK116:CW116">
    <cfRule type="expression" dxfId="340" priority="358">
      <formula>CK$6=TODAY()</formula>
    </cfRule>
  </conditionalFormatting>
  <conditionalFormatting sqref="N117:BO122">
    <cfRule type="expression" dxfId="339" priority="357">
      <formula>N$6=TODAY()</formula>
    </cfRule>
  </conditionalFormatting>
  <conditionalFormatting sqref="BP117:DM122">
    <cfRule type="expression" dxfId="338" priority="356">
      <formula>BP$6=TODAY()</formula>
    </cfRule>
  </conditionalFormatting>
  <conditionalFormatting sqref="CK117:DK122">
    <cfRule type="expression" dxfId="337" priority="355">
      <formula>CK$6=TODAY()</formula>
    </cfRule>
  </conditionalFormatting>
  <conditionalFormatting sqref="CS117:CZ122">
    <cfRule type="expression" dxfId="336" priority="354">
      <formula>CS$6=TODAY()</formula>
    </cfRule>
  </conditionalFormatting>
  <conditionalFormatting sqref="CK117:CW122">
    <cfRule type="expression" dxfId="335" priority="353">
      <formula>CK$6=TODAY()</formula>
    </cfRule>
  </conditionalFormatting>
  <conditionalFormatting sqref="CK117:CW122">
    <cfRule type="expression" dxfId="334" priority="352">
      <formula>CK$6=TODAY()</formula>
    </cfRule>
  </conditionalFormatting>
  <conditionalFormatting sqref="CK117:CW122">
    <cfRule type="expression" dxfId="333" priority="351">
      <formula>CK$6=TODAY()</formula>
    </cfRule>
  </conditionalFormatting>
  <conditionalFormatting sqref="N124:BO124 N135:BO135 N137:BO140 N126:BO133 N142:BO147">
    <cfRule type="expression" dxfId="332" priority="350">
      <formula>N$6=TODAY()</formula>
    </cfRule>
  </conditionalFormatting>
  <conditionalFormatting sqref="BP124:DM124 BP135:DM135 BP137:DM140 BP126:DM133 BP142:DM147">
    <cfRule type="expression" dxfId="331" priority="349">
      <formula>BP$6=TODAY()</formula>
    </cfRule>
  </conditionalFormatting>
  <conditionalFormatting sqref="CK124:DK124 CK135:DK135 CK137:DK140 CK126:DK133 CK142:DK147">
    <cfRule type="expression" dxfId="330" priority="348">
      <formula>CK$6=TODAY()</formula>
    </cfRule>
  </conditionalFormatting>
  <conditionalFormatting sqref="CS124:CZ124 CS135:CZ135 CS137:CZ140 CS126:CZ133 CS142:CZ147">
    <cfRule type="expression" dxfId="329" priority="347">
      <formula>CS$6=TODAY()</formula>
    </cfRule>
  </conditionalFormatting>
  <conditionalFormatting sqref="CK124:CW124 CK135:CW135 CK137:CW140 CK126:CW133 CK142:CW147">
    <cfRule type="expression" dxfId="328" priority="346">
      <formula>CK$6=TODAY()</formula>
    </cfRule>
  </conditionalFormatting>
  <conditionalFormatting sqref="CK124:CW124 CK135:CW135 CK137:CW140 CK126:CW133 CK142:CW147">
    <cfRule type="expression" dxfId="327" priority="345">
      <formula>CK$6=TODAY()</formula>
    </cfRule>
  </conditionalFormatting>
  <conditionalFormatting sqref="CK124:CW124 CK135:CW135 CK137:CW140 CK126:CW133 CK142:CW147">
    <cfRule type="expression" dxfId="326" priority="344">
      <formula>CK$6=TODAY()</formula>
    </cfRule>
  </conditionalFormatting>
  <conditionalFormatting sqref="N149:BO149">
    <cfRule type="expression" dxfId="325" priority="343">
      <formula>N$6=TODAY()</formula>
    </cfRule>
  </conditionalFormatting>
  <conditionalFormatting sqref="BP149:DM149">
    <cfRule type="expression" dxfId="324" priority="342">
      <formula>BP$6=TODAY()</formula>
    </cfRule>
  </conditionalFormatting>
  <conditionalFormatting sqref="CK149:DK149">
    <cfRule type="expression" dxfId="323" priority="341">
      <formula>CK$6=TODAY()</formula>
    </cfRule>
  </conditionalFormatting>
  <conditionalFormatting sqref="CS149:CZ149">
    <cfRule type="expression" dxfId="322" priority="340">
      <formula>CS$6=TODAY()</formula>
    </cfRule>
  </conditionalFormatting>
  <conditionalFormatting sqref="CK149:CW149">
    <cfRule type="expression" dxfId="321" priority="339">
      <formula>CK$6=TODAY()</formula>
    </cfRule>
  </conditionalFormatting>
  <conditionalFormatting sqref="CK149:CW149">
    <cfRule type="expression" dxfId="320" priority="338">
      <formula>CK$6=TODAY()</formula>
    </cfRule>
  </conditionalFormatting>
  <conditionalFormatting sqref="CK149:CW149">
    <cfRule type="expression" dxfId="319" priority="337">
      <formula>CK$6=TODAY()</formula>
    </cfRule>
  </conditionalFormatting>
  <conditionalFormatting sqref="DO111:DT111">
    <cfRule type="expression" dxfId="318" priority="336">
      <formula>DO$6=TODAY()</formula>
    </cfRule>
  </conditionalFormatting>
  <conditionalFormatting sqref="DO112:DS112">
    <cfRule type="expression" dxfId="317" priority="335">
      <formula>DO$6=TODAY()</formula>
    </cfRule>
  </conditionalFormatting>
  <conditionalFormatting sqref="DO116:DT116">
    <cfRule type="expression" dxfId="316" priority="334">
      <formula>DO$6=TODAY()</formula>
    </cfRule>
  </conditionalFormatting>
  <conditionalFormatting sqref="DO116:DR116">
    <cfRule type="expression" dxfId="315" priority="333">
      <formula>DO$6=TODAY()</formula>
    </cfRule>
  </conditionalFormatting>
  <conditionalFormatting sqref="DO117:DT122">
    <cfRule type="expression" dxfId="314" priority="332">
      <formula>DO$6=TODAY()</formula>
    </cfRule>
  </conditionalFormatting>
  <conditionalFormatting sqref="DO117:DR122">
    <cfRule type="expression" dxfId="313" priority="331">
      <formula>DO$6=TODAY()</formula>
    </cfRule>
  </conditionalFormatting>
  <conditionalFormatting sqref="DO124:DT124 DO135:DT135 DO137:DT140 DO126:DT133 DO142:DT147">
    <cfRule type="expression" dxfId="312" priority="330">
      <formula>DO$6=TODAY()</formula>
    </cfRule>
  </conditionalFormatting>
  <conditionalFormatting sqref="DO124:DR124 DO135:DR135 DO137:DR140 DO126:DR133 DO142:DR147">
    <cfRule type="expression" dxfId="311" priority="329">
      <formula>DO$6=TODAY()</formula>
    </cfRule>
  </conditionalFormatting>
  <conditionalFormatting sqref="DO149:DT149">
    <cfRule type="expression" dxfId="310" priority="328">
      <formula>DO$6=TODAY()</formula>
    </cfRule>
  </conditionalFormatting>
  <conditionalFormatting sqref="DO149:DR149">
    <cfRule type="expression" dxfId="309" priority="327">
      <formula>DO$6=TODAY()</formula>
    </cfRule>
  </conditionalFormatting>
  <conditionalFormatting sqref="DV111:DX111">
    <cfRule type="expression" dxfId="308" priority="326">
      <formula>DV$6=TODAY()</formula>
    </cfRule>
  </conditionalFormatting>
  <conditionalFormatting sqref="DV112:DZ112">
    <cfRule type="expression" dxfId="307" priority="325">
      <formula>DV$6=TODAY()</formula>
    </cfRule>
  </conditionalFormatting>
  <conditionalFormatting sqref="DV116:DX116">
    <cfRule type="expression" dxfId="306" priority="324">
      <formula>DV$6=TODAY()</formula>
    </cfRule>
  </conditionalFormatting>
  <conditionalFormatting sqref="DV116:DX116">
    <cfRule type="expression" dxfId="305" priority="323">
      <formula>DV$6=TODAY()</formula>
    </cfRule>
  </conditionalFormatting>
  <conditionalFormatting sqref="DV117:DX122">
    <cfRule type="expression" dxfId="304" priority="322">
      <formula>DV$6=TODAY()</formula>
    </cfRule>
  </conditionalFormatting>
  <conditionalFormatting sqref="DV117:DX122">
    <cfRule type="expression" dxfId="303" priority="321">
      <formula>DV$6=TODAY()</formula>
    </cfRule>
  </conditionalFormatting>
  <conditionalFormatting sqref="DV124:DX124 DV135:DW135 DV137:DW140 DV126:DX133">
    <cfRule type="expression" dxfId="302" priority="320">
      <formula>DV$6=TODAY()</formula>
    </cfRule>
  </conditionalFormatting>
  <conditionalFormatting sqref="DV124:DX124 DV135:DW135 DV137:DW140 DV126:DX133">
    <cfRule type="expression" dxfId="301" priority="319">
      <formula>DV$6=TODAY()</formula>
    </cfRule>
  </conditionalFormatting>
  <conditionalFormatting sqref="EC112:EG112">
    <cfRule type="expression" dxfId="300" priority="315">
      <formula>EC$6=TODAY()</formula>
    </cfRule>
  </conditionalFormatting>
  <conditionalFormatting sqref="EJ112:EN112">
    <cfRule type="expression" dxfId="299" priority="305">
      <formula>EJ$6=TODAY()</formula>
    </cfRule>
  </conditionalFormatting>
  <conditionalFormatting sqref="EQ112:EU112">
    <cfRule type="expression" dxfId="298" priority="295">
      <formula>EQ$6=TODAY()</formula>
    </cfRule>
  </conditionalFormatting>
  <conditionalFormatting sqref="EX112:FB112">
    <cfRule type="expression" dxfId="297" priority="285">
      <formula>EX$6=TODAY()</formula>
    </cfRule>
  </conditionalFormatting>
  <conditionalFormatting sqref="FE112:FI112">
    <cfRule type="expression" dxfId="296" priority="275">
      <formula>FE$6=TODAY()</formula>
    </cfRule>
  </conditionalFormatting>
  <conditionalFormatting sqref="FL112:FP112">
    <cfRule type="expression" dxfId="295" priority="265">
      <formula>FL$6=TODAY()</formula>
    </cfRule>
  </conditionalFormatting>
  <conditionalFormatting sqref="M114:BO114">
    <cfRule type="expression" dxfId="294" priority="256">
      <formula>M$6=TODAY()</formula>
    </cfRule>
  </conditionalFormatting>
  <conditionalFormatting sqref="BP114:DM114">
    <cfRule type="expression" dxfId="293" priority="255">
      <formula>BP$6=TODAY()</formula>
    </cfRule>
  </conditionalFormatting>
  <conditionalFormatting sqref="CK114:DK114">
    <cfRule type="expression" dxfId="292" priority="254">
      <formula>CK$6=TODAY()</formula>
    </cfRule>
  </conditionalFormatting>
  <conditionalFormatting sqref="CS114:CZ114">
    <cfRule type="expression" dxfId="291" priority="253">
      <formula>CS$6=TODAY()</formula>
    </cfRule>
  </conditionalFormatting>
  <conditionalFormatting sqref="CK114:CW114">
    <cfRule type="expression" dxfId="290" priority="252">
      <formula>CK$6=TODAY()</formula>
    </cfRule>
  </conditionalFormatting>
  <conditionalFormatting sqref="CK114:CW114">
    <cfRule type="expression" dxfId="289" priority="251">
      <formula>CK$6=TODAY()</formula>
    </cfRule>
  </conditionalFormatting>
  <conditionalFormatting sqref="CK114:CW114">
    <cfRule type="expression" dxfId="288" priority="250">
      <formula>CK$6=TODAY()</formula>
    </cfRule>
  </conditionalFormatting>
  <conditionalFormatting sqref="DO114:DT114">
    <cfRule type="expression" dxfId="287" priority="249">
      <formula>DO$6=TODAY()</formula>
    </cfRule>
  </conditionalFormatting>
  <conditionalFormatting sqref="DO114:DR114">
    <cfRule type="expression" dxfId="286" priority="248">
      <formula>DO$6=TODAY()</formula>
    </cfRule>
  </conditionalFormatting>
  <conditionalFormatting sqref="DV114:DX114">
    <cfRule type="expression" dxfId="285" priority="247">
      <formula>DV$6=TODAY()</formula>
    </cfRule>
  </conditionalFormatting>
  <conditionalFormatting sqref="DV114:DX114">
    <cfRule type="expression" dxfId="284" priority="246">
      <formula>DV$6=TODAY()</formula>
    </cfRule>
  </conditionalFormatting>
  <conditionalFormatting sqref="N141:BQ141">
    <cfRule type="expression" dxfId="283" priority="233">
      <formula>N$6=TODAY()</formula>
    </cfRule>
  </conditionalFormatting>
  <conditionalFormatting sqref="N125:BQ125">
    <cfRule type="expression" dxfId="282" priority="232">
      <formula>N$6=TODAY()</formula>
    </cfRule>
  </conditionalFormatting>
  <conditionalFormatting sqref="N134:BQ134">
    <cfRule type="expression" dxfId="281" priority="231">
      <formula>N$6=TODAY()</formula>
    </cfRule>
  </conditionalFormatting>
  <conditionalFormatting sqref="N136:BQ136">
    <cfRule type="expression" dxfId="280" priority="230">
      <formula>N$6=TODAY()</formula>
    </cfRule>
  </conditionalFormatting>
  <conditionalFormatting sqref="N151:BO155 N157:BO161 N163:BO163 N165:BO166 N168:BO171 N173:BO177 N179:BO179 N181:BO184 N186:BO186 N188:BO188 N190:BO191">
    <cfRule type="expression" dxfId="279" priority="229">
      <formula>N$6=TODAY()</formula>
    </cfRule>
  </conditionalFormatting>
  <conditionalFormatting sqref="BP151:DM155 BP157:DM161 BP163:DM163 BP165:DM166 BP168:DM171 BP173:DM177 BP179:DM179 BP181:DM184 BP186:DM186 BP188:DM188 BP190:DM191">
    <cfRule type="expression" dxfId="278" priority="228">
      <formula>BP$6=TODAY()</formula>
    </cfRule>
  </conditionalFormatting>
  <conditionalFormatting sqref="CK151:DK155 CK157:DK161 CK163:DK163 CK165:DK166 CK168:DK171 CK173:DK177 CK179:DK179 CK181:DK184 CK186:DK186 CK188:DK188 CK190:DK191">
    <cfRule type="expression" dxfId="277" priority="227">
      <formula>CK$6=TODAY()</formula>
    </cfRule>
  </conditionalFormatting>
  <conditionalFormatting sqref="CS151:CZ155 CS157:CZ161 CS163:CZ163 CS165:CZ166 CS168:CZ171 CS173:CZ177 CS179:CZ179 CS181:CZ184 CS186:CZ186 CS188:CZ188 CS190:CZ191">
    <cfRule type="expression" dxfId="276" priority="226">
      <formula>CS$6=TODAY()</formula>
    </cfRule>
  </conditionalFormatting>
  <conditionalFormatting sqref="CK151:CW155 CK157:CW161 CK163:CW163 CK165:CW166 CK168:CW171 CK173:CW177 CK179:CW179 CK181:CW184 CK186:CW186 CK188:CW188 CK190:CW191">
    <cfRule type="expression" dxfId="275" priority="225">
      <formula>CK$6=TODAY()</formula>
    </cfRule>
  </conditionalFormatting>
  <conditionalFormatting sqref="CK151:CW155 CK157:CW161 CK163:CW163 CK165:CW166 CK168:CW171 CK173:CW177 CK179:CW179 CK181:CW184 CK186:CW186 CK188:CW188 CK190:CW191">
    <cfRule type="expression" dxfId="274" priority="224">
      <formula>CK$6=TODAY()</formula>
    </cfRule>
  </conditionalFormatting>
  <conditionalFormatting sqref="CK151:CW155 CK157:CW161 CK163:CW163 CK165:CW166 CK168:CW171 CK173:CW177 CK179:CW179 CK181:CW184 CK186:CW186 CK188:CW188 CK190:CW191">
    <cfRule type="expression" dxfId="273" priority="223">
      <formula>CK$6=TODAY()</formula>
    </cfRule>
  </conditionalFormatting>
  <conditionalFormatting sqref="DO151:DT155 DO157:DT161 DO163:DT163 DO165:DT166 DO168:DT171 DO173:DT177 DO179:DT179 DO181:DT184 DO186:DT186 DO188:DT188 DO190:DT191">
    <cfRule type="expression" dxfId="272" priority="222">
      <formula>DO$6=TODAY()</formula>
    </cfRule>
  </conditionalFormatting>
  <conditionalFormatting sqref="DO151:DR155 DO157:DR161 DO163:DR163 DO165:DR166 DO168:DR171 DO173:DR177 DO179:DR179 DO181:DR184 DO186:DR186 DO188:DR188 DO190:DR191">
    <cfRule type="expression" dxfId="271" priority="221">
      <formula>DO$6=TODAY()</formula>
    </cfRule>
  </conditionalFormatting>
  <conditionalFormatting sqref="N150:BQ150">
    <cfRule type="expression" dxfId="270" priority="206">
      <formula>N$6=TODAY()</formula>
    </cfRule>
  </conditionalFormatting>
  <conditionalFormatting sqref="N156:BQ156">
    <cfRule type="expression" dxfId="269" priority="205">
      <formula>N$6=TODAY()</formula>
    </cfRule>
  </conditionalFormatting>
  <conditionalFormatting sqref="N162:BQ162">
    <cfRule type="expression" dxfId="268" priority="204">
      <formula>N$6=TODAY()</formula>
    </cfRule>
  </conditionalFormatting>
  <conditionalFormatting sqref="N164:BQ164">
    <cfRule type="expression" dxfId="267" priority="203">
      <formula>N$6=TODAY()</formula>
    </cfRule>
  </conditionalFormatting>
  <conditionalFormatting sqref="N167:BQ167">
    <cfRule type="expression" dxfId="266" priority="202">
      <formula>N$6=TODAY()</formula>
    </cfRule>
  </conditionalFormatting>
  <conditionalFormatting sqref="N172:BQ172">
    <cfRule type="expression" dxfId="265" priority="201">
      <formula>N$6=TODAY()</formula>
    </cfRule>
  </conditionalFormatting>
  <conditionalFormatting sqref="N178:BQ178">
    <cfRule type="expression" dxfId="264" priority="200">
      <formula>N$6=TODAY()</formula>
    </cfRule>
  </conditionalFormatting>
  <conditionalFormatting sqref="N180:BQ180">
    <cfRule type="expression" dxfId="263" priority="199">
      <formula>N$6=TODAY()</formula>
    </cfRule>
  </conditionalFormatting>
  <conditionalFormatting sqref="N185:BQ185">
    <cfRule type="expression" dxfId="262" priority="198">
      <formula>N$6=TODAY()</formula>
    </cfRule>
  </conditionalFormatting>
  <conditionalFormatting sqref="N187:BQ187">
    <cfRule type="expression" dxfId="261" priority="197">
      <formula>N$6=TODAY()</formula>
    </cfRule>
  </conditionalFormatting>
  <conditionalFormatting sqref="N189:BQ189">
    <cfRule type="expression" dxfId="260" priority="196">
      <formula>N$6=TODAY()</formula>
    </cfRule>
  </conditionalFormatting>
  <conditionalFormatting sqref="DO195:DT195">
    <cfRule type="expression" dxfId="259" priority="187">
      <formula>DO$6=TODAY()</formula>
    </cfRule>
  </conditionalFormatting>
  <conditionalFormatting sqref="DO196:DT196">
    <cfRule type="expression" dxfId="258" priority="179">
      <formula>DO$6=TODAY()</formula>
    </cfRule>
  </conditionalFormatting>
  <conditionalFormatting sqref="DO197:DT197">
    <cfRule type="expression" dxfId="257" priority="171">
      <formula>DO$6=TODAY()</formula>
    </cfRule>
  </conditionalFormatting>
  <conditionalFormatting sqref="J198">
    <cfRule type="dataBar" priority="163">
      <dataBar>
        <cfvo type="num" val="0"/>
        <cfvo type="num" val="1"/>
        <color theme="0" tint="-0.34998626667073579"/>
      </dataBar>
      <extLst>
        <ext xmlns:x14="http://schemas.microsoft.com/office/spreadsheetml/2009/9/main" uri="{B025F937-C7B1-47D3-B67F-A62EFF666E3E}">
          <x14:id>{C8A69A93-24BD-4BD3-9BBB-442581DB73EB}</x14:id>
        </ext>
      </extLst>
    </cfRule>
  </conditionalFormatting>
  <conditionalFormatting sqref="DO202:DT202">
    <cfRule type="expression" dxfId="256" priority="162">
      <formula>DO$6=TODAY()</formula>
    </cfRule>
  </conditionalFormatting>
  <conditionalFormatting sqref="DO199:DT199">
    <cfRule type="expression" dxfId="255" priority="154">
      <formula>DO$6=TODAY()</formula>
    </cfRule>
  </conditionalFormatting>
  <conditionalFormatting sqref="DO200:DT200">
    <cfRule type="expression" dxfId="254" priority="146">
      <formula>DO$6=TODAY()</formula>
    </cfRule>
  </conditionalFormatting>
  <conditionalFormatting sqref="DO201:DT201">
    <cfRule type="expression" dxfId="253" priority="138">
      <formula>DO$6=TODAY()</formula>
    </cfRule>
  </conditionalFormatting>
  <conditionalFormatting sqref="J206">
    <cfRule type="dataBar" priority="130">
      <dataBar>
        <cfvo type="num" val="0"/>
        <cfvo type="num" val="1"/>
        <color theme="0" tint="-0.34998626667073579"/>
      </dataBar>
      <extLst>
        <ext xmlns:x14="http://schemas.microsoft.com/office/spreadsheetml/2009/9/main" uri="{B025F937-C7B1-47D3-B67F-A62EFF666E3E}">
          <x14:id>{1CC6925A-EA68-420C-941D-38D3321117A5}</x14:id>
        </ext>
      </extLst>
    </cfRule>
  </conditionalFormatting>
  <conditionalFormatting sqref="DO210:DT210">
    <cfRule type="expression" dxfId="252" priority="129">
      <formula>DO$6=TODAY()</formula>
    </cfRule>
  </conditionalFormatting>
  <conditionalFormatting sqref="DO207:DT207">
    <cfRule type="expression" dxfId="251" priority="121">
      <formula>DO$6=TODAY()</formula>
    </cfRule>
  </conditionalFormatting>
  <conditionalFormatting sqref="DO208:DT208">
    <cfRule type="expression" dxfId="250" priority="113">
      <formula>DO$6=TODAY()</formula>
    </cfRule>
  </conditionalFormatting>
  <conditionalFormatting sqref="DO209:DT209">
    <cfRule type="expression" dxfId="249" priority="105">
      <formula>DO$6=TODAY()</formula>
    </cfRule>
  </conditionalFormatting>
  <conditionalFormatting sqref="CI20:CO20">
    <cfRule type="expression" dxfId="248" priority="96">
      <formula>AND($G20&lt;=CI$6,ROUNDDOWN(($H20-$G20+1)*$J20,0)+$G20-1&gt;=CI$6)</formula>
    </cfRule>
    <cfRule type="expression" dxfId="247" priority="97">
      <formula>AND(NOT(ISBLANK($G20)),$G20&lt;=CI$6,$H20&gt;=CI$6)</formula>
    </cfRule>
  </conditionalFormatting>
  <conditionalFormatting sqref="CI20:CO20">
    <cfRule type="expression" dxfId="246" priority="95">
      <formula>CI$6=TODAY()</formula>
    </cfRule>
  </conditionalFormatting>
  <conditionalFormatting sqref="CI17:CO17">
    <cfRule type="expression" dxfId="245" priority="93">
      <formula>AND($G17&lt;=CI$6,ROUNDDOWN(($H17-$G17+1)*$J17,0)+$G17-1&gt;=CI$6)</formula>
    </cfRule>
    <cfRule type="expression" dxfId="244" priority="94">
      <formula>AND(NOT(ISBLANK($G17)),$G17&lt;=CI$6,$H17&gt;=CI$6)</formula>
    </cfRule>
  </conditionalFormatting>
  <conditionalFormatting sqref="CI17:CO17">
    <cfRule type="expression" dxfId="243" priority="92">
      <formula>CI$6=TODAY()</formula>
    </cfRule>
  </conditionalFormatting>
  <conditionalFormatting sqref="CI16:CO16">
    <cfRule type="expression" dxfId="242" priority="90">
      <formula>AND($G16&lt;=CI$6,ROUNDDOWN(($H16-$G16+1)*$J16,0)+$G16-1&gt;=CI$6)</formula>
    </cfRule>
    <cfRule type="expression" dxfId="241" priority="91">
      <formula>AND(NOT(ISBLANK($G16)),$G16&lt;=CI$6,$H16&gt;=CI$6)</formula>
    </cfRule>
  </conditionalFormatting>
  <conditionalFormatting sqref="CI16:CO16">
    <cfRule type="expression" dxfId="240" priority="89">
      <formula>CI$6=TODAY()</formula>
    </cfRule>
  </conditionalFormatting>
  <conditionalFormatting sqref="CI13:CO13">
    <cfRule type="expression" dxfId="239" priority="87">
      <formula>AND($G13&lt;=CI$6,ROUNDDOWN(($H13-$G13+1)*$J13,0)+$G13-1&gt;=CI$6)</formula>
    </cfRule>
    <cfRule type="expression" dxfId="238" priority="88">
      <formula>AND(NOT(ISBLANK($G13)),$G13&lt;=CI$6,$H13&gt;=CI$6)</formula>
    </cfRule>
  </conditionalFormatting>
  <conditionalFormatting sqref="CI13:CO13">
    <cfRule type="expression" dxfId="237" priority="86">
      <formula>CI$6=TODAY()</formula>
    </cfRule>
  </conditionalFormatting>
  <conditionalFormatting sqref="CI12:CO12">
    <cfRule type="expression" dxfId="236" priority="84">
      <formula>AND($G12&lt;=CI$6,ROUNDDOWN(($H12-$G12+1)*$J12,0)+$G12-1&gt;=CI$6)</formula>
    </cfRule>
    <cfRule type="expression" dxfId="235" priority="85">
      <formula>AND(NOT(ISBLANK($G12)),$G12&lt;=CI$6,$H12&gt;=CI$6)</formula>
    </cfRule>
  </conditionalFormatting>
  <conditionalFormatting sqref="CI12:CO12">
    <cfRule type="expression" dxfId="234" priority="83">
      <formula>CI$6=TODAY()</formula>
    </cfRule>
  </conditionalFormatting>
  <conditionalFormatting sqref="CI10:CO10">
    <cfRule type="expression" dxfId="233" priority="81">
      <formula>AND($G10&lt;=CI$6,ROUNDDOWN(($H10-$G10+1)*$J10,0)+$G10-1&gt;=CI$6)</formula>
    </cfRule>
    <cfRule type="expression" dxfId="232" priority="82">
      <formula>AND(NOT(ISBLANK($G10)),$G10&lt;=CI$6,$H10&gt;=CI$6)</formula>
    </cfRule>
  </conditionalFormatting>
  <conditionalFormatting sqref="CI10:CO10">
    <cfRule type="expression" dxfId="231" priority="80">
      <formula>CI$6=TODAY()</formula>
    </cfRule>
  </conditionalFormatting>
  <conditionalFormatting sqref="CI9:CO9">
    <cfRule type="expression" dxfId="230" priority="78">
      <formula>AND($G9&lt;=CI$6,ROUNDDOWN(($H9-$G9+1)*$J9,0)+$G9-1&gt;=CI$6)</formula>
    </cfRule>
    <cfRule type="expression" dxfId="229" priority="79">
      <formula>AND(NOT(ISBLANK($G9)),$G9&lt;=CI$6,$H9&gt;=CI$6)</formula>
    </cfRule>
  </conditionalFormatting>
  <conditionalFormatting sqref="CI9:CO9">
    <cfRule type="expression" dxfId="228" priority="77">
      <formula>CI$6=TODAY()</formula>
    </cfRule>
  </conditionalFormatting>
  <conditionalFormatting sqref="N22:BL22">
    <cfRule type="expression" dxfId="227" priority="76">
      <formula>N$6=TODAY()</formula>
    </cfRule>
  </conditionalFormatting>
  <conditionalFormatting sqref="BM22:FR22">
    <cfRule type="expression" dxfId="226" priority="75">
      <formula>BM$6=TODAY()</formula>
    </cfRule>
  </conditionalFormatting>
  <conditionalFormatting sqref="J19">
    <cfRule type="dataBar" priority="74">
      <dataBar>
        <cfvo type="num" val="0"/>
        <cfvo type="num" val="1"/>
        <color theme="0" tint="-0.34998626667073579"/>
      </dataBar>
      <extLst>
        <ext xmlns:x14="http://schemas.microsoft.com/office/spreadsheetml/2009/9/main" uri="{B025F937-C7B1-47D3-B67F-A62EFF666E3E}">
          <x14:id>{4BAFDA12-13C4-4E4B-9877-C9404E42BA5D}</x14:id>
        </ext>
      </extLst>
    </cfRule>
  </conditionalFormatting>
  <conditionalFormatting sqref="J19">
    <cfRule type="dataBar" priority="72">
      <dataBar>
        <cfvo type="num" val="0"/>
        <cfvo type="num" val="1"/>
        <color theme="0" tint="-0.34998626667073579"/>
      </dataBar>
      <extLst>
        <ext xmlns:x14="http://schemas.microsoft.com/office/spreadsheetml/2009/9/main" uri="{B025F937-C7B1-47D3-B67F-A62EFF666E3E}">
          <x14:id>{DF66C213-A7C7-467D-960E-F386865129DD}</x14:id>
        </ext>
      </extLst>
    </cfRule>
  </conditionalFormatting>
  <conditionalFormatting sqref="N19:BL19">
    <cfRule type="expression" dxfId="225" priority="73">
      <formula>N$6=TODAY()</formula>
    </cfRule>
  </conditionalFormatting>
  <conditionalFormatting sqref="BM19:FR19">
    <cfRule type="expression" dxfId="224" priority="71">
      <formula>BM$6=TODAY()</formula>
    </cfRule>
  </conditionalFormatting>
  <conditionalFormatting sqref="N21:BL21">
    <cfRule type="expression" dxfId="223" priority="70">
      <formula>N$6=TODAY()</formula>
    </cfRule>
  </conditionalFormatting>
  <conditionalFormatting sqref="BM21:FR21">
    <cfRule type="expression" dxfId="222" priority="69">
      <formula>BM$6=TODAY()</formula>
    </cfRule>
  </conditionalFormatting>
  <conditionalFormatting sqref="DY29:EF29">
    <cfRule type="expression" dxfId="221" priority="68">
      <formula>DY$6=TODAY()</formula>
    </cfRule>
  </conditionalFormatting>
  <conditionalFormatting sqref="DY29:DZ29">
    <cfRule type="expression" dxfId="220" priority="67">
      <formula>DY$6=TODAY()</formula>
    </cfRule>
  </conditionalFormatting>
  <conditionalFormatting sqref="EC29:EF29">
    <cfRule type="expression" dxfId="219" priority="66">
      <formula>EC$6=TODAY()</formula>
    </cfRule>
  </conditionalFormatting>
  <conditionalFormatting sqref="DY31:EF37">
    <cfRule type="expression" dxfId="218" priority="65">
      <formula>DY$6=TODAY()</formula>
    </cfRule>
  </conditionalFormatting>
  <conditionalFormatting sqref="DY31:DZ37">
    <cfRule type="expression" dxfId="217" priority="64">
      <formula>DY$6=TODAY()</formula>
    </cfRule>
  </conditionalFormatting>
  <conditionalFormatting sqref="EC31:EF37">
    <cfRule type="expression" dxfId="216" priority="63">
      <formula>EC$6=TODAY()</formula>
    </cfRule>
  </conditionalFormatting>
  <conditionalFormatting sqref="DR20:FR20">
    <cfRule type="expression" dxfId="215" priority="61">
      <formula>AND($G20&lt;=DR$6,ROUNDDOWN(($H20-$G20+1)*$J20,0)+$G20-1&gt;=DR$6)</formula>
    </cfRule>
    <cfRule type="expression" dxfId="214" priority="62">
      <formula>AND(NOT(ISBLANK($G20)),$G20&lt;=DR$6,$H20&gt;=DR$6)</formula>
    </cfRule>
  </conditionalFormatting>
  <conditionalFormatting sqref="DR20:FR20">
    <cfRule type="expression" dxfId="213" priority="60">
      <formula>DR$6=TODAY()</formula>
    </cfRule>
  </conditionalFormatting>
  <conditionalFormatting sqref="DR16:FR17">
    <cfRule type="expression" dxfId="212" priority="58">
      <formula>AND($G16&lt;=DR$6,ROUNDDOWN(($H16-$G16+1)*$J16,0)+$G16-1&gt;=DR$6)</formula>
    </cfRule>
    <cfRule type="expression" dxfId="211" priority="59">
      <formula>AND(NOT(ISBLANK($G16)),$G16&lt;=DR$6,$H16&gt;=DR$6)</formula>
    </cfRule>
  </conditionalFormatting>
  <conditionalFormatting sqref="DR16:FR17">
    <cfRule type="expression" dxfId="210" priority="57">
      <formula>DR$6=TODAY()</formula>
    </cfRule>
  </conditionalFormatting>
  <conditionalFormatting sqref="DR12:FR13">
    <cfRule type="expression" dxfId="209" priority="55">
      <formula>AND($G12&lt;=DR$6,ROUNDDOWN(($H12-$G12+1)*$J12,0)+$G12-1&gt;=DR$6)</formula>
    </cfRule>
    <cfRule type="expression" dxfId="208" priority="56">
      <formula>AND(NOT(ISBLANK($G12)),$G12&lt;=DR$6,$H12&gt;=DR$6)</formula>
    </cfRule>
  </conditionalFormatting>
  <conditionalFormatting sqref="DR12:FR13">
    <cfRule type="expression" dxfId="207" priority="54">
      <formula>DR$6=TODAY()</formula>
    </cfRule>
  </conditionalFormatting>
  <conditionalFormatting sqref="DR9:FR10">
    <cfRule type="expression" dxfId="206" priority="52">
      <formula>AND($G9&lt;=DR$6,ROUNDDOWN(($H9-$G9+1)*$J9,0)+$G9-1&gt;=DR$6)</formula>
    </cfRule>
    <cfRule type="expression" dxfId="205" priority="53">
      <formula>AND(NOT(ISBLANK($G9)),$G9&lt;=DR$6,$H9&gt;=DR$6)</formula>
    </cfRule>
  </conditionalFormatting>
  <conditionalFormatting sqref="DR9:FR10">
    <cfRule type="expression" dxfId="204" priority="51">
      <formula>DR$6=TODAY()</formula>
    </cfRule>
  </conditionalFormatting>
  <conditionalFormatting sqref="DR26:FR26">
    <cfRule type="expression" dxfId="203" priority="50">
      <formula>DR$6=TODAY()</formula>
    </cfRule>
  </conditionalFormatting>
  <conditionalFormatting sqref="DR39:FR39">
    <cfRule type="expression" dxfId="202" priority="49">
      <formula>DR$6=TODAY()</formula>
    </cfRule>
  </conditionalFormatting>
  <conditionalFormatting sqref="DR41:FR48">
    <cfRule type="expression" dxfId="201" priority="48">
      <formula>DR$6=TODAY()</formula>
    </cfRule>
  </conditionalFormatting>
  <conditionalFormatting sqref="DR50:FR50">
    <cfRule type="expression" dxfId="200" priority="47">
      <formula>DR$6=TODAY()</formula>
    </cfRule>
  </conditionalFormatting>
  <conditionalFormatting sqref="DR52:FR55">
    <cfRule type="expression" dxfId="199" priority="46">
      <formula>DR$6=TODAY()</formula>
    </cfRule>
  </conditionalFormatting>
  <conditionalFormatting sqref="DZ57:FR58">
    <cfRule type="expression" dxfId="198" priority="45">
      <formula>DZ$6=TODAY()</formula>
    </cfRule>
  </conditionalFormatting>
  <conditionalFormatting sqref="DZ59:FR62">
    <cfRule type="expression" dxfId="197" priority="44">
      <formula>DZ$6=TODAY()</formula>
    </cfRule>
  </conditionalFormatting>
  <conditionalFormatting sqref="DZ64:FR64">
    <cfRule type="expression" dxfId="196" priority="43">
      <formula>DZ$6=TODAY()</formula>
    </cfRule>
  </conditionalFormatting>
  <conditionalFormatting sqref="DZ66:FR66">
    <cfRule type="expression" dxfId="195" priority="42">
      <formula>DZ$6=TODAY()</formula>
    </cfRule>
  </conditionalFormatting>
  <conditionalFormatting sqref="DZ67:FR68">
    <cfRule type="expression" dxfId="194" priority="40">
      <formula>DZ$6=TODAY()</formula>
    </cfRule>
  </conditionalFormatting>
  <conditionalFormatting sqref="DZ69:FR69">
    <cfRule type="expression" dxfId="193" priority="39">
      <formula>DZ$6=TODAY()</formula>
    </cfRule>
  </conditionalFormatting>
  <conditionalFormatting sqref="DZ70:FR70">
    <cfRule type="expression" dxfId="192" priority="38">
      <formula>DZ$6=TODAY()</formula>
    </cfRule>
  </conditionalFormatting>
  <conditionalFormatting sqref="DZ72:FR76">
    <cfRule type="expression" dxfId="191" priority="37">
      <formula>DZ$6=TODAY()</formula>
    </cfRule>
  </conditionalFormatting>
  <conditionalFormatting sqref="DZ78:FR78">
    <cfRule type="expression" dxfId="190" priority="36">
      <formula>DZ$6=TODAY()</formula>
    </cfRule>
  </conditionalFormatting>
  <conditionalFormatting sqref="DZ81:FR81">
    <cfRule type="expression" dxfId="189" priority="35">
      <formula>DZ$6=TODAY()</formula>
    </cfRule>
  </conditionalFormatting>
  <conditionalFormatting sqref="DY80:FQ80">
    <cfRule type="expression" dxfId="188" priority="34">
      <formula>DY$6=TODAY()</formula>
    </cfRule>
  </conditionalFormatting>
  <conditionalFormatting sqref="DY83:FQ86">
    <cfRule type="expression" dxfId="187" priority="33">
      <formula>DY$6=TODAY()</formula>
    </cfRule>
  </conditionalFormatting>
  <conditionalFormatting sqref="DY88:FQ92">
    <cfRule type="expression" dxfId="186" priority="32">
      <formula>DY$6=TODAY()</formula>
    </cfRule>
  </conditionalFormatting>
  <conditionalFormatting sqref="DY94:FQ94">
    <cfRule type="expression" dxfId="185" priority="31">
      <formula>DY$6=TODAY()</formula>
    </cfRule>
  </conditionalFormatting>
  <conditionalFormatting sqref="DY96:FQ99">
    <cfRule type="expression" dxfId="184" priority="30">
      <formula>DY$6=TODAY()</formula>
    </cfRule>
  </conditionalFormatting>
  <conditionalFormatting sqref="DY101:FQ101">
    <cfRule type="expression" dxfId="183" priority="29">
      <formula>DY$6=TODAY()</formula>
    </cfRule>
  </conditionalFormatting>
  <conditionalFormatting sqref="DZ103:FR103">
    <cfRule type="expression" dxfId="182" priority="28">
      <formula>DZ$6=TODAY()</formula>
    </cfRule>
  </conditionalFormatting>
  <conditionalFormatting sqref="DY105:FQ108">
    <cfRule type="expression" dxfId="181" priority="27">
      <formula>DY$6=TODAY()</formula>
    </cfRule>
  </conditionalFormatting>
  <conditionalFormatting sqref="DY111:FQ111">
    <cfRule type="expression" dxfId="180" priority="26">
      <formula>DY$6=TODAY()</formula>
    </cfRule>
  </conditionalFormatting>
  <conditionalFormatting sqref="DY114:FQ114">
    <cfRule type="expression" dxfId="179" priority="25">
      <formula>DY$6=TODAY()</formula>
    </cfRule>
  </conditionalFormatting>
  <conditionalFormatting sqref="DY116:FQ122">
    <cfRule type="expression" dxfId="178" priority="24">
      <formula>DY$6=TODAY()</formula>
    </cfRule>
  </conditionalFormatting>
  <conditionalFormatting sqref="DY124:FQ124">
    <cfRule type="expression" dxfId="177" priority="23">
      <formula>DY$6=TODAY()</formula>
    </cfRule>
  </conditionalFormatting>
  <conditionalFormatting sqref="DY126:FQ133">
    <cfRule type="expression" dxfId="176" priority="22">
      <formula>DY$6=TODAY()</formula>
    </cfRule>
  </conditionalFormatting>
  <conditionalFormatting sqref="DX135:FP135">
    <cfRule type="expression" dxfId="175" priority="21">
      <formula>DX$6=TODAY()</formula>
    </cfRule>
  </conditionalFormatting>
  <conditionalFormatting sqref="DX137:FP140">
    <cfRule type="expression" dxfId="174" priority="20">
      <formula>DX$6=TODAY()</formula>
    </cfRule>
  </conditionalFormatting>
  <conditionalFormatting sqref="DV142:FN147">
    <cfRule type="expression" dxfId="173" priority="19">
      <formula>DV$6=TODAY()</formula>
    </cfRule>
  </conditionalFormatting>
  <conditionalFormatting sqref="DV149:FN149">
    <cfRule type="expression" dxfId="172" priority="18">
      <formula>DV$6=TODAY()</formula>
    </cfRule>
  </conditionalFormatting>
  <conditionalFormatting sqref="DV151:FN155">
    <cfRule type="expression" dxfId="171" priority="17">
      <formula>DV$6=TODAY()</formula>
    </cfRule>
  </conditionalFormatting>
  <conditionalFormatting sqref="DV157:FN161">
    <cfRule type="expression" dxfId="170" priority="16">
      <formula>DV$6=TODAY()</formula>
    </cfRule>
  </conditionalFormatting>
  <conditionalFormatting sqref="DV163:FN163">
    <cfRule type="expression" dxfId="169" priority="15">
      <formula>DV$6=TODAY()</formula>
    </cfRule>
  </conditionalFormatting>
  <conditionalFormatting sqref="DV165:FN166">
    <cfRule type="expression" dxfId="168" priority="14">
      <formula>DV$6=TODAY()</formula>
    </cfRule>
  </conditionalFormatting>
  <conditionalFormatting sqref="DV168:FN171">
    <cfRule type="expression" dxfId="167" priority="13">
      <formula>DV$6=TODAY()</formula>
    </cfRule>
  </conditionalFormatting>
  <conditionalFormatting sqref="DV173:FN177">
    <cfRule type="expression" dxfId="166" priority="12">
      <formula>DV$6=TODAY()</formula>
    </cfRule>
  </conditionalFormatting>
  <conditionalFormatting sqref="DV179:FN179">
    <cfRule type="expression" dxfId="165" priority="11">
      <formula>DV$6=TODAY()</formula>
    </cfRule>
  </conditionalFormatting>
  <conditionalFormatting sqref="DV181:FN184">
    <cfRule type="expression" dxfId="164" priority="10">
      <formula>DV$6=TODAY()</formula>
    </cfRule>
  </conditionalFormatting>
  <conditionalFormatting sqref="DV186:FN186">
    <cfRule type="expression" dxfId="163" priority="9">
      <formula>DV$6=TODAY()</formula>
    </cfRule>
  </conditionalFormatting>
  <conditionalFormatting sqref="DV188:FN188">
    <cfRule type="expression" dxfId="162" priority="8">
      <formula>DV$6=TODAY()</formula>
    </cfRule>
  </conditionalFormatting>
  <conditionalFormatting sqref="DV190:FN193">
    <cfRule type="expression" dxfId="161" priority="7">
      <formula>DV$6=TODAY()</formula>
    </cfRule>
  </conditionalFormatting>
  <conditionalFormatting sqref="DV195:FN197">
    <cfRule type="expression" dxfId="160" priority="6">
      <formula>DV$6=TODAY()</formula>
    </cfRule>
  </conditionalFormatting>
  <conditionalFormatting sqref="DV199:FN205">
    <cfRule type="expression" dxfId="159" priority="5">
      <formula>DV$6=TODAY()</formula>
    </cfRule>
  </conditionalFormatting>
  <conditionalFormatting sqref="DV207:FN210">
    <cfRule type="expression" dxfId="158" priority="4">
      <formula>DV$6=TODAY()</formula>
    </cfRule>
  </conditionalFormatting>
  <conditionalFormatting sqref="DV216:FN216">
    <cfRule type="expression" dxfId="157" priority="3">
      <formula>DV$6=TODAY()</formula>
    </cfRule>
  </conditionalFormatting>
  <conditionalFormatting sqref="DV212:FN215">
    <cfRule type="expression" dxfId="156" priority="2">
      <formula>DV$6=TODAY()</formula>
    </cfRule>
  </conditionalFormatting>
  <conditionalFormatting sqref="DV218:FN219">
    <cfRule type="expression" dxfId="155" priority="1">
      <formula>DV$6=TODAY()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J4" xr:uid="{00000000-0002-0000-0000-000000000000}"/>
  </dataValidations>
  <pageMargins left="0.25" right="0.25" top="0.5" bottom="0.5" header="0.5" footer="0.25"/>
  <pageSetup scale="63" fitToHeight="0" orientation="landscape" r:id="rId1"/>
  <headerFooter alignWithMargins="0"/>
  <ignoredErrors>
    <ignoredError sqref="A220:B221 A223:B223 B222 G220:J223 I14 I23 I224:I227 I194" unlockedFormula="1"/>
    <ignoredError sqref="A194 A23 A14 A2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12</xdr:col>
                    <xdr:colOff>95250</xdr:colOff>
                    <xdr:row>1</xdr:row>
                    <xdr:rowOff>123825</xdr:rowOff>
                  </from>
                  <to>
                    <xdr:col>30</xdr:col>
                    <xdr:colOff>104775</xdr:colOff>
                    <xdr:row>2</xdr:row>
                    <xdr:rowOff>123825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J220:J227 J8 J14:J18 J207:J210 J20 J23:J194</xm:sqref>
        </x14:conditionalFormatting>
        <x14:conditionalFormatting xmlns:xm="http://schemas.microsoft.com/office/excel/2006/main">
          <x14:cfRule type="dataBar" id="{7199B235-E3F9-491D-B813-60BD56CEB0E3}">
            <x14:dataBar minLength="0" maxLength="100" gradient="0">
              <x14:cfvo type="num">
                <xm:f>0</xm:f>
              </x14:cfvo>
              <x14:cfvo type="num">
                <xm:f>1</xm:f>
              </x14:cfvo>
              <x14:negativeFillColor rgb="FFFF0000"/>
              <x14:axisColor rgb="FF000000"/>
            </x14:dataBar>
          </x14:cfRule>
          <xm:sqref>J218:J219</xm:sqref>
        </x14:conditionalFormatting>
        <x14:conditionalFormatting xmlns:xm="http://schemas.microsoft.com/office/excel/2006/main">
          <x14:cfRule type="dataBar" id="{6BEF877C-5282-445C-B662-5A061531D4B6}">
            <x14:dataBar minLength="0" maxLength="100" gradient="0">
              <x14:cfvo type="num">
                <xm:f>0</xm:f>
              </x14:cfvo>
              <x14:cfvo type="num">
                <xm:f>1</xm:f>
              </x14:cfvo>
              <x14:negativeFillColor rgb="FFFF0000"/>
              <x14:axisColor rgb="FF000000"/>
            </x14:dataBar>
          </x14:cfRule>
          <xm:sqref>J215 J212</xm:sqref>
        </x14:conditionalFormatting>
        <x14:conditionalFormatting xmlns:xm="http://schemas.microsoft.com/office/excel/2006/main">
          <x14:cfRule type="dataBar" id="{AF219022-08F3-4D98-9F70-D644C613A358}">
            <x14:dataBar minLength="0" maxLength="100" gradient="0">
              <x14:cfvo type="num">
                <xm:f>0</xm:f>
              </x14:cfvo>
              <x14:cfvo type="num">
                <xm:f>1</xm:f>
              </x14:cfvo>
              <x14:negativeFillColor rgb="FFFF0000"/>
              <x14:axisColor rgb="FF000000"/>
            </x14:dataBar>
          </x14:cfRule>
          <xm:sqref>J16:J17</xm:sqref>
        </x14:conditionalFormatting>
        <x14:conditionalFormatting xmlns:xm="http://schemas.microsoft.com/office/excel/2006/main">
          <x14:cfRule type="dataBar" id="{3C7BB8BB-1C18-4B92-82A9-C3A857748ECD}">
            <x14:dataBar minLength="0" maxLength="100" gradient="0">
              <x14:cfvo type="num">
                <xm:f>0</xm:f>
              </x14:cfvo>
              <x14:cfvo type="num">
                <xm:f>1</xm:f>
              </x14:cfvo>
              <x14:negativeFillColor rgb="FFFF0000"/>
              <x14:axisColor rgb="FF000000"/>
            </x14:dataBar>
          </x14:cfRule>
          <xm:sqref>J20</xm:sqref>
        </x14:conditionalFormatting>
        <x14:conditionalFormatting xmlns:xm="http://schemas.microsoft.com/office/excel/2006/main">
          <x14:cfRule type="dataBar" id="{A5971AD5-4C1A-4F70-8FC5-A0F9F00C49C3}">
            <x14:dataBar minLength="0" maxLength="100" gradient="0">
              <x14:cfvo type="num">
                <xm:f>0</xm:f>
              </x14:cfvo>
              <x14:cfvo type="num">
                <xm:f>1</xm:f>
              </x14:cfvo>
              <x14:negativeFillColor rgb="FFFF0000"/>
              <x14:axisColor rgb="FF000000"/>
            </x14:dataBar>
          </x14:cfRule>
          <xm:sqref>J15</xm:sqref>
        </x14:conditionalFormatting>
        <x14:conditionalFormatting xmlns:xm="http://schemas.microsoft.com/office/excel/2006/main">
          <x14:cfRule type="dataBar" id="{F1CF7A4A-A43F-43DA-ABC8-52A1C32D58E8}">
            <x14:dataBar minLength="0" maxLength="100" gradient="0">
              <x14:cfvo type="num">
                <xm:f>0</xm:f>
              </x14:cfvo>
              <x14:cfvo type="num">
                <xm:f>1</xm:f>
              </x14:cfvo>
              <x14:negativeFillColor rgb="FFFF0000"/>
              <x14:axisColor rgb="FF000000"/>
            </x14:dataBar>
          </x14:cfRule>
          <xm:sqref>J18</xm:sqref>
        </x14:conditionalFormatting>
        <x14:conditionalFormatting xmlns:xm="http://schemas.microsoft.com/office/excel/2006/main">
          <x14:cfRule type="dataBar" id="{0C67D468-60AF-4E79-BE41-61064004347C}">
            <x14:dataBar minLength="0" maxLength="100" gradient="0">
              <x14:cfvo type="num">
                <xm:f>0</xm:f>
              </x14:cfvo>
              <x14:cfvo type="num">
                <xm:f>1</xm:f>
              </x14:cfvo>
              <x14:negativeFillColor rgb="FFFF0000"/>
              <x14:axisColor rgb="FF000000"/>
            </x14:dataBar>
          </x14:cfRule>
          <xm:sqref>J216</xm:sqref>
        </x14:conditionalFormatting>
        <x14:conditionalFormatting xmlns:xm="http://schemas.microsoft.com/office/excel/2006/main">
          <x14:cfRule type="dataBar" id="{07403DC3-7C89-4792-ACF8-273C9EA2D547}">
            <x14:dataBar minLength="0" maxLength="100" gradient="0">
              <x14:cfvo type="num">
                <xm:f>0</xm:f>
              </x14:cfvo>
              <x14:cfvo type="num">
                <xm:f>1</xm:f>
              </x14:cfvo>
              <x14:negativeFillColor rgb="FFFF0000"/>
              <x14:axisColor rgb="FF000000"/>
            </x14:dataBar>
          </x14:cfRule>
          <xm:sqref>J9:J13</xm:sqref>
        </x14:conditionalFormatting>
        <x14:conditionalFormatting xmlns:xm="http://schemas.microsoft.com/office/excel/2006/main">
          <x14:cfRule type="dataBar" id="{D9A0B38E-0F0E-41FA-96A8-1B414AD168B0}">
            <x14:dataBar minLength="0" maxLength="100" gradient="0">
              <x14:cfvo type="num">
                <xm:f>0</xm:f>
              </x14:cfvo>
              <x14:cfvo type="num">
                <xm:f>1</xm:f>
              </x14:cfvo>
              <x14:negativeFillColor rgb="FFFF0000"/>
              <x14:axisColor rgb="FF000000"/>
            </x14:dataBar>
          </x14:cfRule>
          <xm:sqref>J213</xm:sqref>
        </x14:conditionalFormatting>
        <x14:conditionalFormatting xmlns:xm="http://schemas.microsoft.com/office/excel/2006/main">
          <x14:cfRule type="dataBar" id="{648B8F53-DBD4-4F6D-B5BC-B80328E5F247}">
            <x14:dataBar minLength="0" maxLength="100" gradient="0">
              <x14:cfvo type="num">
                <xm:f>0</xm:f>
              </x14:cfvo>
              <x14:cfvo type="num">
                <xm:f>1</xm:f>
              </x14:cfvo>
              <x14:negativeFillColor rgb="FFFF0000"/>
              <x14:axisColor rgb="FF000000"/>
            </x14:dataBar>
          </x14:cfRule>
          <xm:sqref>J214</xm:sqref>
        </x14:conditionalFormatting>
        <x14:conditionalFormatting xmlns:xm="http://schemas.microsoft.com/office/excel/2006/main">
          <x14:cfRule type="dataBar" id="{02107218-3420-4FC9-AA53-05A2E6DA58F8}">
            <x14:dataBar minLength="0" maxLength="100" gradient="0">
              <x14:cfvo type="num">
                <xm:f>0</xm:f>
              </x14:cfvo>
              <x14:cfvo type="num">
                <xm:f>1</xm:f>
              </x14:cfvo>
              <x14:negativeFillColor rgb="FFFF0000"/>
              <x14:axisColor rgb="FF000000"/>
            </x14:dataBar>
          </x14:cfRule>
          <xm:sqref>J21:J22</xm:sqref>
        </x14:conditionalFormatting>
        <x14:conditionalFormatting xmlns:xm="http://schemas.microsoft.com/office/excel/2006/main">
          <x14:cfRule type="dataBar" id="{69855292-052F-4BCA-BF8C-1F2F3BAF9C71}">
            <x14:dataBar minLength="0" maxLength="100" gradient="0">
              <x14:cfvo type="num">
                <xm:f>0</xm:f>
              </x14:cfvo>
              <x14:cfvo type="num">
                <xm:f>1</xm:f>
              </x14:cfvo>
              <x14:negativeFillColor rgb="FFFF0000"/>
              <x14:axisColor rgb="FF000000"/>
            </x14:dataBar>
          </x14:cfRule>
          <xm:sqref>J21:J22</xm:sqref>
        </x14:conditionalFormatting>
        <x14:conditionalFormatting xmlns:xm="http://schemas.microsoft.com/office/excel/2006/main">
          <x14:cfRule type="dataBar" id="{15E2F234-238E-4D95-A1AE-594F10A02C8D}">
            <x14:dataBar minLength="0" maxLength="100" gradient="0">
              <x14:cfvo type="num">
                <xm:f>0</xm:f>
              </x14:cfvo>
              <x14:cfvo type="num">
                <xm:f>1</xm:f>
              </x14:cfvo>
              <x14:negativeFillColor rgb="FFFF0000"/>
              <x14:axisColor rgb="FF000000"/>
            </x14:dataBar>
          </x14:cfRule>
          <xm:sqref>J195:J197 J199:J205</xm:sqref>
        </x14:conditionalFormatting>
        <x14:conditionalFormatting xmlns:xm="http://schemas.microsoft.com/office/excel/2006/main">
          <x14:cfRule type="dataBar" id="{A1819713-A704-435C-94EC-8A487FF4D0FE}">
            <x14:dataBar minLength="0" maxLength="100" gradient="0">
              <x14:cfvo type="num">
                <xm:f>0</xm:f>
              </x14:cfvo>
              <x14:cfvo type="num">
                <xm:f>1</xm:f>
              </x14:cfvo>
              <x14:negativeFillColor rgb="FFFF0000"/>
              <x14:axisColor rgb="FF000000"/>
            </x14:dataBar>
          </x14:cfRule>
          <xm:sqref>J211</xm:sqref>
        </x14:conditionalFormatting>
        <x14:conditionalFormatting xmlns:xm="http://schemas.microsoft.com/office/excel/2006/main">
          <x14:cfRule type="dataBar" id="{0F090BAA-7517-4AAB-BECB-18B6F19A7C79}">
            <x14:dataBar minLength="0" maxLength="100" gradient="0">
              <x14:cfvo type="num">
                <xm:f>0</xm:f>
              </x14:cfvo>
              <x14:cfvo type="num">
                <xm:f>1</xm:f>
              </x14:cfvo>
              <x14:negativeFillColor rgb="FFFF0000"/>
              <x14:axisColor rgb="FF000000"/>
            </x14:dataBar>
          </x14:cfRule>
          <xm:sqref>J217</xm:sqref>
        </x14:conditionalFormatting>
        <x14:conditionalFormatting xmlns:xm="http://schemas.microsoft.com/office/excel/2006/main">
          <x14:cfRule type="dataBar" id="{C8A69A93-24BD-4BD3-9BBB-442581DB73EB}">
            <x14:dataBar minLength="0" maxLength="100" gradient="0">
              <x14:cfvo type="num">
                <xm:f>0</xm:f>
              </x14:cfvo>
              <x14:cfvo type="num">
                <xm:f>1</xm:f>
              </x14:cfvo>
              <x14:negativeFillColor rgb="FFFF0000"/>
              <x14:axisColor rgb="FF000000"/>
            </x14:dataBar>
          </x14:cfRule>
          <xm:sqref>J198</xm:sqref>
        </x14:conditionalFormatting>
        <x14:conditionalFormatting xmlns:xm="http://schemas.microsoft.com/office/excel/2006/main">
          <x14:cfRule type="dataBar" id="{1CC6925A-EA68-420C-941D-38D3321117A5}">
            <x14:dataBar minLength="0" maxLength="100" gradient="0">
              <x14:cfvo type="num">
                <xm:f>0</xm:f>
              </x14:cfvo>
              <x14:cfvo type="num">
                <xm:f>1</xm:f>
              </x14:cfvo>
              <x14:negativeFillColor rgb="FFFF0000"/>
              <x14:axisColor rgb="FF000000"/>
            </x14:dataBar>
          </x14:cfRule>
          <xm:sqref>J206</xm:sqref>
        </x14:conditionalFormatting>
        <x14:conditionalFormatting xmlns:xm="http://schemas.microsoft.com/office/excel/2006/main">
          <x14:cfRule type="dataBar" id="{4BAFDA12-13C4-4E4B-9877-C9404E42BA5D}">
            <x14:dataBar minLength="0" maxLength="100" gradient="0">
              <x14:cfvo type="num">
                <xm:f>0</xm:f>
              </x14:cfvo>
              <x14:cfvo type="num">
                <xm:f>1</xm:f>
              </x14:cfvo>
              <x14:negativeFillColor rgb="FFFF0000"/>
              <x14:axisColor rgb="FF000000"/>
            </x14:dataBar>
          </x14:cfRule>
          <xm:sqref>J19</xm:sqref>
        </x14:conditionalFormatting>
        <x14:conditionalFormatting xmlns:xm="http://schemas.microsoft.com/office/excel/2006/main">
          <x14:cfRule type="dataBar" id="{DF66C213-A7C7-467D-960E-F386865129DD}">
            <x14:dataBar minLength="0" maxLength="100" gradient="0">
              <x14:cfvo type="num">
                <xm:f>0</xm:f>
              </x14:cfvo>
              <x14:cfvo type="num">
                <xm:f>1</xm:f>
              </x14:cfvo>
              <x14:negativeFillColor rgb="FFFF0000"/>
              <x14:axisColor rgb="FF000000"/>
            </x14:dataBar>
          </x14:cfRule>
          <xm:sqref>J19</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93779037-24E1-4CF2-8E52-F84E34E8F544}">
          <x14:formula1>
            <xm:f>'Master Data'!$B$2:$B$8</xm:f>
          </x14:formula1>
          <xm:sqref>C190:D193 C9:D10 C218 C16:D17 C29:D29 C12:D13 C195:C197 C26:D27 C57:D62 C207:C210 C31:D37 D218:D219 C212:D216 C41:D48 C39:D39 C52:D55 C50:D50 C64:D64 C66:D70 C72:D76 C78:D78 C80:D81 C83:D86 C88:D92 C94:D94 C96:D99 C101:D101 C103:D103 C105:D108 C114:D114 C111:D112 C142:D147 C116:D122 C126:D133 C124:D124 C137:D140 C135:D135 C149:D149 C151:D155 C157:D161 C163:D163 C165:D166 C168:D171 C173:D177 C179:D179 C181:D184 C186:D186 C188:D188 C199:C203 D204:D205 C19:D21</xm:sqref>
        </x14:dataValidation>
        <x14:dataValidation type="list" allowBlank="1" showInputMessage="1" showErrorMessage="1" xr:uid="{D9905EDC-F3D4-4542-8E94-0BF1DF2BB940}">
          <x14:formula1>
            <xm:f>'Master Data'!$A$2:$A$8</xm:f>
          </x14:formula1>
          <xm:sqref>E9:E10 E31:E37 E12:E13 E16:E17 E26:E27 E188 E218:E219 E29 E57:E62 E207:E210 E212:E216 E41:E48 E39 E52:E55 E50 E64 E66:E70 E72:E76 E78 E80:E81 E83:E86 E88:E92 E94 E96:E99 E101 E103 E105:E108 E114 E190:E193 E111:E112 E137:E140 E124 E116:E122 E135 E126:E133 E142:E147 E149 E151:E155 E157:E161 E163 E165:E166 E168:E171 E173:E177 E179 E181:E184 E186 E199:E205 E195:E197 E19:E21</xm:sqref>
        </x14:dataValidation>
        <x14:dataValidation type="list" allowBlank="1" showInputMessage="1" showErrorMessage="1" xr:uid="{8B08497D-BC65-428E-A9C7-A7C49FB5E7F0}">
          <x14:formula1>
            <xm:f>'Master Data'!$B$2:$B$9</xm:f>
          </x14:formula1>
          <xm:sqref>D195:D197 C219 D199:D203 C204:C205 D207:D210</xm:sqref>
        </x14:dataValidation>
        <x14:dataValidation type="list" allowBlank="1" showInputMessage="1" showErrorMessage="1" xr:uid="{BB157BF4-94B4-4D8C-B3A1-AD5346639691}">
          <x14:formula1>
            <xm:f>'Master Data'!$C$1:$C$6</xm:f>
          </x14:formula1>
          <xm:sqref>L212:L216 L218:L219 L207:L210 L29 L66:L70 L12:L13 L9:L10 L16:L17 L57:L62 L19:L22 L88:L92 L39 L31:L37 L50 L41:L48 L78 L195:L197 L80:L81 L105:L108 L26:L27 L83:L86 L72:L76 L94 L96:L99 L101 L103 L52:L55 L199:L205 L64</xm:sqref>
        </x14:dataValidation>
        <x14:dataValidation type="list" allowBlank="1" showInputMessage="1" showErrorMessage="1" xr:uid="{E44E8CFA-FFDA-489C-9626-1A187C08A733}">
          <x14:formula1>
            <xm:f>'Master Data'!$C$1:$C$7</xm:f>
          </x14:formula1>
          <xm:sqref>L186 L124 L114 L179 L173:L177 L165:L166 L188 L142:L147 L157:L161 L126:L133 L163 L137:L140 L149 L181:L184 L168:L171 L135 L116:L122 L151:L155 L190:L193 L111:L112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3E782-71A8-4905-9836-A20AE861B578}">
  <sheetPr>
    <pageSetUpPr fitToPage="1"/>
  </sheetPr>
  <dimension ref="A1:FS102"/>
  <sheetViews>
    <sheetView showGridLines="0" tabSelected="1" topLeftCell="A4" zoomScale="130" zoomScaleNormal="130" workbookViewId="0">
      <pane xSplit="13" topLeftCell="N1" activePane="topRight" state="frozen"/>
      <selection pane="topRight" activeCell="H5" sqref="H5"/>
    </sheetView>
  </sheetViews>
  <sheetFormatPr defaultColWidth="9.140625" defaultRowHeight="12.75" outlineLevelRow="2"/>
  <cols>
    <col min="1" max="1" width="8.7109375" customWidth="1"/>
    <col min="2" max="2" width="48.28515625" bestFit="1" customWidth="1"/>
    <col min="3" max="4" width="10.85546875" style="136" hidden="1" customWidth="1"/>
    <col min="5" max="5" width="10.85546875" style="136" customWidth="1"/>
    <col min="6" max="6" width="6.85546875" hidden="1" customWidth="1"/>
    <col min="7" max="8" width="12" customWidth="1"/>
    <col min="9" max="9" width="6" customWidth="1"/>
    <col min="10" max="10" width="6.7109375" customWidth="1"/>
    <col min="11" max="11" width="6.42578125" customWidth="1"/>
    <col min="12" max="12" width="6.42578125" style="136" customWidth="1"/>
    <col min="13" max="13" width="16.7109375" bestFit="1" customWidth="1"/>
    <col min="14" max="14" width="1.85546875" customWidth="1"/>
    <col min="15" max="70" width="2.42578125" customWidth="1"/>
    <col min="71" max="72" width="2.28515625" bestFit="1" customWidth="1"/>
    <col min="73" max="73" width="2.42578125" bestFit="1" customWidth="1"/>
    <col min="74" max="79" width="2.28515625" bestFit="1" customWidth="1"/>
    <col min="80" max="80" width="2.42578125" bestFit="1" customWidth="1"/>
    <col min="81" max="86" width="2.28515625" bestFit="1" customWidth="1"/>
    <col min="87" max="87" width="2.42578125" bestFit="1" customWidth="1"/>
    <col min="88" max="92" width="2.28515625" bestFit="1" customWidth="1"/>
    <col min="93" max="93" width="1.7109375" bestFit="1" customWidth="1"/>
    <col min="94" max="94" width="2.42578125" bestFit="1" customWidth="1"/>
    <col min="95" max="96" width="1.7109375" bestFit="1" customWidth="1"/>
    <col min="97" max="98" width="1.85546875" bestFit="1" customWidth="1"/>
    <col min="99" max="99" width="2" bestFit="1" customWidth="1"/>
    <col min="100" max="100" width="1.7109375" bestFit="1" customWidth="1"/>
    <col min="101" max="101" width="2.42578125" bestFit="1" customWidth="1"/>
    <col min="102" max="107" width="2.28515625" bestFit="1" customWidth="1"/>
    <col min="108" max="108" width="2.42578125" bestFit="1" customWidth="1"/>
    <col min="109" max="114" width="2.28515625" bestFit="1" customWidth="1"/>
    <col min="115" max="115" width="2.42578125" bestFit="1" customWidth="1"/>
    <col min="116" max="121" width="2.28515625" bestFit="1" customWidth="1"/>
    <col min="122" max="122" width="2.42578125" bestFit="1" customWidth="1"/>
    <col min="123" max="128" width="2.28515625" bestFit="1" customWidth="1"/>
    <col min="129" max="129" width="2.42578125" bestFit="1" customWidth="1"/>
    <col min="130" max="135" width="2.28515625" bestFit="1" customWidth="1"/>
    <col min="136" max="136" width="2.42578125" bestFit="1" customWidth="1"/>
    <col min="137" max="142" width="2.28515625" bestFit="1" customWidth="1"/>
    <col min="143" max="143" width="2.42578125" bestFit="1" customWidth="1"/>
    <col min="144" max="149" width="2.28515625" bestFit="1" customWidth="1"/>
    <col min="150" max="150" width="2.42578125" bestFit="1" customWidth="1"/>
    <col min="151" max="156" width="2.28515625" bestFit="1" customWidth="1"/>
    <col min="157" max="157" width="2.42578125" bestFit="1" customWidth="1"/>
    <col min="158" max="163" width="2.28515625" bestFit="1" customWidth="1"/>
    <col min="164" max="164" width="2.42578125" bestFit="1" customWidth="1"/>
    <col min="165" max="170" width="2.28515625" bestFit="1" customWidth="1"/>
    <col min="171" max="171" width="2.42578125" bestFit="1" customWidth="1"/>
    <col min="172" max="175" width="2.28515625" bestFit="1" customWidth="1"/>
  </cols>
  <sheetData>
    <row r="1" spans="1:175" ht="30" customHeight="1">
      <c r="A1" s="73" t="s">
        <v>201</v>
      </c>
      <c r="B1" s="30"/>
      <c r="C1" s="134"/>
      <c r="D1" s="134"/>
      <c r="E1" s="134"/>
      <c r="F1" s="30"/>
      <c r="G1" s="30"/>
      <c r="H1" s="30"/>
      <c r="K1" s="80"/>
      <c r="L1" s="201"/>
      <c r="M1" s="80"/>
      <c r="O1" s="205"/>
      <c r="P1" s="205"/>
      <c r="Q1" s="205"/>
      <c r="R1" s="205"/>
      <c r="S1" s="205"/>
      <c r="T1" s="205"/>
      <c r="U1" s="205"/>
      <c r="V1" s="205"/>
      <c r="W1" s="205"/>
      <c r="X1" s="205"/>
      <c r="Y1" s="205"/>
      <c r="Z1" s="205"/>
      <c r="AA1" s="205"/>
      <c r="AB1" s="205"/>
      <c r="AC1" s="205"/>
      <c r="AD1" s="205"/>
      <c r="AE1" s="205"/>
      <c r="AF1" s="205"/>
      <c r="AG1" s="205"/>
      <c r="AH1" s="205"/>
      <c r="AI1" s="205"/>
    </row>
    <row r="2" spans="1:175" ht="18" customHeight="1">
      <c r="A2" s="32" t="s">
        <v>202</v>
      </c>
      <c r="B2" s="12"/>
      <c r="C2" s="135"/>
      <c r="D2" s="135"/>
      <c r="E2" s="135"/>
      <c r="F2" s="20"/>
      <c r="G2" s="104"/>
      <c r="H2" s="104"/>
      <c r="J2" s="1"/>
    </row>
    <row r="3" spans="1:175" ht="17.25">
      <c r="A3" s="32"/>
      <c r="B3" s="2"/>
      <c r="J3" s="1"/>
      <c r="O3" s="18"/>
      <c r="P3" s="18"/>
      <c r="Q3" s="18"/>
      <c r="R3" s="18"/>
      <c r="S3" s="18"/>
      <c r="T3" s="18"/>
      <c r="U3" s="18"/>
      <c r="V3" s="18"/>
      <c r="W3" s="18"/>
      <c r="X3" s="18"/>
      <c r="Y3" s="18"/>
      <c r="Z3" s="18"/>
      <c r="AA3" s="18"/>
      <c r="AB3" s="18"/>
      <c r="AC3" s="18"/>
      <c r="AD3" s="18"/>
      <c r="AE3" s="18"/>
    </row>
    <row r="4" spans="1:175" ht="17.25" customHeight="1">
      <c r="A4" s="65"/>
      <c r="B4" s="66" t="s">
        <v>73</v>
      </c>
      <c r="C4" s="66"/>
      <c r="D4" s="66"/>
      <c r="E4" s="211">
        <v>44890</v>
      </c>
      <c r="F4" s="211"/>
      <c r="G4" s="211"/>
      <c r="H4" s="65"/>
      <c r="I4" s="66" t="s">
        <v>72</v>
      </c>
      <c r="J4" s="77">
        <v>1</v>
      </c>
      <c r="K4" s="2"/>
      <c r="L4" s="202"/>
      <c r="M4" s="2"/>
      <c r="N4" s="31"/>
      <c r="O4" s="208" t="str">
        <f>"Week "&amp;(O6-($E$4-WEEKDAY($E$4,1)+2))/7+1</f>
        <v>Week 1</v>
      </c>
      <c r="P4" s="209"/>
      <c r="Q4" s="209"/>
      <c r="R4" s="209"/>
      <c r="S4" s="209"/>
      <c r="T4" s="209"/>
      <c r="U4" s="210"/>
      <c r="V4" s="208" t="str">
        <f>"Week "&amp;(V6-($E$4-WEEKDAY($E$4,1)+2))/7+1</f>
        <v>Week 2</v>
      </c>
      <c r="W4" s="209"/>
      <c r="X4" s="209"/>
      <c r="Y4" s="209"/>
      <c r="Z4" s="209"/>
      <c r="AA4" s="209"/>
      <c r="AB4" s="210"/>
      <c r="AC4" s="208" t="str">
        <f>"Week "&amp;(AC6-($E$4-WEEKDAY($E$4,1)+2))/7+1</f>
        <v>Week 3</v>
      </c>
      <c r="AD4" s="209"/>
      <c r="AE4" s="209"/>
      <c r="AF4" s="209"/>
      <c r="AG4" s="209"/>
      <c r="AH4" s="209"/>
      <c r="AI4" s="210"/>
      <c r="AJ4" s="208" t="str">
        <f>"Week "&amp;(AJ6-($E$4-WEEKDAY($E$4,1)+2))/7+1</f>
        <v>Week 4</v>
      </c>
      <c r="AK4" s="209"/>
      <c r="AL4" s="209"/>
      <c r="AM4" s="209"/>
      <c r="AN4" s="209"/>
      <c r="AO4" s="209"/>
      <c r="AP4" s="210"/>
      <c r="AQ4" s="208" t="str">
        <f>"Week "&amp;(AQ6-($E$4-WEEKDAY($E$4,1)+2))/7+1</f>
        <v>Week 5</v>
      </c>
      <c r="AR4" s="209"/>
      <c r="AS4" s="209"/>
      <c r="AT4" s="209"/>
      <c r="AU4" s="209"/>
      <c r="AV4" s="209"/>
      <c r="AW4" s="210"/>
      <c r="AX4" s="208" t="str">
        <f>"Week "&amp;(AX6-($E$4-WEEKDAY($E$4,1)+2))/7+1</f>
        <v>Week 6</v>
      </c>
      <c r="AY4" s="209"/>
      <c r="AZ4" s="209"/>
      <c r="BA4" s="209"/>
      <c r="BB4" s="209"/>
      <c r="BC4" s="209"/>
      <c r="BD4" s="210"/>
      <c r="BE4" s="208" t="str">
        <f>"Week "&amp;(BE6-($E$4-WEEKDAY($E$4,1)+2))/7+1</f>
        <v>Week 7</v>
      </c>
      <c r="BF4" s="209"/>
      <c r="BG4" s="209"/>
      <c r="BH4" s="209"/>
      <c r="BI4" s="209"/>
      <c r="BJ4" s="209"/>
      <c r="BK4" s="210"/>
      <c r="BL4" s="208" t="str">
        <f>"Week "&amp;(BL6-($E$4-WEEKDAY($E$4,1)+2))/7+1</f>
        <v>Week 8</v>
      </c>
      <c r="BM4" s="209"/>
      <c r="BN4" s="209"/>
      <c r="BO4" s="209"/>
      <c r="BP4" s="209"/>
      <c r="BQ4" s="209"/>
      <c r="BR4" s="210"/>
      <c r="BS4" s="208" t="str">
        <f>"Week "&amp;(BS6-($E$4-WEEKDAY($E$4,1)+2))/7+1</f>
        <v>Week 9</v>
      </c>
      <c r="BT4" s="209"/>
      <c r="BU4" s="209"/>
      <c r="BV4" s="209"/>
      <c r="BW4" s="209"/>
      <c r="BX4" s="209"/>
      <c r="BY4" s="210"/>
      <c r="BZ4" s="208" t="str">
        <f>"Week "&amp;(BZ6-($E$4-WEEKDAY($E$4,1)+2))/7+1</f>
        <v>Week 10</v>
      </c>
      <c r="CA4" s="209"/>
      <c r="CB4" s="209"/>
      <c r="CC4" s="209"/>
      <c r="CD4" s="209"/>
      <c r="CE4" s="209"/>
      <c r="CF4" s="210"/>
      <c r="CG4" s="208" t="str">
        <f>"Week "&amp;(CG6-($E$4-WEEKDAY($E$4,1)+2))/7+1</f>
        <v>Week 11</v>
      </c>
      <c r="CH4" s="209"/>
      <c r="CI4" s="209"/>
      <c r="CJ4" s="209"/>
      <c r="CK4" s="209"/>
      <c r="CL4" s="209"/>
      <c r="CM4" s="210"/>
      <c r="CN4" s="208" t="str">
        <f>"Week "&amp;(CN6-($E$4-WEEKDAY($E$4,1)+2))/7+1</f>
        <v>Week 12</v>
      </c>
      <c r="CO4" s="209"/>
      <c r="CP4" s="209"/>
      <c r="CQ4" s="209"/>
      <c r="CR4" s="209"/>
      <c r="CS4" s="209"/>
      <c r="CT4" s="210"/>
      <c r="CU4" s="208" t="str">
        <f>"Week "&amp;(CU6-($E$4-WEEKDAY($E$4,1)+2))/7+1</f>
        <v>Week 13</v>
      </c>
      <c r="CV4" s="209"/>
      <c r="CW4" s="209"/>
      <c r="CX4" s="209"/>
      <c r="CY4" s="209"/>
      <c r="CZ4" s="209"/>
      <c r="DA4" s="210"/>
      <c r="DB4" s="208" t="str">
        <f>"Week "&amp;(DB6-($E$4-WEEKDAY($E$4,1)+2))/7+1</f>
        <v>Week 14</v>
      </c>
      <c r="DC4" s="209"/>
      <c r="DD4" s="209"/>
      <c r="DE4" s="209"/>
      <c r="DF4" s="209"/>
      <c r="DG4" s="209"/>
      <c r="DH4" s="210"/>
      <c r="DI4" s="208" t="str">
        <f>"Week "&amp;(DI6-($E$4-WEEKDAY($E$4,1)+2))/7+1</f>
        <v>Week 15</v>
      </c>
      <c r="DJ4" s="209"/>
      <c r="DK4" s="209"/>
      <c r="DL4" s="209"/>
      <c r="DM4" s="209"/>
      <c r="DN4" s="209"/>
      <c r="DO4" s="210"/>
      <c r="DP4" s="208" t="str">
        <f>"Week "&amp;(DP6-($E$4-WEEKDAY($E$4,1)+2))/7+1</f>
        <v>Week 16</v>
      </c>
      <c r="DQ4" s="209"/>
      <c r="DR4" s="209"/>
      <c r="DS4" s="209"/>
      <c r="DT4" s="209"/>
      <c r="DU4" s="209"/>
      <c r="DV4" s="210"/>
      <c r="DW4" s="208" t="str">
        <f>"Week "&amp;(DW6-($E$4-WEEKDAY($E$4,1)+2))/7+1</f>
        <v>Week 17</v>
      </c>
      <c r="DX4" s="209"/>
      <c r="DY4" s="209"/>
      <c r="DZ4" s="209"/>
      <c r="EA4" s="209"/>
      <c r="EB4" s="209"/>
      <c r="EC4" s="210"/>
      <c r="ED4" s="208" t="str">
        <f>"Week "&amp;(ED6-($E$4-WEEKDAY($E$4,1)+2))/7+1</f>
        <v>Week 18</v>
      </c>
      <c r="EE4" s="209"/>
      <c r="EF4" s="209"/>
      <c r="EG4" s="209"/>
      <c r="EH4" s="209"/>
      <c r="EI4" s="209"/>
      <c r="EJ4" s="210"/>
      <c r="EK4" s="208" t="str">
        <f>"Week "&amp;(EK6-($E$4-WEEKDAY($E$4,1)+2))/7+1</f>
        <v>Week 19</v>
      </c>
      <c r="EL4" s="209"/>
      <c r="EM4" s="209"/>
      <c r="EN4" s="209"/>
      <c r="EO4" s="209"/>
      <c r="EP4" s="209"/>
      <c r="EQ4" s="210"/>
      <c r="ER4" s="208" t="str">
        <f>"Week "&amp;(ER6-($E$4-WEEKDAY($E$4,1)+2))/7+1</f>
        <v>Week 20</v>
      </c>
      <c r="ES4" s="209"/>
      <c r="ET4" s="209"/>
      <c r="EU4" s="209"/>
      <c r="EV4" s="209"/>
      <c r="EW4" s="209"/>
      <c r="EX4" s="210"/>
      <c r="EY4" s="208" t="str">
        <f>"Week "&amp;(EY6-($E$4-WEEKDAY($E$4,1)+2))/7+1</f>
        <v>Week 21</v>
      </c>
      <c r="EZ4" s="209"/>
      <c r="FA4" s="209"/>
      <c r="FB4" s="209"/>
      <c r="FC4" s="209"/>
      <c r="FD4" s="209"/>
      <c r="FE4" s="210"/>
      <c r="FF4" s="208" t="str">
        <f>"Week "&amp;(FF6-($E$4-WEEKDAY($E$4,1)+2))/7+1</f>
        <v>Week 22</v>
      </c>
      <c r="FG4" s="209"/>
      <c r="FH4" s="209"/>
      <c r="FI4" s="209"/>
      <c r="FJ4" s="209"/>
      <c r="FK4" s="209"/>
      <c r="FL4" s="210"/>
      <c r="FM4" s="208" t="str">
        <f>"Week "&amp;(FM6-($E$4-WEEKDAY($E$4,1)+2))/7+1</f>
        <v>Week 23</v>
      </c>
      <c r="FN4" s="209"/>
      <c r="FO4" s="209"/>
      <c r="FP4" s="209"/>
      <c r="FQ4" s="209"/>
      <c r="FR4" s="209"/>
      <c r="FS4" s="210"/>
    </row>
    <row r="5" spans="1:175" ht="17.25" customHeight="1">
      <c r="A5" s="65"/>
      <c r="B5" s="66" t="s">
        <v>165</v>
      </c>
      <c r="C5" s="66"/>
      <c r="D5" s="66"/>
      <c r="E5" s="206">
        <f>SUM(J11:J933)</f>
        <v>0</v>
      </c>
      <c r="F5" s="207" t="e">
        <f>SUM(F6:F7)/COUNT(F6:F7)</f>
        <v>#DIV/0!</v>
      </c>
      <c r="G5" s="206" t="e">
        <f>SUM(G6:G7)/COUNT(G6:G7)</f>
        <v>#DIV/0!</v>
      </c>
      <c r="H5" s="65"/>
      <c r="I5" s="65"/>
      <c r="J5" s="65"/>
      <c r="K5" s="65"/>
      <c r="L5" s="203"/>
      <c r="M5" s="65"/>
      <c r="N5" s="31"/>
      <c r="O5" s="212">
        <f>O6</f>
        <v>44886</v>
      </c>
      <c r="P5" s="213"/>
      <c r="Q5" s="213"/>
      <c r="R5" s="213"/>
      <c r="S5" s="213"/>
      <c r="T5" s="213"/>
      <c r="U5" s="214"/>
      <c r="V5" s="212">
        <f>V6</f>
        <v>44893</v>
      </c>
      <c r="W5" s="213"/>
      <c r="X5" s="213"/>
      <c r="Y5" s="213"/>
      <c r="Z5" s="213"/>
      <c r="AA5" s="213"/>
      <c r="AB5" s="214"/>
      <c r="AC5" s="212">
        <f>AC6</f>
        <v>44900</v>
      </c>
      <c r="AD5" s="213"/>
      <c r="AE5" s="213"/>
      <c r="AF5" s="213"/>
      <c r="AG5" s="213"/>
      <c r="AH5" s="213"/>
      <c r="AI5" s="214"/>
      <c r="AJ5" s="212">
        <f>AJ6</f>
        <v>44907</v>
      </c>
      <c r="AK5" s="213"/>
      <c r="AL5" s="213"/>
      <c r="AM5" s="213"/>
      <c r="AN5" s="213"/>
      <c r="AO5" s="213"/>
      <c r="AP5" s="214"/>
      <c r="AQ5" s="212">
        <f>AQ6</f>
        <v>44914</v>
      </c>
      <c r="AR5" s="213"/>
      <c r="AS5" s="213"/>
      <c r="AT5" s="213"/>
      <c r="AU5" s="213"/>
      <c r="AV5" s="213"/>
      <c r="AW5" s="214"/>
      <c r="AX5" s="212">
        <f>AX6</f>
        <v>44921</v>
      </c>
      <c r="AY5" s="213"/>
      <c r="AZ5" s="213"/>
      <c r="BA5" s="213"/>
      <c r="BB5" s="213"/>
      <c r="BC5" s="213"/>
      <c r="BD5" s="214"/>
      <c r="BE5" s="212">
        <f>BE6</f>
        <v>44928</v>
      </c>
      <c r="BF5" s="213"/>
      <c r="BG5" s="213"/>
      <c r="BH5" s="213"/>
      <c r="BI5" s="213"/>
      <c r="BJ5" s="213"/>
      <c r="BK5" s="214"/>
      <c r="BL5" s="212">
        <f>BL6</f>
        <v>44935</v>
      </c>
      <c r="BM5" s="213"/>
      <c r="BN5" s="213"/>
      <c r="BO5" s="213"/>
      <c r="BP5" s="213"/>
      <c r="BQ5" s="213"/>
      <c r="BR5" s="214"/>
      <c r="BS5" s="212">
        <f>BS6</f>
        <v>44942</v>
      </c>
      <c r="BT5" s="213"/>
      <c r="BU5" s="213"/>
      <c r="BV5" s="213"/>
      <c r="BW5" s="213"/>
      <c r="BX5" s="213"/>
      <c r="BY5" s="214"/>
      <c r="BZ5" s="212">
        <f>BZ6</f>
        <v>44949</v>
      </c>
      <c r="CA5" s="213"/>
      <c r="CB5" s="213"/>
      <c r="CC5" s="213"/>
      <c r="CD5" s="213"/>
      <c r="CE5" s="213"/>
      <c r="CF5" s="214"/>
      <c r="CG5" s="212">
        <f>CG6</f>
        <v>44956</v>
      </c>
      <c r="CH5" s="213"/>
      <c r="CI5" s="213"/>
      <c r="CJ5" s="213"/>
      <c r="CK5" s="213"/>
      <c r="CL5" s="213"/>
      <c r="CM5" s="214"/>
      <c r="CN5" s="212">
        <f>CN6</f>
        <v>44963</v>
      </c>
      <c r="CO5" s="213"/>
      <c r="CP5" s="213"/>
      <c r="CQ5" s="213"/>
      <c r="CR5" s="213"/>
      <c r="CS5" s="213"/>
      <c r="CT5" s="214"/>
      <c r="CU5" s="212">
        <f>CU6</f>
        <v>44970</v>
      </c>
      <c r="CV5" s="213"/>
      <c r="CW5" s="213"/>
      <c r="CX5" s="213"/>
      <c r="CY5" s="213"/>
      <c r="CZ5" s="213"/>
      <c r="DA5" s="214"/>
      <c r="DB5" s="212">
        <f>DB6</f>
        <v>44977</v>
      </c>
      <c r="DC5" s="213"/>
      <c r="DD5" s="213"/>
      <c r="DE5" s="213"/>
      <c r="DF5" s="213"/>
      <c r="DG5" s="213"/>
      <c r="DH5" s="214"/>
      <c r="DI5" s="212">
        <f>DI6</f>
        <v>44984</v>
      </c>
      <c r="DJ5" s="213"/>
      <c r="DK5" s="213"/>
      <c r="DL5" s="213"/>
      <c r="DM5" s="213"/>
      <c r="DN5" s="213"/>
      <c r="DO5" s="214"/>
      <c r="DP5" s="212">
        <f>DP6</f>
        <v>44991</v>
      </c>
      <c r="DQ5" s="213"/>
      <c r="DR5" s="213"/>
      <c r="DS5" s="213"/>
      <c r="DT5" s="213"/>
      <c r="DU5" s="213"/>
      <c r="DV5" s="214"/>
      <c r="DW5" s="212">
        <f>DW6</f>
        <v>44998</v>
      </c>
      <c r="DX5" s="213"/>
      <c r="DY5" s="213"/>
      <c r="DZ5" s="213"/>
      <c r="EA5" s="213"/>
      <c r="EB5" s="213"/>
      <c r="EC5" s="214"/>
      <c r="ED5" s="212">
        <f>ED6</f>
        <v>45005</v>
      </c>
      <c r="EE5" s="213"/>
      <c r="EF5" s="213"/>
      <c r="EG5" s="213"/>
      <c r="EH5" s="213"/>
      <c r="EI5" s="213"/>
      <c r="EJ5" s="214"/>
      <c r="EK5" s="212">
        <f>EK6</f>
        <v>45012</v>
      </c>
      <c r="EL5" s="213"/>
      <c r="EM5" s="213"/>
      <c r="EN5" s="213"/>
      <c r="EO5" s="213"/>
      <c r="EP5" s="213"/>
      <c r="EQ5" s="214"/>
      <c r="ER5" s="212">
        <f>ER6</f>
        <v>45019</v>
      </c>
      <c r="ES5" s="213"/>
      <c r="ET5" s="213"/>
      <c r="EU5" s="213"/>
      <c r="EV5" s="213"/>
      <c r="EW5" s="213"/>
      <c r="EX5" s="214"/>
      <c r="EY5" s="212">
        <f>EY6</f>
        <v>45026</v>
      </c>
      <c r="EZ5" s="213"/>
      <c r="FA5" s="213"/>
      <c r="FB5" s="213"/>
      <c r="FC5" s="213"/>
      <c r="FD5" s="213"/>
      <c r="FE5" s="214"/>
      <c r="FF5" s="212">
        <f>FF6</f>
        <v>45033</v>
      </c>
      <c r="FG5" s="213"/>
      <c r="FH5" s="213"/>
      <c r="FI5" s="213"/>
      <c r="FJ5" s="213"/>
      <c r="FK5" s="213"/>
      <c r="FL5" s="214"/>
      <c r="FM5" s="212">
        <f>FM6</f>
        <v>45040</v>
      </c>
      <c r="FN5" s="213"/>
      <c r="FO5" s="213"/>
      <c r="FP5" s="213"/>
      <c r="FQ5" s="213"/>
      <c r="FR5" s="213"/>
      <c r="FS5" s="214"/>
    </row>
    <row r="6" spans="1:175" ht="15">
      <c r="A6" s="31"/>
      <c r="B6" s="31"/>
      <c r="C6" s="137"/>
      <c r="D6" s="137"/>
      <c r="E6" s="137"/>
      <c r="F6" s="31"/>
      <c r="G6" s="31"/>
      <c r="H6" s="31"/>
      <c r="I6" s="31"/>
      <c r="J6" s="31"/>
      <c r="K6" s="31"/>
      <c r="L6" s="137"/>
      <c r="M6" s="31"/>
      <c r="N6" s="31"/>
      <c r="O6" s="55">
        <f>E4-WEEKDAY(E4,1)+2+7*(J4-1)</f>
        <v>44886</v>
      </c>
      <c r="P6" s="54">
        <f t="shared" ref="P6:CA6" si="0">O6+1</f>
        <v>44887</v>
      </c>
      <c r="Q6" s="54">
        <f t="shared" si="0"/>
        <v>44888</v>
      </c>
      <c r="R6" s="54">
        <f t="shared" si="0"/>
        <v>44889</v>
      </c>
      <c r="S6" s="54">
        <f t="shared" si="0"/>
        <v>44890</v>
      </c>
      <c r="T6" s="54">
        <f t="shared" si="0"/>
        <v>44891</v>
      </c>
      <c r="U6" s="56">
        <f t="shared" si="0"/>
        <v>44892</v>
      </c>
      <c r="V6" s="55">
        <f t="shared" si="0"/>
        <v>44893</v>
      </c>
      <c r="W6" s="54">
        <f t="shared" si="0"/>
        <v>44894</v>
      </c>
      <c r="X6" s="54">
        <f t="shared" si="0"/>
        <v>44895</v>
      </c>
      <c r="Y6" s="54">
        <f t="shared" si="0"/>
        <v>44896</v>
      </c>
      <c r="Z6" s="54">
        <f t="shared" si="0"/>
        <v>44897</v>
      </c>
      <c r="AA6" s="54">
        <f t="shared" si="0"/>
        <v>44898</v>
      </c>
      <c r="AB6" s="56">
        <f t="shared" si="0"/>
        <v>44899</v>
      </c>
      <c r="AC6" s="55">
        <f t="shared" si="0"/>
        <v>44900</v>
      </c>
      <c r="AD6" s="54">
        <f t="shared" si="0"/>
        <v>44901</v>
      </c>
      <c r="AE6" s="54">
        <f t="shared" si="0"/>
        <v>44902</v>
      </c>
      <c r="AF6" s="54">
        <f t="shared" si="0"/>
        <v>44903</v>
      </c>
      <c r="AG6" s="54">
        <f t="shared" si="0"/>
        <v>44904</v>
      </c>
      <c r="AH6" s="54">
        <f t="shared" si="0"/>
        <v>44905</v>
      </c>
      <c r="AI6" s="56">
        <f t="shared" si="0"/>
        <v>44906</v>
      </c>
      <c r="AJ6" s="55">
        <f t="shared" si="0"/>
        <v>44907</v>
      </c>
      <c r="AK6" s="54">
        <f t="shared" si="0"/>
        <v>44908</v>
      </c>
      <c r="AL6" s="54">
        <f t="shared" si="0"/>
        <v>44909</v>
      </c>
      <c r="AM6" s="54">
        <f t="shared" si="0"/>
        <v>44910</v>
      </c>
      <c r="AN6" s="54">
        <f t="shared" si="0"/>
        <v>44911</v>
      </c>
      <c r="AO6" s="54">
        <f t="shared" si="0"/>
        <v>44912</v>
      </c>
      <c r="AP6" s="56">
        <f t="shared" si="0"/>
        <v>44913</v>
      </c>
      <c r="AQ6" s="55">
        <f t="shared" si="0"/>
        <v>44914</v>
      </c>
      <c r="AR6" s="54">
        <f t="shared" si="0"/>
        <v>44915</v>
      </c>
      <c r="AS6" s="54">
        <f t="shared" si="0"/>
        <v>44916</v>
      </c>
      <c r="AT6" s="54">
        <f t="shared" si="0"/>
        <v>44917</v>
      </c>
      <c r="AU6" s="54">
        <f t="shared" si="0"/>
        <v>44918</v>
      </c>
      <c r="AV6" s="54">
        <f t="shared" si="0"/>
        <v>44919</v>
      </c>
      <c r="AW6" s="56">
        <f t="shared" si="0"/>
        <v>44920</v>
      </c>
      <c r="AX6" s="55">
        <f t="shared" si="0"/>
        <v>44921</v>
      </c>
      <c r="AY6" s="54">
        <f t="shared" si="0"/>
        <v>44922</v>
      </c>
      <c r="AZ6" s="54">
        <f t="shared" si="0"/>
        <v>44923</v>
      </c>
      <c r="BA6" s="54">
        <f t="shared" si="0"/>
        <v>44924</v>
      </c>
      <c r="BB6" s="54">
        <f t="shared" si="0"/>
        <v>44925</v>
      </c>
      <c r="BC6" s="54">
        <f t="shared" si="0"/>
        <v>44926</v>
      </c>
      <c r="BD6" s="56">
        <f t="shared" si="0"/>
        <v>44927</v>
      </c>
      <c r="BE6" s="55">
        <f t="shared" si="0"/>
        <v>44928</v>
      </c>
      <c r="BF6" s="54">
        <f t="shared" si="0"/>
        <v>44929</v>
      </c>
      <c r="BG6" s="54">
        <f t="shared" si="0"/>
        <v>44930</v>
      </c>
      <c r="BH6" s="54">
        <f t="shared" si="0"/>
        <v>44931</v>
      </c>
      <c r="BI6" s="54">
        <f t="shared" si="0"/>
        <v>44932</v>
      </c>
      <c r="BJ6" s="54">
        <f t="shared" si="0"/>
        <v>44933</v>
      </c>
      <c r="BK6" s="56">
        <f t="shared" si="0"/>
        <v>44934</v>
      </c>
      <c r="BL6" s="55">
        <f t="shared" si="0"/>
        <v>44935</v>
      </c>
      <c r="BM6" s="54">
        <f t="shared" si="0"/>
        <v>44936</v>
      </c>
      <c r="BN6" s="54">
        <f t="shared" si="0"/>
        <v>44937</v>
      </c>
      <c r="BO6" s="54">
        <f t="shared" si="0"/>
        <v>44938</v>
      </c>
      <c r="BP6" s="54">
        <f t="shared" si="0"/>
        <v>44939</v>
      </c>
      <c r="BQ6" s="54">
        <f t="shared" si="0"/>
        <v>44940</v>
      </c>
      <c r="BR6" s="56">
        <f t="shared" si="0"/>
        <v>44941</v>
      </c>
      <c r="BS6" s="55">
        <f t="shared" si="0"/>
        <v>44942</v>
      </c>
      <c r="BT6" s="54">
        <f t="shared" si="0"/>
        <v>44943</v>
      </c>
      <c r="BU6" s="54">
        <f t="shared" si="0"/>
        <v>44944</v>
      </c>
      <c r="BV6" s="54">
        <f t="shared" si="0"/>
        <v>44945</v>
      </c>
      <c r="BW6" s="54">
        <f t="shared" si="0"/>
        <v>44946</v>
      </c>
      <c r="BX6" s="54">
        <f t="shared" si="0"/>
        <v>44947</v>
      </c>
      <c r="BY6" s="56">
        <f t="shared" si="0"/>
        <v>44948</v>
      </c>
      <c r="BZ6" s="55">
        <f t="shared" si="0"/>
        <v>44949</v>
      </c>
      <c r="CA6" s="54">
        <f t="shared" si="0"/>
        <v>44950</v>
      </c>
      <c r="CB6" s="54">
        <f t="shared" ref="CB6:EM6" si="1">CA6+1</f>
        <v>44951</v>
      </c>
      <c r="CC6" s="54">
        <f t="shared" si="1"/>
        <v>44952</v>
      </c>
      <c r="CD6" s="54">
        <f t="shared" si="1"/>
        <v>44953</v>
      </c>
      <c r="CE6" s="54">
        <f t="shared" si="1"/>
        <v>44954</v>
      </c>
      <c r="CF6" s="56">
        <f t="shared" si="1"/>
        <v>44955</v>
      </c>
      <c r="CG6" s="55">
        <f t="shared" si="1"/>
        <v>44956</v>
      </c>
      <c r="CH6" s="54">
        <f t="shared" si="1"/>
        <v>44957</v>
      </c>
      <c r="CI6" s="54">
        <f t="shared" si="1"/>
        <v>44958</v>
      </c>
      <c r="CJ6" s="54">
        <f t="shared" si="1"/>
        <v>44959</v>
      </c>
      <c r="CK6" s="54">
        <f t="shared" si="1"/>
        <v>44960</v>
      </c>
      <c r="CL6" s="54">
        <f t="shared" si="1"/>
        <v>44961</v>
      </c>
      <c r="CM6" s="56">
        <f t="shared" si="1"/>
        <v>44962</v>
      </c>
      <c r="CN6" s="55">
        <f t="shared" si="1"/>
        <v>44963</v>
      </c>
      <c r="CO6" s="54">
        <f t="shared" si="1"/>
        <v>44964</v>
      </c>
      <c r="CP6" s="54">
        <f t="shared" si="1"/>
        <v>44965</v>
      </c>
      <c r="CQ6" s="54">
        <f t="shared" si="1"/>
        <v>44966</v>
      </c>
      <c r="CR6" s="54">
        <f t="shared" si="1"/>
        <v>44967</v>
      </c>
      <c r="CS6" s="54">
        <f t="shared" si="1"/>
        <v>44968</v>
      </c>
      <c r="CT6" s="56">
        <f t="shared" si="1"/>
        <v>44969</v>
      </c>
      <c r="CU6" s="55">
        <f t="shared" si="1"/>
        <v>44970</v>
      </c>
      <c r="CV6" s="54">
        <f t="shared" si="1"/>
        <v>44971</v>
      </c>
      <c r="CW6" s="54">
        <f t="shared" si="1"/>
        <v>44972</v>
      </c>
      <c r="CX6" s="54">
        <f t="shared" si="1"/>
        <v>44973</v>
      </c>
      <c r="CY6" s="54">
        <f t="shared" si="1"/>
        <v>44974</v>
      </c>
      <c r="CZ6" s="54">
        <f t="shared" si="1"/>
        <v>44975</v>
      </c>
      <c r="DA6" s="56">
        <f t="shared" si="1"/>
        <v>44976</v>
      </c>
      <c r="DB6" s="55">
        <f t="shared" si="1"/>
        <v>44977</v>
      </c>
      <c r="DC6" s="54">
        <f t="shared" si="1"/>
        <v>44978</v>
      </c>
      <c r="DD6" s="54">
        <f t="shared" si="1"/>
        <v>44979</v>
      </c>
      <c r="DE6" s="54">
        <f t="shared" si="1"/>
        <v>44980</v>
      </c>
      <c r="DF6" s="54">
        <f t="shared" si="1"/>
        <v>44981</v>
      </c>
      <c r="DG6" s="54">
        <f t="shared" si="1"/>
        <v>44982</v>
      </c>
      <c r="DH6" s="56">
        <f t="shared" si="1"/>
        <v>44983</v>
      </c>
      <c r="DI6" s="55">
        <f t="shared" si="1"/>
        <v>44984</v>
      </c>
      <c r="DJ6" s="54">
        <f t="shared" si="1"/>
        <v>44985</v>
      </c>
      <c r="DK6" s="54">
        <f t="shared" si="1"/>
        <v>44986</v>
      </c>
      <c r="DL6" s="54">
        <f t="shared" si="1"/>
        <v>44987</v>
      </c>
      <c r="DM6" s="54">
        <f t="shared" si="1"/>
        <v>44988</v>
      </c>
      <c r="DN6" s="54">
        <f t="shared" si="1"/>
        <v>44989</v>
      </c>
      <c r="DO6" s="56">
        <f t="shared" si="1"/>
        <v>44990</v>
      </c>
      <c r="DP6" s="55">
        <f t="shared" si="1"/>
        <v>44991</v>
      </c>
      <c r="DQ6" s="54">
        <f t="shared" si="1"/>
        <v>44992</v>
      </c>
      <c r="DR6" s="54">
        <f t="shared" si="1"/>
        <v>44993</v>
      </c>
      <c r="DS6" s="54">
        <f t="shared" si="1"/>
        <v>44994</v>
      </c>
      <c r="DT6" s="54">
        <f t="shared" si="1"/>
        <v>44995</v>
      </c>
      <c r="DU6" s="54">
        <f t="shared" si="1"/>
        <v>44996</v>
      </c>
      <c r="DV6" s="56">
        <f t="shared" si="1"/>
        <v>44997</v>
      </c>
      <c r="DW6" s="55">
        <f t="shared" si="1"/>
        <v>44998</v>
      </c>
      <c r="DX6" s="54">
        <f t="shared" si="1"/>
        <v>44999</v>
      </c>
      <c r="DY6" s="54">
        <f t="shared" si="1"/>
        <v>45000</v>
      </c>
      <c r="DZ6" s="54">
        <f t="shared" si="1"/>
        <v>45001</v>
      </c>
      <c r="EA6" s="54">
        <f t="shared" si="1"/>
        <v>45002</v>
      </c>
      <c r="EB6" s="54">
        <f t="shared" si="1"/>
        <v>45003</v>
      </c>
      <c r="EC6" s="56">
        <f t="shared" si="1"/>
        <v>45004</v>
      </c>
      <c r="ED6" s="55">
        <f t="shared" si="1"/>
        <v>45005</v>
      </c>
      <c r="EE6" s="54">
        <f t="shared" si="1"/>
        <v>45006</v>
      </c>
      <c r="EF6" s="54">
        <f t="shared" si="1"/>
        <v>45007</v>
      </c>
      <c r="EG6" s="54">
        <f t="shared" si="1"/>
        <v>45008</v>
      </c>
      <c r="EH6" s="54">
        <f t="shared" si="1"/>
        <v>45009</v>
      </c>
      <c r="EI6" s="54">
        <f t="shared" si="1"/>
        <v>45010</v>
      </c>
      <c r="EJ6" s="56">
        <f t="shared" si="1"/>
        <v>45011</v>
      </c>
      <c r="EK6" s="55">
        <f t="shared" si="1"/>
        <v>45012</v>
      </c>
      <c r="EL6" s="54">
        <f t="shared" si="1"/>
        <v>45013</v>
      </c>
      <c r="EM6" s="54">
        <f t="shared" si="1"/>
        <v>45014</v>
      </c>
      <c r="EN6" s="54">
        <f t="shared" ref="EN6:FS6" si="2">EM6+1</f>
        <v>45015</v>
      </c>
      <c r="EO6" s="54">
        <f t="shared" si="2"/>
        <v>45016</v>
      </c>
      <c r="EP6" s="54">
        <f t="shared" si="2"/>
        <v>45017</v>
      </c>
      <c r="EQ6" s="56">
        <f t="shared" si="2"/>
        <v>45018</v>
      </c>
      <c r="ER6" s="55">
        <f t="shared" si="2"/>
        <v>45019</v>
      </c>
      <c r="ES6" s="54">
        <f t="shared" si="2"/>
        <v>45020</v>
      </c>
      <c r="ET6" s="54">
        <f t="shared" si="2"/>
        <v>45021</v>
      </c>
      <c r="EU6" s="54">
        <f t="shared" si="2"/>
        <v>45022</v>
      </c>
      <c r="EV6" s="54">
        <f t="shared" si="2"/>
        <v>45023</v>
      </c>
      <c r="EW6" s="54">
        <f t="shared" si="2"/>
        <v>45024</v>
      </c>
      <c r="EX6" s="56">
        <f t="shared" si="2"/>
        <v>45025</v>
      </c>
      <c r="EY6" s="55">
        <f t="shared" si="2"/>
        <v>45026</v>
      </c>
      <c r="EZ6" s="54">
        <f t="shared" si="2"/>
        <v>45027</v>
      </c>
      <c r="FA6" s="54">
        <f t="shared" si="2"/>
        <v>45028</v>
      </c>
      <c r="FB6" s="54">
        <f t="shared" si="2"/>
        <v>45029</v>
      </c>
      <c r="FC6" s="54">
        <f t="shared" si="2"/>
        <v>45030</v>
      </c>
      <c r="FD6" s="54">
        <f t="shared" si="2"/>
        <v>45031</v>
      </c>
      <c r="FE6" s="56">
        <f t="shared" si="2"/>
        <v>45032</v>
      </c>
      <c r="FF6" s="55">
        <f t="shared" si="2"/>
        <v>45033</v>
      </c>
      <c r="FG6" s="54">
        <f t="shared" si="2"/>
        <v>45034</v>
      </c>
      <c r="FH6" s="54">
        <f t="shared" si="2"/>
        <v>45035</v>
      </c>
      <c r="FI6" s="54">
        <f t="shared" si="2"/>
        <v>45036</v>
      </c>
      <c r="FJ6" s="54">
        <f t="shared" si="2"/>
        <v>45037</v>
      </c>
      <c r="FK6" s="54">
        <f t="shared" si="2"/>
        <v>45038</v>
      </c>
      <c r="FL6" s="56">
        <f t="shared" si="2"/>
        <v>45039</v>
      </c>
      <c r="FM6" s="55">
        <f t="shared" si="2"/>
        <v>45040</v>
      </c>
      <c r="FN6" s="54">
        <f t="shared" si="2"/>
        <v>45041</v>
      </c>
      <c r="FO6" s="54">
        <f t="shared" si="2"/>
        <v>45042</v>
      </c>
      <c r="FP6" s="54">
        <f t="shared" si="2"/>
        <v>45043</v>
      </c>
      <c r="FQ6" s="54">
        <f t="shared" si="2"/>
        <v>45044</v>
      </c>
      <c r="FR6" s="54">
        <f t="shared" si="2"/>
        <v>45045</v>
      </c>
      <c r="FS6" s="56">
        <f t="shared" si="2"/>
        <v>45046</v>
      </c>
    </row>
    <row r="7" spans="1:175" s="2" customFormat="1" ht="27.75" thickBot="1">
      <c r="A7" s="69" t="s">
        <v>0</v>
      </c>
      <c r="B7" s="69" t="s">
        <v>65</v>
      </c>
      <c r="C7" s="67" t="s">
        <v>160</v>
      </c>
      <c r="D7" s="67" t="s">
        <v>161</v>
      </c>
      <c r="E7" s="67" t="s">
        <v>142</v>
      </c>
      <c r="F7" s="68" t="s">
        <v>71</v>
      </c>
      <c r="G7" s="69" t="s">
        <v>66</v>
      </c>
      <c r="H7" s="69" t="s">
        <v>67</v>
      </c>
      <c r="I7" s="67" t="s">
        <v>68</v>
      </c>
      <c r="J7" s="67" t="s">
        <v>69</v>
      </c>
      <c r="K7" s="67" t="s">
        <v>70</v>
      </c>
      <c r="L7" s="67" t="s">
        <v>314</v>
      </c>
      <c r="M7" s="67" t="s">
        <v>191</v>
      </c>
      <c r="N7" s="67"/>
      <c r="O7" s="70" t="str">
        <f t="shared" ref="O7:BZ7" si="3">CHOOSE(WEEKDAY(O6,1),"S","M","T","W","T","F","S")</f>
        <v>M</v>
      </c>
      <c r="P7" s="71" t="str">
        <f t="shared" si="3"/>
        <v>T</v>
      </c>
      <c r="Q7" s="71" t="str">
        <f t="shared" si="3"/>
        <v>W</v>
      </c>
      <c r="R7" s="71" t="str">
        <f t="shared" si="3"/>
        <v>T</v>
      </c>
      <c r="S7" s="71" t="str">
        <f t="shared" si="3"/>
        <v>F</v>
      </c>
      <c r="T7" s="71" t="str">
        <f t="shared" si="3"/>
        <v>S</v>
      </c>
      <c r="U7" s="72" t="str">
        <f t="shared" si="3"/>
        <v>S</v>
      </c>
      <c r="V7" s="70" t="str">
        <f t="shared" si="3"/>
        <v>M</v>
      </c>
      <c r="W7" s="71" t="str">
        <f t="shared" si="3"/>
        <v>T</v>
      </c>
      <c r="X7" s="71" t="str">
        <f t="shared" si="3"/>
        <v>W</v>
      </c>
      <c r="Y7" s="71" t="str">
        <f t="shared" si="3"/>
        <v>T</v>
      </c>
      <c r="Z7" s="71" t="str">
        <f t="shared" si="3"/>
        <v>F</v>
      </c>
      <c r="AA7" s="71" t="str">
        <f t="shared" si="3"/>
        <v>S</v>
      </c>
      <c r="AB7" s="72" t="str">
        <f t="shared" si="3"/>
        <v>S</v>
      </c>
      <c r="AC7" s="70" t="str">
        <f t="shared" si="3"/>
        <v>M</v>
      </c>
      <c r="AD7" s="71" t="str">
        <f t="shared" si="3"/>
        <v>T</v>
      </c>
      <c r="AE7" s="71" t="str">
        <f t="shared" si="3"/>
        <v>W</v>
      </c>
      <c r="AF7" s="71" t="str">
        <f t="shared" si="3"/>
        <v>T</v>
      </c>
      <c r="AG7" s="71" t="str">
        <f t="shared" si="3"/>
        <v>F</v>
      </c>
      <c r="AH7" s="71" t="str">
        <f t="shared" si="3"/>
        <v>S</v>
      </c>
      <c r="AI7" s="72" t="str">
        <f t="shared" si="3"/>
        <v>S</v>
      </c>
      <c r="AJ7" s="70" t="str">
        <f t="shared" si="3"/>
        <v>M</v>
      </c>
      <c r="AK7" s="71" t="str">
        <f t="shared" si="3"/>
        <v>T</v>
      </c>
      <c r="AL7" s="71" t="str">
        <f t="shared" si="3"/>
        <v>W</v>
      </c>
      <c r="AM7" s="71" t="str">
        <f t="shared" si="3"/>
        <v>T</v>
      </c>
      <c r="AN7" s="71" t="str">
        <f t="shared" si="3"/>
        <v>F</v>
      </c>
      <c r="AO7" s="71" t="str">
        <f t="shared" si="3"/>
        <v>S</v>
      </c>
      <c r="AP7" s="72" t="str">
        <f t="shared" si="3"/>
        <v>S</v>
      </c>
      <c r="AQ7" s="70" t="str">
        <f t="shared" si="3"/>
        <v>M</v>
      </c>
      <c r="AR7" s="71" t="str">
        <f t="shared" si="3"/>
        <v>T</v>
      </c>
      <c r="AS7" s="71" t="str">
        <f t="shared" si="3"/>
        <v>W</v>
      </c>
      <c r="AT7" s="71" t="str">
        <f t="shared" si="3"/>
        <v>T</v>
      </c>
      <c r="AU7" s="71" t="str">
        <f t="shared" si="3"/>
        <v>F</v>
      </c>
      <c r="AV7" s="71" t="str">
        <f t="shared" si="3"/>
        <v>S</v>
      </c>
      <c r="AW7" s="72" t="str">
        <f t="shared" si="3"/>
        <v>S</v>
      </c>
      <c r="AX7" s="70" t="str">
        <f t="shared" si="3"/>
        <v>M</v>
      </c>
      <c r="AY7" s="71" t="str">
        <f t="shared" si="3"/>
        <v>T</v>
      </c>
      <c r="AZ7" s="71" t="str">
        <f t="shared" si="3"/>
        <v>W</v>
      </c>
      <c r="BA7" s="71" t="str">
        <f t="shared" si="3"/>
        <v>T</v>
      </c>
      <c r="BB7" s="71" t="str">
        <f t="shared" si="3"/>
        <v>F</v>
      </c>
      <c r="BC7" s="71" t="str">
        <f t="shared" si="3"/>
        <v>S</v>
      </c>
      <c r="BD7" s="72" t="str">
        <f t="shared" si="3"/>
        <v>S</v>
      </c>
      <c r="BE7" s="70" t="str">
        <f t="shared" si="3"/>
        <v>M</v>
      </c>
      <c r="BF7" s="71" t="str">
        <f t="shared" si="3"/>
        <v>T</v>
      </c>
      <c r="BG7" s="71" t="str">
        <f t="shared" si="3"/>
        <v>W</v>
      </c>
      <c r="BH7" s="71" t="str">
        <f t="shared" si="3"/>
        <v>T</v>
      </c>
      <c r="BI7" s="71" t="str">
        <f t="shared" si="3"/>
        <v>F</v>
      </c>
      <c r="BJ7" s="71" t="str">
        <f t="shared" si="3"/>
        <v>S</v>
      </c>
      <c r="BK7" s="72" t="str">
        <f t="shared" si="3"/>
        <v>S</v>
      </c>
      <c r="BL7" s="70" t="str">
        <f t="shared" si="3"/>
        <v>M</v>
      </c>
      <c r="BM7" s="71" t="str">
        <f t="shared" si="3"/>
        <v>T</v>
      </c>
      <c r="BN7" s="71" t="str">
        <f t="shared" si="3"/>
        <v>W</v>
      </c>
      <c r="BO7" s="71" t="str">
        <f t="shared" si="3"/>
        <v>T</v>
      </c>
      <c r="BP7" s="71" t="str">
        <f t="shared" si="3"/>
        <v>F</v>
      </c>
      <c r="BQ7" s="71" t="str">
        <f t="shared" si="3"/>
        <v>S</v>
      </c>
      <c r="BR7" s="72" t="str">
        <f t="shared" si="3"/>
        <v>S</v>
      </c>
      <c r="BS7" s="70" t="str">
        <f t="shared" si="3"/>
        <v>M</v>
      </c>
      <c r="BT7" s="71" t="str">
        <f t="shared" si="3"/>
        <v>T</v>
      </c>
      <c r="BU7" s="71" t="str">
        <f t="shared" si="3"/>
        <v>W</v>
      </c>
      <c r="BV7" s="71" t="str">
        <f t="shared" si="3"/>
        <v>T</v>
      </c>
      <c r="BW7" s="71" t="str">
        <f t="shared" si="3"/>
        <v>F</v>
      </c>
      <c r="BX7" s="71" t="str">
        <f t="shared" si="3"/>
        <v>S</v>
      </c>
      <c r="BY7" s="72" t="str">
        <f t="shared" si="3"/>
        <v>S</v>
      </c>
      <c r="BZ7" s="70" t="str">
        <f t="shared" si="3"/>
        <v>M</v>
      </c>
      <c r="CA7" s="71" t="str">
        <f t="shared" ref="CA7:EL7" si="4">CHOOSE(WEEKDAY(CA6,1),"S","M","T","W","T","F","S")</f>
        <v>T</v>
      </c>
      <c r="CB7" s="71" t="str">
        <f t="shared" si="4"/>
        <v>W</v>
      </c>
      <c r="CC7" s="71" t="str">
        <f t="shared" si="4"/>
        <v>T</v>
      </c>
      <c r="CD7" s="71" t="str">
        <f t="shared" si="4"/>
        <v>F</v>
      </c>
      <c r="CE7" s="71" t="str">
        <f t="shared" si="4"/>
        <v>S</v>
      </c>
      <c r="CF7" s="72" t="str">
        <f t="shared" si="4"/>
        <v>S</v>
      </c>
      <c r="CG7" s="70" t="str">
        <f t="shared" si="4"/>
        <v>M</v>
      </c>
      <c r="CH7" s="71" t="str">
        <f t="shared" si="4"/>
        <v>T</v>
      </c>
      <c r="CI7" s="71" t="str">
        <f t="shared" si="4"/>
        <v>W</v>
      </c>
      <c r="CJ7" s="71" t="str">
        <f t="shared" si="4"/>
        <v>T</v>
      </c>
      <c r="CK7" s="71" t="str">
        <f t="shared" si="4"/>
        <v>F</v>
      </c>
      <c r="CL7" s="71" t="str">
        <f t="shared" si="4"/>
        <v>S</v>
      </c>
      <c r="CM7" s="72" t="str">
        <f t="shared" si="4"/>
        <v>S</v>
      </c>
      <c r="CN7" s="70" t="str">
        <f t="shared" si="4"/>
        <v>M</v>
      </c>
      <c r="CO7" s="71" t="str">
        <f t="shared" si="4"/>
        <v>T</v>
      </c>
      <c r="CP7" s="71" t="str">
        <f t="shared" si="4"/>
        <v>W</v>
      </c>
      <c r="CQ7" s="71" t="str">
        <f t="shared" si="4"/>
        <v>T</v>
      </c>
      <c r="CR7" s="71" t="str">
        <f t="shared" si="4"/>
        <v>F</v>
      </c>
      <c r="CS7" s="71" t="str">
        <f t="shared" si="4"/>
        <v>S</v>
      </c>
      <c r="CT7" s="72" t="str">
        <f t="shared" si="4"/>
        <v>S</v>
      </c>
      <c r="CU7" s="70" t="str">
        <f t="shared" si="4"/>
        <v>M</v>
      </c>
      <c r="CV7" s="71" t="str">
        <f t="shared" si="4"/>
        <v>T</v>
      </c>
      <c r="CW7" s="71" t="str">
        <f t="shared" si="4"/>
        <v>W</v>
      </c>
      <c r="CX7" s="71" t="str">
        <f t="shared" si="4"/>
        <v>T</v>
      </c>
      <c r="CY7" s="71" t="str">
        <f t="shared" si="4"/>
        <v>F</v>
      </c>
      <c r="CZ7" s="71" t="str">
        <f t="shared" si="4"/>
        <v>S</v>
      </c>
      <c r="DA7" s="72" t="str">
        <f t="shared" si="4"/>
        <v>S</v>
      </c>
      <c r="DB7" s="70" t="str">
        <f t="shared" si="4"/>
        <v>M</v>
      </c>
      <c r="DC7" s="71" t="str">
        <f t="shared" si="4"/>
        <v>T</v>
      </c>
      <c r="DD7" s="71" t="str">
        <f t="shared" si="4"/>
        <v>W</v>
      </c>
      <c r="DE7" s="71" t="str">
        <f t="shared" si="4"/>
        <v>T</v>
      </c>
      <c r="DF7" s="71" t="str">
        <f t="shared" si="4"/>
        <v>F</v>
      </c>
      <c r="DG7" s="71" t="str">
        <f t="shared" si="4"/>
        <v>S</v>
      </c>
      <c r="DH7" s="72" t="str">
        <f t="shared" si="4"/>
        <v>S</v>
      </c>
      <c r="DI7" s="70" t="str">
        <f t="shared" si="4"/>
        <v>M</v>
      </c>
      <c r="DJ7" s="71" t="str">
        <f t="shared" si="4"/>
        <v>T</v>
      </c>
      <c r="DK7" s="71" t="str">
        <f t="shared" si="4"/>
        <v>W</v>
      </c>
      <c r="DL7" s="71" t="str">
        <f t="shared" si="4"/>
        <v>T</v>
      </c>
      <c r="DM7" s="71" t="str">
        <f t="shared" si="4"/>
        <v>F</v>
      </c>
      <c r="DN7" s="71" t="str">
        <f t="shared" si="4"/>
        <v>S</v>
      </c>
      <c r="DO7" s="72" t="str">
        <f t="shared" si="4"/>
        <v>S</v>
      </c>
      <c r="DP7" s="70" t="str">
        <f t="shared" si="4"/>
        <v>M</v>
      </c>
      <c r="DQ7" s="71" t="str">
        <f t="shared" si="4"/>
        <v>T</v>
      </c>
      <c r="DR7" s="71" t="str">
        <f t="shared" si="4"/>
        <v>W</v>
      </c>
      <c r="DS7" s="71" t="str">
        <f t="shared" si="4"/>
        <v>T</v>
      </c>
      <c r="DT7" s="71" t="str">
        <f t="shared" si="4"/>
        <v>F</v>
      </c>
      <c r="DU7" s="71" t="str">
        <f t="shared" si="4"/>
        <v>S</v>
      </c>
      <c r="DV7" s="72" t="str">
        <f t="shared" si="4"/>
        <v>S</v>
      </c>
      <c r="DW7" s="70" t="str">
        <f t="shared" si="4"/>
        <v>M</v>
      </c>
      <c r="DX7" s="71" t="str">
        <f t="shared" si="4"/>
        <v>T</v>
      </c>
      <c r="DY7" s="71" t="str">
        <f t="shared" si="4"/>
        <v>W</v>
      </c>
      <c r="DZ7" s="71" t="str">
        <f t="shared" si="4"/>
        <v>T</v>
      </c>
      <c r="EA7" s="71" t="str">
        <f t="shared" si="4"/>
        <v>F</v>
      </c>
      <c r="EB7" s="71" t="str">
        <f t="shared" si="4"/>
        <v>S</v>
      </c>
      <c r="EC7" s="72" t="str">
        <f t="shared" si="4"/>
        <v>S</v>
      </c>
      <c r="ED7" s="70" t="str">
        <f t="shared" si="4"/>
        <v>M</v>
      </c>
      <c r="EE7" s="71" t="str">
        <f t="shared" si="4"/>
        <v>T</v>
      </c>
      <c r="EF7" s="71" t="str">
        <f t="shared" si="4"/>
        <v>W</v>
      </c>
      <c r="EG7" s="71" t="str">
        <f t="shared" si="4"/>
        <v>T</v>
      </c>
      <c r="EH7" s="71" t="str">
        <f t="shared" si="4"/>
        <v>F</v>
      </c>
      <c r="EI7" s="71" t="str">
        <f t="shared" si="4"/>
        <v>S</v>
      </c>
      <c r="EJ7" s="72" t="str">
        <f t="shared" si="4"/>
        <v>S</v>
      </c>
      <c r="EK7" s="70" t="str">
        <f t="shared" si="4"/>
        <v>M</v>
      </c>
      <c r="EL7" s="71" t="str">
        <f t="shared" si="4"/>
        <v>T</v>
      </c>
      <c r="EM7" s="71" t="str">
        <f t="shared" ref="EM7:FS7" si="5">CHOOSE(WEEKDAY(EM6,1),"S","M","T","W","T","F","S")</f>
        <v>W</v>
      </c>
      <c r="EN7" s="71" t="str">
        <f t="shared" si="5"/>
        <v>T</v>
      </c>
      <c r="EO7" s="71" t="str">
        <f t="shared" si="5"/>
        <v>F</v>
      </c>
      <c r="EP7" s="71" t="str">
        <f t="shared" si="5"/>
        <v>S</v>
      </c>
      <c r="EQ7" s="72" t="str">
        <f t="shared" si="5"/>
        <v>S</v>
      </c>
      <c r="ER7" s="70" t="str">
        <f t="shared" si="5"/>
        <v>M</v>
      </c>
      <c r="ES7" s="71" t="str">
        <f t="shared" si="5"/>
        <v>T</v>
      </c>
      <c r="ET7" s="71" t="str">
        <f t="shared" si="5"/>
        <v>W</v>
      </c>
      <c r="EU7" s="71" t="str">
        <f t="shared" si="5"/>
        <v>T</v>
      </c>
      <c r="EV7" s="71" t="str">
        <f t="shared" si="5"/>
        <v>F</v>
      </c>
      <c r="EW7" s="71" t="str">
        <f t="shared" si="5"/>
        <v>S</v>
      </c>
      <c r="EX7" s="72" t="str">
        <f t="shared" si="5"/>
        <v>S</v>
      </c>
      <c r="EY7" s="70" t="str">
        <f t="shared" si="5"/>
        <v>M</v>
      </c>
      <c r="EZ7" s="71" t="str">
        <f t="shared" si="5"/>
        <v>T</v>
      </c>
      <c r="FA7" s="71" t="str">
        <f t="shared" si="5"/>
        <v>W</v>
      </c>
      <c r="FB7" s="71" t="str">
        <f t="shared" si="5"/>
        <v>T</v>
      </c>
      <c r="FC7" s="71" t="str">
        <f t="shared" si="5"/>
        <v>F</v>
      </c>
      <c r="FD7" s="71" t="str">
        <f t="shared" si="5"/>
        <v>S</v>
      </c>
      <c r="FE7" s="72" t="str">
        <f t="shared" si="5"/>
        <v>S</v>
      </c>
      <c r="FF7" s="70" t="str">
        <f t="shared" si="5"/>
        <v>M</v>
      </c>
      <c r="FG7" s="71" t="str">
        <f t="shared" si="5"/>
        <v>T</v>
      </c>
      <c r="FH7" s="71" t="str">
        <f t="shared" si="5"/>
        <v>W</v>
      </c>
      <c r="FI7" s="71" t="str">
        <f t="shared" si="5"/>
        <v>T</v>
      </c>
      <c r="FJ7" s="71" t="str">
        <f t="shared" si="5"/>
        <v>F</v>
      </c>
      <c r="FK7" s="71" t="str">
        <f t="shared" si="5"/>
        <v>S</v>
      </c>
      <c r="FL7" s="72" t="str">
        <f t="shared" si="5"/>
        <v>S</v>
      </c>
      <c r="FM7" s="70" t="str">
        <f t="shared" si="5"/>
        <v>M</v>
      </c>
      <c r="FN7" s="71" t="str">
        <f t="shared" si="5"/>
        <v>T</v>
      </c>
      <c r="FO7" s="71" t="str">
        <f t="shared" si="5"/>
        <v>W</v>
      </c>
      <c r="FP7" s="71" t="str">
        <f t="shared" si="5"/>
        <v>T</v>
      </c>
      <c r="FQ7" s="71" t="str">
        <f t="shared" si="5"/>
        <v>F</v>
      </c>
      <c r="FR7" s="71" t="str">
        <f t="shared" si="5"/>
        <v>S</v>
      </c>
      <c r="FS7" s="72" t="str">
        <f t="shared" si="5"/>
        <v>S</v>
      </c>
    </row>
    <row r="8" spans="1:175" s="116" customFormat="1" ht="21.75">
      <c r="A8" s="117" t="str">
        <f>IF(ISERROR(VALUE(SUBSTITUTE(prevWBS,".",""))),"1",IF(ISERROR(FIND("`",SUBSTITUTE(prevWBS,".","`",1))),TEXT(VALUE(prevWBS)+1,"#"),TEXT(VALUE(LEFT(prevWBS,FIND("`",SUBSTITUTE(prevWBS,".","`",1))-1))+1,"#")))</f>
        <v>1</v>
      </c>
      <c r="B8" s="118" t="s">
        <v>135</v>
      </c>
      <c r="C8" s="119"/>
      <c r="D8" s="119"/>
      <c r="E8" s="119"/>
      <c r="F8" s="119"/>
      <c r="G8" s="120"/>
      <c r="H8" s="120" t="str">
        <f t="shared" ref="H8" si="6">IF(ISBLANK(G8)," - ",IF(I8=0,G8,G8+I8-1))</f>
        <v xml:space="preserve"> - </v>
      </c>
      <c r="I8" s="121"/>
      <c r="J8" s="152"/>
      <c r="K8" s="122" t="str">
        <f>IF(OR(H8=0,G8=0)," - ",NETWORKDAYS(G8,H8))</f>
        <v xml:space="preserve"> - </v>
      </c>
      <c r="L8" s="122"/>
      <c r="M8" s="122"/>
      <c r="N8" s="123"/>
      <c r="O8" s="124"/>
      <c r="P8" s="124"/>
      <c r="Q8" s="124"/>
      <c r="R8" s="124"/>
      <c r="S8" s="124"/>
      <c r="T8" s="124"/>
      <c r="U8" s="124"/>
      <c r="V8" s="124"/>
      <c r="W8" s="124"/>
      <c r="X8" s="124"/>
      <c r="Y8" s="124"/>
      <c r="Z8" s="124"/>
      <c r="AA8" s="124"/>
      <c r="AB8" s="124"/>
      <c r="AC8" s="124"/>
      <c r="AD8" s="124"/>
      <c r="AE8" s="124"/>
      <c r="AF8" s="124"/>
      <c r="AG8" s="124"/>
      <c r="AH8" s="124"/>
      <c r="AI8" s="124"/>
      <c r="AJ8" s="124"/>
      <c r="AK8" s="124"/>
      <c r="AL8" s="124"/>
      <c r="AM8" s="124"/>
      <c r="AN8" s="124"/>
      <c r="AO8" s="124"/>
      <c r="AP8" s="124"/>
      <c r="AQ8" s="124"/>
      <c r="AR8" s="124"/>
      <c r="AS8" s="124"/>
      <c r="AT8" s="124"/>
      <c r="AU8" s="124"/>
      <c r="AV8" s="124"/>
      <c r="AW8" s="124"/>
      <c r="AX8" s="124"/>
      <c r="AY8" s="124"/>
      <c r="AZ8" s="124"/>
      <c r="BA8" s="124"/>
      <c r="BB8" s="124"/>
      <c r="BC8" s="124"/>
      <c r="BD8" s="124"/>
      <c r="BE8" s="124"/>
      <c r="BF8" s="124"/>
      <c r="BG8" s="124"/>
      <c r="BH8" s="124"/>
      <c r="BI8" s="124"/>
      <c r="BJ8" s="124"/>
      <c r="BK8" s="124"/>
      <c r="BL8" s="124"/>
      <c r="BM8" s="124"/>
      <c r="BN8" s="124"/>
      <c r="BO8" s="124"/>
      <c r="BP8" s="124"/>
      <c r="BQ8" s="124"/>
      <c r="BR8" s="124"/>
    </row>
    <row r="9" spans="1:175" s="127" customFormat="1" ht="21.75" outlineLevel="1">
      <c r="A9" s="12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148</v>
      </c>
      <c r="C9" s="140"/>
      <c r="D9" s="140"/>
      <c r="E9" s="140"/>
      <c r="F9" s="128"/>
      <c r="G9" s="129"/>
      <c r="H9" s="130"/>
      <c r="I9" s="131"/>
      <c r="J9" s="132">
        <f>SUM(J11:J93)/COUNT(J11:J93)</f>
        <v>0</v>
      </c>
      <c r="K9" s="131"/>
      <c r="L9" s="131"/>
      <c r="M9" s="131"/>
      <c r="N9" s="133"/>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c r="AT9" s="125"/>
      <c r="AU9" s="125"/>
      <c r="AV9" s="125"/>
      <c r="AW9" s="125"/>
      <c r="AX9" s="125"/>
      <c r="AY9" s="125"/>
      <c r="AZ9" s="125"/>
      <c r="BA9" s="125"/>
      <c r="BB9" s="125"/>
      <c r="BC9" s="125"/>
      <c r="BD9" s="125"/>
      <c r="BE9" s="125"/>
      <c r="BF9" s="125"/>
      <c r="BG9" s="125"/>
      <c r="BH9" s="125"/>
      <c r="BI9" s="125"/>
      <c r="BJ9" s="125"/>
      <c r="BK9" s="125"/>
      <c r="BL9" s="125"/>
      <c r="BM9" s="125"/>
      <c r="BN9" s="125"/>
      <c r="BO9" s="125"/>
      <c r="BP9" s="125"/>
      <c r="BQ9" s="125"/>
      <c r="BR9" s="125"/>
    </row>
    <row r="10" spans="1:175" s="151" customFormat="1" ht="21.75" outlineLevel="2">
      <c r="A10"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42" t="s">
        <v>203</v>
      </c>
      <c r="C10" s="143"/>
      <c r="D10" s="143"/>
      <c r="E10" s="143"/>
      <c r="F10" s="145"/>
      <c r="G10" s="146"/>
      <c r="H10" s="147"/>
      <c r="I10" s="148"/>
      <c r="J10" s="149"/>
      <c r="K10" s="148"/>
      <c r="L10" s="148"/>
      <c r="M10" s="148"/>
      <c r="N10" s="150"/>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141"/>
      <c r="AR10" s="141"/>
      <c r="AS10" s="141"/>
      <c r="AT10" s="141"/>
      <c r="AU10" s="141"/>
      <c r="AV10" s="141"/>
      <c r="AW10" s="141"/>
      <c r="AX10" s="141"/>
      <c r="AY10" s="141"/>
      <c r="AZ10" s="141"/>
      <c r="BA10" s="141"/>
      <c r="BB10" s="141"/>
      <c r="BC10" s="141"/>
      <c r="BD10" s="141"/>
      <c r="BE10" s="141"/>
      <c r="BF10" s="141"/>
      <c r="BG10" s="141"/>
      <c r="BH10" s="141"/>
      <c r="BI10" s="141"/>
      <c r="BJ10" s="141"/>
      <c r="BK10" s="141"/>
      <c r="BL10" s="141"/>
      <c r="BM10" s="141"/>
      <c r="BN10" s="141"/>
      <c r="BO10" s="141"/>
      <c r="BP10" s="141"/>
      <c r="BQ10" s="141"/>
      <c r="BR10" s="141"/>
    </row>
    <row r="11" spans="1:175" s="34" customFormat="1" ht="21.75" outlineLevel="2">
      <c r="A11"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1" s="53" t="s">
        <v>204</v>
      </c>
      <c r="C11" s="39" t="s">
        <v>190</v>
      </c>
      <c r="D11" s="39"/>
      <c r="E11" s="39" t="s">
        <v>148</v>
      </c>
      <c r="F11" s="75"/>
      <c r="G11" s="60">
        <v>45142</v>
      </c>
      <c r="H11" s="61">
        <f t="shared" ref="H11:H12" si="7">IF(ISBLANK(G11)," - ",IF(I11=0,G11,G11+I11-1))</f>
        <v>45142</v>
      </c>
      <c r="I11" s="35">
        <v>1</v>
      </c>
      <c r="J11" s="36">
        <v>0</v>
      </c>
      <c r="K11" s="37">
        <f t="shared" ref="K11:K12" si="8">IF(OR(H11=0,G11=0)," - ",NETWORKDAYS(G11,H11))</f>
        <v>1</v>
      </c>
      <c r="L11" s="37"/>
      <c r="M11" s="37" t="s">
        <v>192</v>
      </c>
      <c r="N11" s="57"/>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P11" s="33"/>
      <c r="DQ11" s="33"/>
      <c r="DR11" s="33"/>
      <c r="DS11" s="33"/>
      <c r="DT11" s="33"/>
      <c r="DU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row>
    <row r="12" spans="1:175" s="34" customFormat="1" ht="21.75" outlineLevel="2">
      <c r="A12"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1.1.1.2</v>
      </c>
      <c r="B12" s="53" t="s">
        <v>205</v>
      </c>
      <c r="C12" s="39" t="s">
        <v>190</v>
      </c>
      <c r="D12" s="39"/>
      <c r="E12" s="39" t="s">
        <v>148</v>
      </c>
      <c r="F12" s="75"/>
      <c r="G12" s="60">
        <v>45143</v>
      </c>
      <c r="H12" s="61">
        <f t="shared" si="7"/>
        <v>45143</v>
      </c>
      <c r="I12" s="35"/>
      <c r="J12" s="36">
        <v>0</v>
      </c>
      <c r="K12" s="37">
        <f t="shared" si="8"/>
        <v>0</v>
      </c>
      <c r="L12" s="37"/>
      <c r="M12" s="37" t="s">
        <v>192</v>
      </c>
      <c r="N12" s="57"/>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row>
    <row r="13" spans="1:175" s="151" customFormat="1" ht="21.75" outlineLevel="2">
      <c r="A13"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3" s="142" t="s">
        <v>206</v>
      </c>
      <c r="C13" s="143"/>
      <c r="D13" s="143"/>
      <c r="E13" s="143"/>
      <c r="F13" s="145"/>
      <c r="G13" s="146"/>
      <c r="H13" s="147"/>
      <c r="I13" s="148"/>
      <c r="J13" s="149"/>
      <c r="K13" s="148"/>
      <c r="L13" s="148"/>
      <c r="M13" s="148"/>
      <c r="N13" s="150"/>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c r="AV13" s="141"/>
      <c r="AW13" s="141"/>
      <c r="AX13" s="141"/>
      <c r="AY13" s="141"/>
      <c r="AZ13" s="141"/>
      <c r="BA13" s="141"/>
      <c r="BB13" s="141"/>
      <c r="BC13" s="141"/>
      <c r="BD13" s="141"/>
      <c r="BE13" s="141"/>
      <c r="BF13" s="141"/>
      <c r="BG13" s="141"/>
      <c r="BH13" s="141"/>
      <c r="BI13" s="141"/>
      <c r="BJ13" s="141"/>
      <c r="BK13" s="141"/>
      <c r="BL13" s="141"/>
      <c r="BM13" s="141"/>
      <c r="BN13" s="141"/>
      <c r="BO13" s="141"/>
      <c r="BP13" s="141"/>
      <c r="BQ13" s="141"/>
      <c r="BR13" s="141"/>
    </row>
    <row r="14" spans="1:175" s="34" customFormat="1" ht="16.149999999999999" customHeight="1" outlineLevel="2">
      <c r="A14"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1.1.2.1</v>
      </c>
      <c r="B14" s="53" t="s">
        <v>207</v>
      </c>
      <c r="C14" s="39" t="s">
        <v>190</v>
      </c>
      <c r="D14" s="39"/>
      <c r="E14" s="39" t="s">
        <v>148</v>
      </c>
      <c r="F14" s="75"/>
      <c r="G14" s="60">
        <v>45144</v>
      </c>
      <c r="H14" s="61">
        <f t="shared" ref="H14" si="9">IF(ISBLANK(G14)," - ",IF(I14=0,G14,G14+I14-1))</f>
        <v>45144</v>
      </c>
      <c r="I14" s="35"/>
      <c r="J14" s="36">
        <v>0</v>
      </c>
      <c r="K14" s="37">
        <f t="shared" ref="K14" si="10">IF(OR(H14=0,G14=0)," - ",NETWORKDAYS(G14,H14))</f>
        <v>0</v>
      </c>
      <c r="L14" s="37"/>
      <c r="M14" s="37" t="s">
        <v>192</v>
      </c>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P14" s="33"/>
      <c r="DQ14" s="33"/>
      <c r="DR14" s="33"/>
      <c r="DS14" s="33"/>
      <c r="DT14" s="33"/>
      <c r="DU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row>
    <row r="15" spans="1:175" s="151" customFormat="1" ht="21.75" outlineLevel="2">
      <c r="A1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5" s="142" t="s">
        <v>208</v>
      </c>
      <c r="C15" s="143"/>
      <c r="D15" s="143"/>
      <c r="E15" s="143"/>
      <c r="F15" s="145"/>
      <c r="G15" s="146"/>
      <c r="H15" s="147"/>
      <c r="I15" s="148"/>
      <c r="J15" s="149"/>
      <c r="K15" s="148"/>
      <c r="L15" s="148"/>
      <c r="M15" s="148"/>
      <c r="N15" s="150"/>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1"/>
      <c r="AP15" s="141"/>
      <c r="AQ15" s="141"/>
      <c r="AR15" s="141"/>
      <c r="AS15" s="141"/>
      <c r="AT15" s="141"/>
      <c r="AU15" s="141"/>
      <c r="AV15" s="141"/>
      <c r="AW15" s="141"/>
      <c r="AX15" s="141"/>
      <c r="AY15" s="141"/>
      <c r="AZ15" s="141"/>
      <c r="BA15" s="141"/>
      <c r="BB15" s="141"/>
      <c r="BC15" s="141"/>
      <c r="BD15" s="141"/>
      <c r="BE15" s="141"/>
      <c r="BF15" s="141"/>
      <c r="BG15" s="141"/>
      <c r="BH15" s="141"/>
      <c r="BI15" s="141"/>
      <c r="BJ15" s="141"/>
      <c r="BK15" s="141"/>
      <c r="BL15" s="141"/>
      <c r="BM15" s="141"/>
      <c r="BN15" s="141"/>
      <c r="BO15" s="141"/>
      <c r="BP15" s="141"/>
      <c r="BQ15" s="141"/>
      <c r="BR15" s="141"/>
    </row>
    <row r="16" spans="1:175" s="34" customFormat="1" ht="14.25" outlineLevel="2">
      <c r="A16" s="33" t="str">
        <f t="shared" ref="A16:A22" si="11">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1.1.3.1</v>
      </c>
      <c r="B16" s="53" t="s">
        <v>209</v>
      </c>
      <c r="C16" s="39" t="s">
        <v>188</v>
      </c>
      <c r="D16" s="39"/>
      <c r="E16" s="39" t="s">
        <v>148</v>
      </c>
      <c r="F16" s="75"/>
      <c r="G16" s="60">
        <v>45118</v>
      </c>
      <c r="H16" s="61">
        <f>IF(ISBLANK(G16)," - ",IF(I16=0,G16,G16+I16-1))</f>
        <v>45118</v>
      </c>
      <c r="I16" s="35"/>
      <c r="J16" s="36">
        <v>0</v>
      </c>
      <c r="K16" s="37">
        <f t="shared" ref="K16:K22" si="12">IF(OR(H16=0,G16=0)," - ",NETWORKDAYS(G16,H16))</f>
        <v>1</v>
      </c>
      <c r="L16" s="37"/>
      <c r="M16" s="37" t="s">
        <v>192</v>
      </c>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P16" s="33"/>
      <c r="DQ16" s="33"/>
      <c r="DR16" s="33"/>
      <c r="DS16" s="33"/>
      <c r="DT16" s="33"/>
      <c r="DU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row>
    <row r="17" spans="1:174" s="34" customFormat="1" ht="21.75" outlineLevel="2">
      <c r="A17" s="33" t="str">
        <f t="shared" si="11"/>
        <v>1.1.3.2</v>
      </c>
      <c r="B17" s="53" t="s">
        <v>210</v>
      </c>
      <c r="C17" s="39" t="s">
        <v>188</v>
      </c>
      <c r="D17" s="39"/>
      <c r="E17" s="39" t="s">
        <v>148</v>
      </c>
      <c r="F17" s="75"/>
      <c r="G17" s="60">
        <v>45118</v>
      </c>
      <c r="H17" s="61">
        <f t="shared" ref="H17:H22" si="13">IF(ISBLANK(G17)," - ",IF(I17=0,G17,G17+I17-1))</f>
        <v>45118</v>
      </c>
      <c r="I17" s="35"/>
      <c r="J17" s="36">
        <v>0</v>
      </c>
      <c r="K17" s="37">
        <f t="shared" si="12"/>
        <v>1</v>
      </c>
      <c r="L17" s="37"/>
      <c r="M17" s="37" t="s">
        <v>192</v>
      </c>
      <c r="N17" s="57"/>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P17" s="33"/>
      <c r="DQ17" s="33"/>
      <c r="DR17" s="33"/>
      <c r="DS17" s="33"/>
      <c r="DT17" s="33"/>
      <c r="DU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row>
    <row r="18" spans="1:174" s="34" customFormat="1" ht="21.75" outlineLevel="2">
      <c r="A18" s="33" t="str">
        <f t="shared" si="11"/>
        <v>1.1.3.3</v>
      </c>
      <c r="B18" s="53" t="s">
        <v>211</v>
      </c>
      <c r="C18" s="39" t="s">
        <v>188</v>
      </c>
      <c r="D18" s="39"/>
      <c r="E18" s="39" t="s">
        <v>148</v>
      </c>
      <c r="F18" s="75"/>
      <c r="G18" s="60">
        <v>45118</v>
      </c>
      <c r="H18" s="61">
        <f t="shared" si="13"/>
        <v>45118</v>
      </c>
      <c r="I18" s="35"/>
      <c r="J18" s="36">
        <v>0</v>
      </c>
      <c r="K18" s="37">
        <f t="shared" si="12"/>
        <v>1</v>
      </c>
      <c r="L18" s="37"/>
      <c r="M18" s="37" t="s">
        <v>192</v>
      </c>
      <c r="N18" s="57"/>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P18" s="33"/>
      <c r="DQ18" s="33"/>
      <c r="DR18" s="33"/>
      <c r="DS18" s="33"/>
      <c r="DT18" s="33"/>
      <c r="DU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row>
    <row r="19" spans="1:174" s="34" customFormat="1" ht="21.75" outlineLevel="2">
      <c r="A19" s="33" t="str">
        <f t="shared" si="11"/>
        <v>1.1.3.4</v>
      </c>
      <c r="B19" s="53" t="s">
        <v>212</v>
      </c>
      <c r="C19" s="39" t="s">
        <v>188</v>
      </c>
      <c r="D19" s="39"/>
      <c r="E19" s="39" t="s">
        <v>148</v>
      </c>
      <c r="F19" s="75"/>
      <c r="G19" s="60">
        <v>45118</v>
      </c>
      <c r="H19" s="61">
        <f t="shared" si="13"/>
        <v>45118</v>
      </c>
      <c r="I19" s="35"/>
      <c r="J19" s="36">
        <v>0</v>
      </c>
      <c r="K19" s="37">
        <f t="shared" si="12"/>
        <v>1</v>
      </c>
      <c r="L19" s="37"/>
      <c r="M19" s="37" t="s">
        <v>192</v>
      </c>
      <c r="N19" s="57"/>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P19" s="33"/>
      <c r="DQ19" s="33"/>
      <c r="DR19" s="33"/>
      <c r="DS19" s="33"/>
      <c r="DT19" s="33"/>
      <c r="DU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row>
    <row r="20" spans="1:174" s="34" customFormat="1" ht="21.75" outlineLevel="2">
      <c r="A20" s="33" t="str">
        <f t="shared" si="11"/>
        <v>1.1.3.5</v>
      </c>
      <c r="B20" s="53" t="s">
        <v>213</v>
      </c>
      <c r="C20" s="39" t="s">
        <v>188</v>
      </c>
      <c r="D20" s="39"/>
      <c r="E20" s="39" t="s">
        <v>148</v>
      </c>
      <c r="F20" s="75"/>
      <c r="G20" s="60">
        <v>45120</v>
      </c>
      <c r="H20" s="61">
        <f t="shared" si="13"/>
        <v>45120</v>
      </c>
      <c r="I20" s="35"/>
      <c r="J20" s="36">
        <v>0</v>
      </c>
      <c r="K20" s="37">
        <f t="shared" si="12"/>
        <v>1</v>
      </c>
      <c r="L20" s="37"/>
      <c r="M20" s="37" t="s">
        <v>192</v>
      </c>
      <c r="N20" s="57"/>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P20" s="33"/>
      <c r="DQ20" s="33"/>
      <c r="DR20" s="33"/>
      <c r="DS20" s="33"/>
      <c r="DT20" s="33"/>
      <c r="DU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row>
    <row r="21" spans="1:174" s="34" customFormat="1" ht="21.75" outlineLevel="2">
      <c r="A21" s="33" t="str">
        <f t="shared" si="11"/>
        <v>1.1.3.6</v>
      </c>
      <c r="B21" s="53" t="s">
        <v>214</v>
      </c>
      <c r="C21" s="39" t="s">
        <v>188</v>
      </c>
      <c r="D21" s="39"/>
      <c r="E21" s="39" t="s">
        <v>148</v>
      </c>
      <c r="F21" s="75"/>
      <c r="G21" s="60">
        <v>45120</v>
      </c>
      <c r="H21" s="61">
        <f t="shared" si="13"/>
        <v>45120</v>
      </c>
      <c r="I21" s="35"/>
      <c r="J21" s="36">
        <v>0</v>
      </c>
      <c r="K21" s="37">
        <f t="shared" si="12"/>
        <v>1</v>
      </c>
      <c r="L21" s="37"/>
      <c r="M21" s="37" t="s">
        <v>192</v>
      </c>
      <c r="N21" s="57"/>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P21" s="33"/>
      <c r="DQ21" s="33"/>
      <c r="DR21" s="33"/>
      <c r="DS21" s="33"/>
      <c r="DT21" s="33"/>
      <c r="DU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row>
    <row r="22" spans="1:174" s="34" customFormat="1" ht="21.75" outlineLevel="2">
      <c r="A22" s="33" t="str">
        <f t="shared" si="11"/>
        <v>1.1.3.7</v>
      </c>
      <c r="B22" s="53" t="s">
        <v>215</v>
      </c>
      <c r="C22" s="39" t="s">
        <v>188</v>
      </c>
      <c r="D22" s="39"/>
      <c r="E22" s="39" t="s">
        <v>148</v>
      </c>
      <c r="F22" s="75"/>
      <c r="G22" s="60">
        <v>45120</v>
      </c>
      <c r="H22" s="61">
        <f t="shared" si="13"/>
        <v>45120</v>
      </c>
      <c r="I22" s="35"/>
      <c r="J22" s="36">
        <v>0</v>
      </c>
      <c r="K22" s="37">
        <f t="shared" si="12"/>
        <v>1</v>
      </c>
      <c r="L22" s="37"/>
      <c r="M22" s="37" t="s">
        <v>192</v>
      </c>
      <c r="N22" s="57"/>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P22" s="33"/>
      <c r="DQ22" s="33"/>
      <c r="DR22" s="33"/>
      <c r="DS22" s="33"/>
      <c r="DT22" s="33"/>
      <c r="DU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row>
    <row r="23" spans="1:174" s="151" customFormat="1" ht="21.75" outlineLevel="2">
      <c r="A23"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23" s="142" t="s">
        <v>216</v>
      </c>
      <c r="C23" s="143"/>
      <c r="D23" s="143"/>
      <c r="E23" s="143"/>
      <c r="F23" s="145"/>
      <c r="G23" s="146"/>
      <c r="H23" s="147"/>
      <c r="I23" s="148"/>
      <c r="J23" s="149"/>
      <c r="K23" s="148" t="str">
        <f>IF(OR(H23=0,G23=0)," - ",NETWORKDAYS(G23,H23))</f>
        <v xml:space="preserve"> - </v>
      </c>
      <c r="L23" s="148"/>
      <c r="M23" s="148"/>
      <c r="N23" s="150"/>
      <c r="O23" s="141"/>
      <c r="P23" s="141"/>
      <c r="Q23" s="141"/>
      <c r="R23" s="141"/>
      <c r="S23" s="141"/>
      <c r="T23" s="141"/>
      <c r="U23" s="141"/>
      <c r="V23" s="141"/>
      <c r="W23" s="141"/>
      <c r="X23" s="141"/>
      <c r="Y23" s="141"/>
      <c r="Z23" s="141"/>
      <c r="AA23" s="141"/>
      <c r="AB23" s="141"/>
      <c r="AC23" s="141"/>
      <c r="AD23" s="141"/>
      <c r="AE23" s="141"/>
      <c r="AF23" s="141"/>
      <c r="AG23" s="141"/>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row>
    <row r="24" spans="1:174" s="34" customFormat="1" ht="21.75" outlineLevel="2">
      <c r="A24" s="33" t="str">
        <f t="shared" ref="A24:A47" si="14">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1.1.4.1</v>
      </c>
      <c r="B24" s="53" t="s">
        <v>233</v>
      </c>
      <c r="C24" s="39" t="s">
        <v>188</v>
      </c>
      <c r="D24" s="39"/>
      <c r="E24" s="39" t="s">
        <v>148</v>
      </c>
      <c r="F24" s="75"/>
      <c r="G24" s="60">
        <v>45120</v>
      </c>
      <c r="H24" s="61">
        <f t="shared" ref="H24" si="15">IF(ISBLANK(G24)," - ",IF(I24=0,G24,G24+I24-1))</f>
        <v>45120</v>
      </c>
      <c r="I24" s="35"/>
      <c r="J24" s="36">
        <v>0</v>
      </c>
      <c r="K24" s="37">
        <f t="shared" ref="K24" si="16">IF(OR(H24=0,G24=0)," - ",NETWORKDAYS(G24,H24))</f>
        <v>1</v>
      </c>
      <c r="L24" s="37"/>
      <c r="M24" s="37" t="s">
        <v>192</v>
      </c>
      <c r="N24" s="57"/>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P24" s="33"/>
      <c r="DQ24" s="33"/>
      <c r="DR24" s="33"/>
      <c r="DS24" s="33"/>
      <c r="DT24" s="33"/>
      <c r="DU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row>
    <row r="25" spans="1:174" s="151" customFormat="1" ht="21.75" outlineLevel="2">
      <c r="A2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1.1.5</v>
      </c>
      <c r="B25" s="142" t="s">
        <v>217</v>
      </c>
      <c r="C25" s="143"/>
      <c r="D25" s="143"/>
      <c r="E25" s="143"/>
      <c r="F25" s="145"/>
      <c r="G25" s="146"/>
      <c r="H25" s="147"/>
      <c r="I25" s="148"/>
      <c r="J25" s="149"/>
      <c r="K25" s="148" t="str">
        <f>IF(OR(H25=0,G25=0)," - ",NETWORKDAYS(G25,H25))</f>
        <v xml:space="preserve"> - </v>
      </c>
      <c r="L25" s="148"/>
      <c r="M25" s="148"/>
      <c r="N25" s="150"/>
      <c r="O25" s="141"/>
      <c r="P25" s="141"/>
      <c r="Q25" s="141"/>
      <c r="R25" s="141"/>
      <c r="S25" s="141"/>
      <c r="T25" s="141"/>
      <c r="U25" s="141"/>
      <c r="V25" s="141"/>
      <c r="W25" s="141"/>
      <c r="X25" s="141"/>
      <c r="Y25" s="141"/>
      <c r="Z25" s="141"/>
      <c r="AA25" s="141"/>
      <c r="AB25" s="141"/>
      <c r="AC25" s="141"/>
      <c r="AD25" s="141"/>
      <c r="AE25" s="141"/>
      <c r="AF25" s="141"/>
      <c r="AG25" s="141"/>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row>
    <row r="26" spans="1:174" s="34" customFormat="1" ht="21.75" outlineLevel="2">
      <c r="A26" s="33" t="str">
        <f t="shared" si="14"/>
        <v>1.1.5.1</v>
      </c>
      <c r="B26" s="53" t="s">
        <v>234</v>
      </c>
      <c r="C26" s="39" t="s">
        <v>188</v>
      </c>
      <c r="D26" s="39"/>
      <c r="E26" s="39" t="s">
        <v>148</v>
      </c>
      <c r="F26" s="75"/>
      <c r="G26" s="60">
        <v>45118</v>
      </c>
      <c r="H26" s="61">
        <f t="shared" ref="H26:H35" si="17">IF(ISBLANK(G26)," - ",IF(I26=0,G26,G26+I26-1))</f>
        <v>45118</v>
      </c>
      <c r="I26" s="35"/>
      <c r="J26" s="36">
        <v>0</v>
      </c>
      <c r="K26" s="37">
        <f t="shared" ref="K26:K33" si="18">IF(OR(H26=0,G26=0)," - ",NETWORKDAYS(G26,H26))</f>
        <v>1</v>
      </c>
      <c r="L26" s="37"/>
      <c r="M26" s="37" t="s">
        <v>192</v>
      </c>
      <c r="N26" s="57"/>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P26" s="33"/>
      <c r="DQ26" s="33"/>
      <c r="DR26" s="33"/>
      <c r="DS26" s="33"/>
      <c r="DT26" s="33"/>
      <c r="DU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row>
    <row r="27" spans="1:174" s="34" customFormat="1" ht="21.75" outlineLevel="2">
      <c r="A27" s="33" t="str">
        <f t="shared" si="14"/>
        <v>1.1.5.2</v>
      </c>
      <c r="B27" s="53" t="s">
        <v>235</v>
      </c>
      <c r="C27" s="39" t="s">
        <v>188</v>
      </c>
      <c r="D27" s="39"/>
      <c r="E27" s="39" t="s">
        <v>148</v>
      </c>
      <c r="F27" s="75"/>
      <c r="G27" s="60">
        <v>45118</v>
      </c>
      <c r="H27" s="61">
        <f t="shared" si="17"/>
        <v>45118</v>
      </c>
      <c r="I27" s="35"/>
      <c r="J27" s="36">
        <v>0</v>
      </c>
      <c r="K27" s="37">
        <f t="shared" si="18"/>
        <v>1</v>
      </c>
      <c r="L27" s="37"/>
      <c r="M27" s="37" t="s">
        <v>192</v>
      </c>
      <c r="N27" s="57"/>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P27" s="33"/>
      <c r="DQ27" s="33"/>
      <c r="DR27" s="33"/>
      <c r="DS27" s="33"/>
      <c r="DT27" s="33"/>
      <c r="DU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row>
    <row r="28" spans="1:174" s="34" customFormat="1" ht="21.75" outlineLevel="2">
      <c r="A28" s="33" t="str">
        <f t="shared" si="14"/>
        <v>1.1.5.3</v>
      </c>
      <c r="B28" s="53" t="s">
        <v>236</v>
      </c>
      <c r="C28" s="39" t="s">
        <v>188</v>
      </c>
      <c r="D28" s="39"/>
      <c r="E28" s="39" t="s">
        <v>148</v>
      </c>
      <c r="F28" s="75"/>
      <c r="G28" s="60">
        <v>45118</v>
      </c>
      <c r="H28" s="61">
        <f t="shared" si="17"/>
        <v>45118</v>
      </c>
      <c r="I28" s="35"/>
      <c r="J28" s="36">
        <v>0</v>
      </c>
      <c r="K28" s="37">
        <f t="shared" si="18"/>
        <v>1</v>
      </c>
      <c r="L28" s="37"/>
      <c r="M28" s="37" t="s">
        <v>192</v>
      </c>
      <c r="N28" s="57"/>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P28" s="33"/>
      <c r="DQ28" s="33"/>
      <c r="DR28" s="33"/>
      <c r="DS28" s="33"/>
      <c r="DT28" s="33"/>
      <c r="DU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row>
    <row r="29" spans="1:174" s="34" customFormat="1" ht="21.75" outlineLevel="2">
      <c r="A29" s="33" t="str">
        <f t="shared" si="14"/>
        <v>1.1.5.4</v>
      </c>
      <c r="B29" s="53" t="s">
        <v>237</v>
      </c>
      <c r="C29" s="39" t="s">
        <v>188</v>
      </c>
      <c r="D29" s="39"/>
      <c r="E29" s="39" t="s">
        <v>148</v>
      </c>
      <c r="F29" s="75"/>
      <c r="G29" s="60">
        <v>45118</v>
      </c>
      <c r="H29" s="61">
        <f t="shared" si="17"/>
        <v>45118</v>
      </c>
      <c r="I29" s="35"/>
      <c r="J29" s="36">
        <v>0</v>
      </c>
      <c r="K29" s="37">
        <f t="shared" si="18"/>
        <v>1</v>
      </c>
      <c r="L29" s="37"/>
      <c r="M29" s="37" t="s">
        <v>192</v>
      </c>
      <c r="N29" s="57"/>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P29" s="33"/>
      <c r="DQ29" s="33"/>
      <c r="DR29" s="33"/>
      <c r="DS29" s="33"/>
      <c r="DT29" s="33"/>
      <c r="DU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row>
    <row r="30" spans="1:174" s="34" customFormat="1" ht="21.75" outlineLevel="2">
      <c r="A30" s="33" t="str">
        <f t="shared" si="14"/>
        <v>1.1.5.5</v>
      </c>
      <c r="B30" s="53" t="s">
        <v>238</v>
      </c>
      <c r="C30" s="39" t="s">
        <v>188</v>
      </c>
      <c r="D30" s="39"/>
      <c r="E30" s="39" t="s">
        <v>148</v>
      </c>
      <c r="F30" s="75"/>
      <c r="G30" s="60">
        <v>45118</v>
      </c>
      <c r="H30" s="61">
        <f t="shared" si="17"/>
        <v>45118</v>
      </c>
      <c r="I30" s="35"/>
      <c r="J30" s="36">
        <v>0</v>
      </c>
      <c r="K30" s="37">
        <f t="shared" si="18"/>
        <v>1</v>
      </c>
      <c r="L30" s="37"/>
      <c r="M30" s="37" t="s">
        <v>192</v>
      </c>
      <c r="N30" s="57"/>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P30" s="33"/>
      <c r="DQ30" s="33"/>
      <c r="DR30" s="33"/>
      <c r="DS30" s="33"/>
      <c r="DT30" s="33"/>
      <c r="DU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row>
    <row r="31" spans="1:174" s="34" customFormat="1" ht="21.75" outlineLevel="2">
      <c r="A31" s="33" t="str">
        <f t="shared" si="14"/>
        <v>1.1.5.6</v>
      </c>
      <c r="B31" s="53" t="s">
        <v>239</v>
      </c>
      <c r="C31" s="39" t="s">
        <v>188</v>
      </c>
      <c r="D31" s="39"/>
      <c r="E31" s="39" t="s">
        <v>148</v>
      </c>
      <c r="F31" s="75"/>
      <c r="G31" s="60">
        <v>45118</v>
      </c>
      <c r="H31" s="61">
        <f t="shared" si="17"/>
        <v>45118</v>
      </c>
      <c r="I31" s="35"/>
      <c r="J31" s="36">
        <v>0</v>
      </c>
      <c r="K31" s="37">
        <f t="shared" si="18"/>
        <v>1</v>
      </c>
      <c r="L31" s="37"/>
      <c r="M31" s="37" t="s">
        <v>192</v>
      </c>
      <c r="N31" s="57"/>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P31" s="33"/>
      <c r="DQ31" s="33"/>
      <c r="DR31" s="33"/>
      <c r="DS31" s="33"/>
      <c r="DT31" s="33"/>
      <c r="DU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row>
    <row r="32" spans="1:174" s="34" customFormat="1" ht="21.75" outlineLevel="2">
      <c r="A32" s="33" t="str">
        <f t="shared" si="14"/>
        <v>1.1.5.7</v>
      </c>
      <c r="B32" s="53" t="s">
        <v>240</v>
      </c>
      <c r="C32" s="39" t="s">
        <v>188</v>
      </c>
      <c r="D32" s="39"/>
      <c r="E32" s="39" t="s">
        <v>148</v>
      </c>
      <c r="F32" s="75"/>
      <c r="G32" s="60">
        <v>45119</v>
      </c>
      <c r="H32" s="61">
        <f t="shared" si="17"/>
        <v>45119</v>
      </c>
      <c r="I32" s="35"/>
      <c r="J32" s="36">
        <v>0</v>
      </c>
      <c r="K32" s="37">
        <f t="shared" si="18"/>
        <v>1</v>
      </c>
      <c r="L32" s="37"/>
      <c r="M32" s="37" t="s">
        <v>192</v>
      </c>
      <c r="N32" s="57"/>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P32" s="33"/>
      <c r="DQ32" s="33"/>
      <c r="DR32" s="33"/>
      <c r="DS32" s="33"/>
      <c r="DT32" s="33"/>
      <c r="DU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row>
    <row r="33" spans="1:174" s="34" customFormat="1" ht="21.75" outlineLevel="2">
      <c r="A33" s="33" t="str">
        <f t="shared" si="14"/>
        <v>1.1.5.8</v>
      </c>
      <c r="B33" s="53" t="s">
        <v>241</v>
      </c>
      <c r="C33" s="39" t="s">
        <v>188</v>
      </c>
      <c r="D33" s="39"/>
      <c r="E33" s="39" t="s">
        <v>148</v>
      </c>
      <c r="F33" s="75"/>
      <c r="G33" s="60">
        <v>45118</v>
      </c>
      <c r="H33" s="61">
        <f t="shared" si="17"/>
        <v>45118</v>
      </c>
      <c r="I33" s="35"/>
      <c r="J33" s="36">
        <v>0</v>
      </c>
      <c r="K33" s="37">
        <f t="shared" si="18"/>
        <v>1</v>
      </c>
      <c r="L33" s="37"/>
      <c r="M33" s="37" t="s">
        <v>192</v>
      </c>
      <c r="N33" s="57"/>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P33" s="33"/>
      <c r="DQ33" s="33"/>
      <c r="DR33" s="33"/>
      <c r="DS33" s="33"/>
      <c r="DT33" s="33"/>
      <c r="DU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row>
    <row r="34" spans="1:174" s="151" customFormat="1" ht="21.75" outlineLevel="2">
      <c r="A34"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1.1.6</v>
      </c>
      <c r="B34" s="142" t="s">
        <v>218</v>
      </c>
      <c r="C34" s="143"/>
      <c r="D34" s="143"/>
      <c r="E34" s="143"/>
      <c r="F34" s="145"/>
      <c r="G34" s="146"/>
      <c r="H34" s="147"/>
      <c r="I34" s="148"/>
      <c r="J34" s="149"/>
      <c r="K34" s="148" t="str">
        <f>IF(OR(H34=0,G34=0)," - ",NETWORKDAYS(G34,H34))</f>
        <v xml:space="preserve"> - </v>
      </c>
      <c r="L34" s="148"/>
      <c r="M34" s="148"/>
      <c r="N34" s="150"/>
      <c r="O34" s="141"/>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L34" s="141"/>
      <c r="BM34" s="141"/>
      <c r="BN34" s="141"/>
      <c r="BO34" s="141"/>
      <c r="BP34" s="141"/>
      <c r="BQ34" s="141"/>
      <c r="BR34" s="141"/>
    </row>
    <row r="35" spans="1:174" s="34" customFormat="1" ht="21.75" outlineLevel="2">
      <c r="A35" s="33" t="str">
        <f t="shared" si="14"/>
        <v>1.1.6.1</v>
      </c>
      <c r="B35" s="53" t="s">
        <v>242</v>
      </c>
      <c r="C35" s="39" t="s">
        <v>188</v>
      </c>
      <c r="D35" s="39"/>
      <c r="E35" s="39" t="s">
        <v>148</v>
      </c>
      <c r="F35" s="75"/>
      <c r="G35" s="60">
        <v>45119</v>
      </c>
      <c r="H35" s="61">
        <f t="shared" si="17"/>
        <v>45119</v>
      </c>
      <c r="I35" s="35"/>
      <c r="J35" s="36">
        <v>0</v>
      </c>
      <c r="K35" s="37">
        <f t="shared" ref="K35" si="19">IF(OR(H35=0,G35=0)," - ",NETWORKDAYS(G35,H35))</f>
        <v>1</v>
      </c>
      <c r="L35" s="37"/>
      <c r="M35" s="37" t="s">
        <v>192</v>
      </c>
      <c r="N35" s="57"/>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P35" s="33"/>
      <c r="DQ35" s="33"/>
      <c r="DR35" s="33"/>
      <c r="DS35" s="33"/>
      <c r="DT35" s="33"/>
      <c r="DU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row>
    <row r="36" spans="1:174" s="151" customFormat="1" ht="21.75" outlineLevel="2">
      <c r="A36"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1.1.7</v>
      </c>
      <c r="B36" s="142" t="s">
        <v>219</v>
      </c>
      <c r="C36" s="143"/>
      <c r="D36" s="143"/>
      <c r="E36" s="143"/>
      <c r="F36" s="145"/>
      <c r="G36" s="146"/>
      <c r="H36" s="147"/>
      <c r="I36" s="148"/>
      <c r="J36" s="149"/>
      <c r="K36" s="148" t="str">
        <f>IF(OR(H36=0,G36=0)," - ",NETWORKDAYS(G36,H36))</f>
        <v xml:space="preserve"> - </v>
      </c>
      <c r="L36" s="148"/>
      <c r="M36" s="148"/>
      <c r="N36" s="150"/>
      <c r="O36" s="141"/>
      <c r="P36" s="141"/>
      <c r="Q36" s="141"/>
      <c r="R36" s="141"/>
      <c r="S36" s="141"/>
      <c r="T36" s="141"/>
      <c r="U36" s="141"/>
      <c r="V36" s="141"/>
      <c r="W36" s="141"/>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1"/>
      <c r="AU36" s="141"/>
      <c r="AV36" s="141"/>
      <c r="AW36" s="141"/>
      <c r="AX36" s="141"/>
      <c r="AY36" s="141"/>
      <c r="AZ36" s="141"/>
      <c r="BA36" s="141"/>
      <c r="BB36" s="141"/>
      <c r="BC36" s="141"/>
      <c r="BD36" s="141"/>
      <c r="BE36" s="141"/>
      <c r="BF36" s="141"/>
      <c r="BG36" s="141"/>
      <c r="BH36" s="141"/>
      <c r="BI36" s="141"/>
      <c r="BJ36" s="141"/>
      <c r="BK36" s="141"/>
      <c r="BL36" s="141"/>
      <c r="BM36" s="141"/>
      <c r="BN36" s="141"/>
      <c r="BO36" s="141"/>
      <c r="BP36" s="141"/>
      <c r="BQ36" s="141"/>
      <c r="BR36" s="141"/>
    </row>
    <row r="37" spans="1:174" s="34" customFormat="1" ht="21.75" outlineLevel="2">
      <c r="A37" s="33" t="str">
        <f t="shared" si="14"/>
        <v>1.1.7.1</v>
      </c>
      <c r="B37" s="53" t="s">
        <v>243</v>
      </c>
      <c r="C37" s="39" t="s">
        <v>188</v>
      </c>
      <c r="D37" s="39"/>
      <c r="E37" s="39" t="s">
        <v>148</v>
      </c>
      <c r="F37" s="75"/>
      <c r="G37" s="60">
        <v>45121</v>
      </c>
      <c r="H37" s="61">
        <f t="shared" ref="H37:H40" si="20">IF(ISBLANK(G37)," - ",IF(I37=0,G37,G37+I37-1))</f>
        <v>45121</v>
      </c>
      <c r="I37" s="35"/>
      <c r="J37" s="36">
        <v>0</v>
      </c>
      <c r="K37" s="37">
        <f t="shared" ref="K37:K40" si="21">IF(OR(H37=0,G37=0)," - ",NETWORKDAYS(G37,H37))</f>
        <v>1</v>
      </c>
      <c r="L37" s="37"/>
      <c r="M37" s="37" t="s">
        <v>192</v>
      </c>
      <c r="N37" s="57"/>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P37" s="33"/>
      <c r="DQ37" s="33"/>
      <c r="DR37" s="33"/>
      <c r="DS37" s="33"/>
      <c r="DT37" s="33"/>
      <c r="DU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row>
    <row r="38" spans="1:174" s="34" customFormat="1" ht="21.75" outlineLevel="2">
      <c r="A38" s="33" t="str">
        <f t="shared" si="14"/>
        <v>1.1.7.2</v>
      </c>
      <c r="B38" s="53" t="s">
        <v>244</v>
      </c>
      <c r="C38" s="39" t="s">
        <v>188</v>
      </c>
      <c r="D38" s="39"/>
      <c r="E38" s="39" t="s">
        <v>148</v>
      </c>
      <c r="F38" s="75"/>
      <c r="G38" s="60">
        <v>45121</v>
      </c>
      <c r="H38" s="61">
        <f t="shared" si="20"/>
        <v>45121</v>
      </c>
      <c r="I38" s="35"/>
      <c r="J38" s="36">
        <v>0</v>
      </c>
      <c r="K38" s="37">
        <f t="shared" si="21"/>
        <v>1</v>
      </c>
      <c r="L38" s="37"/>
      <c r="M38" s="37" t="s">
        <v>192</v>
      </c>
      <c r="N38" s="57"/>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P38" s="33"/>
      <c r="DQ38" s="33"/>
      <c r="DR38" s="33"/>
      <c r="DS38" s="33"/>
      <c r="DT38" s="33"/>
      <c r="DU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row>
    <row r="39" spans="1:174" s="34" customFormat="1" ht="21.75" outlineLevel="2">
      <c r="A39" s="33" t="str">
        <f t="shared" si="14"/>
        <v>1.1.7.3</v>
      </c>
      <c r="B39" s="53" t="s">
        <v>245</v>
      </c>
      <c r="C39" s="39" t="s">
        <v>188</v>
      </c>
      <c r="D39" s="39"/>
      <c r="E39" s="39" t="s">
        <v>148</v>
      </c>
      <c r="F39" s="75"/>
      <c r="G39" s="60">
        <v>45124</v>
      </c>
      <c r="H39" s="61">
        <f t="shared" si="20"/>
        <v>45124</v>
      </c>
      <c r="I39" s="35"/>
      <c r="J39" s="36">
        <v>0</v>
      </c>
      <c r="K39" s="37">
        <f t="shared" si="21"/>
        <v>1</v>
      </c>
      <c r="L39" s="37"/>
      <c r="M39" s="37" t="s">
        <v>192</v>
      </c>
      <c r="N39" s="57"/>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P39" s="33"/>
      <c r="DQ39" s="33"/>
      <c r="DR39" s="33"/>
      <c r="DS39" s="33"/>
      <c r="DT39" s="33"/>
      <c r="DU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row>
    <row r="40" spans="1:174" s="34" customFormat="1" ht="21.75" outlineLevel="2">
      <c r="A40" s="33" t="str">
        <f t="shared" si="14"/>
        <v>1.1.7.4</v>
      </c>
      <c r="B40" s="53" t="s">
        <v>246</v>
      </c>
      <c r="C40" s="39" t="s">
        <v>188</v>
      </c>
      <c r="D40" s="39"/>
      <c r="E40" s="39" t="s">
        <v>148</v>
      </c>
      <c r="F40" s="75"/>
      <c r="G40" s="60">
        <v>45124</v>
      </c>
      <c r="H40" s="61">
        <f t="shared" si="20"/>
        <v>45124</v>
      </c>
      <c r="I40" s="35"/>
      <c r="J40" s="36">
        <v>0</v>
      </c>
      <c r="K40" s="37">
        <f t="shared" si="21"/>
        <v>1</v>
      </c>
      <c r="L40" s="37"/>
      <c r="M40" s="37" t="s">
        <v>192</v>
      </c>
      <c r="N40" s="57"/>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P40" s="33"/>
      <c r="DQ40" s="33"/>
      <c r="DR40" s="33"/>
      <c r="DS40" s="33"/>
      <c r="DT40" s="33"/>
      <c r="DU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row>
    <row r="41" spans="1:174" s="151" customFormat="1" ht="21.75" outlineLevel="2">
      <c r="A41"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1.1.8</v>
      </c>
      <c r="B41" s="142" t="s">
        <v>220</v>
      </c>
      <c r="C41" s="143"/>
      <c r="D41" s="143"/>
      <c r="E41" s="143"/>
      <c r="F41" s="145"/>
      <c r="G41" s="146"/>
      <c r="H41" s="147"/>
      <c r="I41" s="148"/>
      <c r="J41" s="149"/>
      <c r="K41" s="148" t="str">
        <f>IF(OR(H41=0,G41=0)," - ",NETWORKDAYS(G41,H41))</f>
        <v xml:space="preserve"> - </v>
      </c>
      <c r="L41" s="148"/>
      <c r="M41" s="148"/>
      <c r="N41" s="150"/>
      <c r="O41" s="141"/>
      <c r="P41" s="141"/>
      <c r="Q41" s="141"/>
      <c r="R41" s="141"/>
      <c r="S41" s="141"/>
      <c r="T41" s="141"/>
      <c r="U41" s="141"/>
      <c r="V41" s="141"/>
      <c r="W41" s="141"/>
      <c r="X41" s="141"/>
      <c r="Y41" s="141"/>
      <c r="Z41" s="141"/>
      <c r="AA41" s="141"/>
      <c r="AB41" s="141"/>
      <c r="AC41" s="141"/>
      <c r="AD41" s="141"/>
      <c r="AE41" s="141"/>
      <c r="AF41" s="141"/>
      <c r="AG41" s="141"/>
      <c r="AH41" s="141"/>
      <c r="AI41" s="141"/>
      <c r="AJ41" s="141"/>
      <c r="AK41" s="141"/>
      <c r="AL41" s="141"/>
      <c r="AM41" s="141"/>
      <c r="AN41" s="141"/>
      <c r="AO41" s="141"/>
      <c r="AP41" s="141"/>
      <c r="AQ41" s="141"/>
      <c r="AR41" s="141"/>
      <c r="AS41" s="141"/>
      <c r="AT41" s="141"/>
      <c r="AU41" s="141"/>
      <c r="AV41" s="141"/>
      <c r="AW41" s="141"/>
      <c r="AX41" s="141"/>
      <c r="AY41" s="141"/>
      <c r="AZ41" s="141"/>
      <c r="BA41" s="141"/>
      <c r="BB41" s="141"/>
      <c r="BC41" s="141"/>
      <c r="BD41" s="141"/>
      <c r="BE41" s="141"/>
      <c r="BF41" s="141"/>
      <c r="BG41" s="141"/>
      <c r="BH41" s="141"/>
      <c r="BI41" s="141"/>
      <c r="BJ41" s="141"/>
      <c r="BK41" s="141"/>
      <c r="BL41" s="141"/>
      <c r="BM41" s="141"/>
      <c r="BN41" s="141"/>
      <c r="BO41" s="141"/>
      <c r="BP41" s="141"/>
      <c r="BQ41" s="141"/>
      <c r="BR41" s="141"/>
    </row>
    <row r="42" spans="1:174" s="34" customFormat="1" ht="21.75" outlineLevel="2">
      <c r="A42" s="33" t="str">
        <f t="shared" si="14"/>
        <v>1.1.8.1</v>
      </c>
      <c r="B42" s="53" t="s">
        <v>247</v>
      </c>
      <c r="C42" s="39" t="s">
        <v>188</v>
      </c>
      <c r="D42" s="39"/>
      <c r="E42" s="39" t="s">
        <v>148</v>
      </c>
      <c r="F42" s="75"/>
      <c r="G42" s="60">
        <v>45125</v>
      </c>
      <c r="H42" s="61">
        <f t="shared" ref="H42:H47" si="22">IF(ISBLANK(G42)," - ",IF(I42=0,G42,G42+I42-1))</f>
        <v>45125</v>
      </c>
      <c r="I42" s="35"/>
      <c r="J42" s="36">
        <v>0</v>
      </c>
      <c r="K42" s="37">
        <f t="shared" ref="K42:K49" si="23">IF(OR(H42=0,G42=0)," - ",NETWORKDAYS(G42,H42))</f>
        <v>1</v>
      </c>
      <c r="L42" s="37"/>
      <c r="M42" s="37" t="s">
        <v>192</v>
      </c>
      <c r="N42" s="57"/>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P42" s="33"/>
      <c r="DQ42" s="33"/>
      <c r="DR42" s="33"/>
      <c r="DS42" s="33"/>
      <c r="DT42" s="33"/>
      <c r="DU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row>
    <row r="43" spans="1:174" s="34" customFormat="1" ht="21.75" outlineLevel="2">
      <c r="A43" s="33" t="str">
        <f t="shared" si="14"/>
        <v>1.1.8.2</v>
      </c>
      <c r="B43" s="53" t="s">
        <v>248</v>
      </c>
      <c r="C43" s="39" t="s">
        <v>188</v>
      </c>
      <c r="D43" s="39"/>
      <c r="E43" s="39" t="s">
        <v>148</v>
      </c>
      <c r="F43" s="75"/>
      <c r="G43" s="60">
        <v>45125</v>
      </c>
      <c r="H43" s="61">
        <f t="shared" si="22"/>
        <v>45125</v>
      </c>
      <c r="I43" s="35"/>
      <c r="J43" s="36">
        <v>0</v>
      </c>
      <c r="K43" s="37">
        <f t="shared" si="23"/>
        <v>1</v>
      </c>
      <c r="L43" s="37"/>
      <c r="M43" s="37" t="s">
        <v>192</v>
      </c>
      <c r="N43" s="57"/>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P43" s="33"/>
      <c r="DQ43" s="33"/>
      <c r="DR43" s="33"/>
      <c r="DS43" s="33"/>
      <c r="DT43" s="33"/>
      <c r="DU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row>
    <row r="44" spans="1:174" s="34" customFormat="1" ht="21.75" outlineLevel="2">
      <c r="A44" s="33" t="str">
        <f t="shared" si="14"/>
        <v>1.1.8.3</v>
      </c>
      <c r="B44" s="53" t="s">
        <v>249</v>
      </c>
      <c r="C44" s="39" t="s">
        <v>188</v>
      </c>
      <c r="D44" s="39"/>
      <c r="E44" s="39" t="s">
        <v>148</v>
      </c>
      <c r="F44" s="75"/>
      <c r="G44" s="60">
        <v>45125</v>
      </c>
      <c r="H44" s="61">
        <f t="shared" si="22"/>
        <v>45125</v>
      </c>
      <c r="I44" s="35"/>
      <c r="J44" s="36">
        <v>0</v>
      </c>
      <c r="K44" s="37">
        <f t="shared" si="23"/>
        <v>1</v>
      </c>
      <c r="L44" s="37"/>
      <c r="M44" s="37" t="s">
        <v>192</v>
      </c>
      <c r="N44" s="57"/>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P44" s="33"/>
      <c r="DQ44" s="33"/>
      <c r="DR44" s="33"/>
      <c r="DS44" s="33"/>
      <c r="DT44" s="33"/>
      <c r="DU44" s="33"/>
      <c r="DW44" s="33"/>
      <c r="DX44" s="33"/>
      <c r="DY44" s="33"/>
      <c r="DZ44" s="33"/>
      <c r="EA44" s="33"/>
      <c r="EB44" s="33"/>
      <c r="EC44" s="33"/>
      <c r="ED44" s="33"/>
      <c r="EE44" s="33"/>
      <c r="EF44" s="33"/>
      <c r="EG44" s="33"/>
      <c r="EH44" s="33"/>
      <c r="EI44" s="33"/>
      <c r="EJ44" s="33"/>
      <c r="EK44" s="33"/>
      <c r="EL44" s="33"/>
      <c r="EM44" s="33"/>
      <c r="EN44" s="33"/>
      <c r="EO44" s="33"/>
      <c r="EP44" s="33"/>
      <c r="EQ44" s="33"/>
      <c r="ER44" s="33"/>
      <c r="ES44" s="33"/>
      <c r="ET44" s="33"/>
      <c r="EU44" s="33"/>
      <c r="EV44" s="33"/>
      <c r="EW44" s="33"/>
      <c r="EX44" s="33"/>
      <c r="EY44" s="33"/>
      <c r="EZ44" s="33"/>
      <c r="FA44" s="33"/>
      <c r="FB44" s="33"/>
      <c r="FC44" s="33"/>
      <c r="FD44" s="33"/>
      <c r="FE44" s="33"/>
      <c r="FF44" s="33"/>
      <c r="FG44" s="33"/>
      <c r="FH44" s="33"/>
      <c r="FI44" s="33"/>
      <c r="FJ44" s="33"/>
      <c r="FK44" s="33"/>
      <c r="FL44" s="33"/>
      <c r="FM44" s="33"/>
      <c r="FN44" s="33"/>
      <c r="FO44" s="33"/>
    </row>
    <row r="45" spans="1:174" s="34" customFormat="1" ht="21.75" outlineLevel="2">
      <c r="A45" s="33" t="str">
        <f t="shared" si="14"/>
        <v>1.1.8.4</v>
      </c>
      <c r="B45" s="53" t="s">
        <v>250</v>
      </c>
      <c r="C45" s="39" t="s">
        <v>188</v>
      </c>
      <c r="D45" s="39"/>
      <c r="E45" s="39" t="s">
        <v>148</v>
      </c>
      <c r="F45" s="75"/>
      <c r="G45" s="60">
        <v>45125</v>
      </c>
      <c r="H45" s="61">
        <f t="shared" si="22"/>
        <v>45125</v>
      </c>
      <c r="I45" s="35"/>
      <c r="J45" s="36">
        <v>0</v>
      </c>
      <c r="K45" s="37">
        <f t="shared" si="23"/>
        <v>1</v>
      </c>
      <c r="L45" s="37"/>
      <c r="M45" s="37" t="s">
        <v>192</v>
      </c>
      <c r="N45" s="57"/>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P45" s="33"/>
      <c r="DQ45" s="33"/>
      <c r="DR45" s="33"/>
      <c r="DS45" s="33"/>
      <c r="DT45" s="33"/>
      <c r="DU45" s="33"/>
      <c r="DW45" s="33"/>
      <c r="DX45" s="33"/>
      <c r="DY45" s="33"/>
      <c r="DZ45" s="33"/>
      <c r="EA45" s="33"/>
      <c r="EB45" s="33"/>
      <c r="EC45" s="33"/>
      <c r="ED45" s="33"/>
      <c r="EE45" s="33"/>
      <c r="EF45" s="33"/>
      <c r="EG45" s="33"/>
      <c r="EH45" s="33"/>
      <c r="EI45" s="33"/>
      <c r="EJ45" s="33"/>
      <c r="EK45" s="33"/>
      <c r="EL45" s="33"/>
      <c r="EM45" s="33"/>
      <c r="EN45" s="33"/>
      <c r="EO45" s="33"/>
      <c r="EP45" s="33"/>
      <c r="EQ45" s="33"/>
      <c r="ER45" s="33"/>
      <c r="ES45" s="33"/>
      <c r="ET45" s="33"/>
      <c r="EU45" s="33"/>
      <c r="EV45" s="33"/>
      <c r="EW45" s="33"/>
      <c r="EX45" s="33"/>
      <c r="EY45" s="33"/>
      <c r="EZ45" s="33"/>
      <c r="FA45" s="33"/>
      <c r="FB45" s="33"/>
      <c r="FC45" s="33"/>
      <c r="FD45" s="33"/>
      <c r="FE45" s="33"/>
      <c r="FF45" s="33"/>
      <c r="FG45" s="33"/>
      <c r="FH45" s="33"/>
      <c r="FI45" s="33"/>
      <c r="FJ45" s="33"/>
      <c r="FK45" s="33"/>
      <c r="FL45" s="33"/>
      <c r="FM45" s="33"/>
      <c r="FN45" s="33"/>
      <c r="FO45" s="33"/>
    </row>
    <row r="46" spans="1:174" s="34" customFormat="1" ht="21.75" outlineLevel="2">
      <c r="A46" s="33" t="str">
        <f t="shared" si="14"/>
        <v>1.1.8.5</v>
      </c>
      <c r="B46" s="53" t="s">
        <v>251</v>
      </c>
      <c r="C46" s="39" t="s">
        <v>188</v>
      </c>
      <c r="D46" s="39"/>
      <c r="E46" s="39" t="s">
        <v>148</v>
      </c>
      <c r="F46" s="75"/>
      <c r="G46" s="60">
        <v>45126</v>
      </c>
      <c r="H46" s="61">
        <f t="shared" si="22"/>
        <v>45126</v>
      </c>
      <c r="I46" s="35"/>
      <c r="J46" s="36">
        <v>0</v>
      </c>
      <c r="K46" s="37">
        <f t="shared" si="23"/>
        <v>1</v>
      </c>
      <c r="L46" s="37"/>
      <c r="M46" s="37" t="s">
        <v>192</v>
      </c>
      <c r="N46" s="57"/>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P46" s="33"/>
      <c r="DQ46" s="33"/>
      <c r="DR46" s="33"/>
      <c r="DS46" s="33"/>
      <c r="DT46" s="33"/>
      <c r="DU46" s="33"/>
      <c r="DW46" s="33"/>
      <c r="DX46" s="33"/>
      <c r="DY46" s="33"/>
      <c r="DZ46" s="33"/>
      <c r="EA46" s="33"/>
      <c r="EB46" s="33"/>
      <c r="EC46" s="33"/>
      <c r="ED46" s="33"/>
      <c r="EE46" s="33"/>
      <c r="EF46" s="33"/>
      <c r="EG46" s="33"/>
      <c r="EH46" s="33"/>
      <c r="EI46" s="33"/>
      <c r="EJ46" s="33"/>
      <c r="EK46" s="33"/>
      <c r="EL46" s="33"/>
      <c r="EM46" s="33"/>
      <c r="EN46" s="33"/>
      <c r="EO46" s="33"/>
      <c r="EP46" s="33"/>
      <c r="EQ46" s="33"/>
      <c r="ER46" s="33"/>
      <c r="ES46" s="33"/>
      <c r="ET46" s="33"/>
      <c r="EU46" s="33"/>
      <c r="EV46" s="33"/>
      <c r="EW46" s="33"/>
      <c r="EX46" s="33"/>
      <c r="EY46" s="33"/>
      <c r="EZ46" s="33"/>
      <c r="FA46" s="33"/>
      <c r="FB46" s="33"/>
      <c r="FC46" s="33"/>
      <c r="FD46" s="33"/>
      <c r="FE46" s="33"/>
      <c r="FF46" s="33"/>
      <c r="FG46" s="33"/>
      <c r="FH46" s="33"/>
      <c r="FI46" s="33"/>
      <c r="FJ46" s="33"/>
      <c r="FK46" s="33"/>
      <c r="FL46" s="33"/>
      <c r="FM46" s="33"/>
      <c r="FN46" s="33"/>
      <c r="FO46" s="33"/>
    </row>
    <row r="47" spans="1:174" s="34" customFormat="1" ht="21.75" outlineLevel="2">
      <c r="A47" s="33" t="str">
        <f t="shared" si="14"/>
        <v>1.1.8.6</v>
      </c>
      <c r="B47" s="53" t="s">
        <v>252</v>
      </c>
      <c r="C47" s="39" t="s">
        <v>188</v>
      </c>
      <c r="D47" s="39"/>
      <c r="E47" s="39" t="s">
        <v>148</v>
      </c>
      <c r="F47" s="75"/>
      <c r="G47" s="60">
        <v>45126</v>
      </c>
      <c r="H47" s="61">
        <f t="shared" si="22"/>
        <v>45126</v>
      </c>
      <c r="I47" s="35"/>
      <c r="J47" s="36">
        <v>0</v>
      </c>
      <c r="K47" s="37">
        <f t="shared" si="23"/>
        <v>1</v>
      </c>
      <c r="L47" s="37"/>
      <c r="M47" s="37" t="s">
        <v>192</v>
      </c>
      <c r="N47" s="57"/>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P47" s="33"/>
      <c r="DQ47" s="33"/>
      <c r="DR47" s="33"/>
      <c r="DS47" s="33"/>
      <c r="DT47" s="33"/>
      <c r="DU47" s="33"/>
      <c r="DW47" s="33"/>
      <c r="DX47" s="33"/>
      <c r="DY47" s="33"/>
      <c r="DZ47" s="33"/>
      <c r="EA47" s="33"/>
      <c r="EB47" s="33"/>
      <c r="EC47" s="33"/>
      <c r="ED47" s="33"/>
      <c r="EE47" s="33"/>
      <c r="EF47" s="33"/>
      <c r="EG47" s="33"/>
      <c r="EH47" s="33"/>
      <c r="EI47" s="33"/>
      <c r="EJ47" s="33"/>
      <c r="EK47" s="33"/>
      <c r="EL47" s="33"/>
      <c r="EM47" s="33"/>
      <c r="EN47" s="33"/>
      <c r="EO47" s="33"/>
      <c r="EP47" s="33"/>
      <c r="EQ47" s="33"/>
      <c r="ER47" s="33"/>
      <c r="ES47" s="33"/>
      <c r="ET47" s="33"/>
      <c r="EU47" s="33"/>
      <c r="EV47" s="33"/>
      <c r="EW47" s="33"/>
      <c r="EX47" s="33"/>
      <c r="EY47" s="33"/>
      <c r="EZ47" s="33"/>
      <c r="FA47" s="33"/>
      <c r="FB47" s="33"/>
      <c r="FC47" s="33"/>
      <c r="FD47" s="33"/>
      <c r="FE47" s="33"/>
      <c r="FF47" s="33"/>
      <c r="FG47" s="33"/>
      <c r="FH47" s="33"/>
      <c r="FI47" s="33"/>
      <c r="FJ47" s="33"/>
      <c r="FK47" s="33"/>
      <c r="FL47" s="33"/>
      <c r="FM47" s="33"/>
      <c r="FN47" s="33"/>
      <c r="FO47" s="33"/>
    </row>
    <row r="48" spans="1:174" s="151" customFormat="1" ht="21.75" outlineLevel="2">
      <c r="A48"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1.1.9</v>
      </c>
      <c r="B48" s="142" t="s">
        <v>221</v>
      </c>
      <c r="C48" s="143"/>
      <c r="D48" s="143"/>
      <c r="E48" s="143"/>
      <c r="F48" s="145"/>
      <c r="G48" s="146"/>
      <c r="H48" s="147"/>
      <c r="I48" s="148"/>
      <c r="J48" s="149"/>
      <c r="K48" s="148" t="str">
        <f t="shared" si="23"/>
        <v xml:space="preserve"> - </v>
      </c>
      <c r="L48" s="148"/>
      <c r="M48" s="148"/>
      <c r="N48" s="150"/>
      <c r="O48" s="141"/>
      <c r="P48" s="141"/>
      <c r="Q48" s="141"/>
      <c r="R48" s="141"/>
      <c r="S48" s="141"/>
      <c r="T48" s="141"/>
      <c r="U48" s="141"/>
      <c r="V48" s="141"/>
      <c r="W48" s="141"/>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c r="BA48" s="141"/>
      <c r="BB48" s="141"/>
      <c r="BC48" s="141"/>
      <c r="BD48" s="141"/>
      <c r="BE48" s="141"/>
      <c r="BF48" s="141"/>
      <c r="BG48" s="141"/>
      <c r="BH48" s="141"/>
      <c r="BI48" s="141"/>
      <c r="BJ48" s="141"/>
      <c r="BK48" s="141"/>
      <c r="BL48" s="141"/>
      <c r="BM48" s="141"/>
      <c r="BN48" s="141"/>
      <c r="BO48" s="141"/>
      <c r="BP48" s="141"/>
      <c r="BQ48" s="141"/>
      <c r="BR48" s="141"/>
    </row>
    <row r="49" spans="1:171" s="34" customFormat="1" ht="21.75" outlineLevel="2">
      <c r="A49"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1.1.9.1</v>
      </c>
      <c r="B49" s="53" t="s">
        <v>253</v>
      </c>
      <c r="C49" s="39" t="s">
        <v>190</v>
      </c>
      <c r="D49" s="39"/>
      <c r="E49" s="39" t="s">
        <v>148</v>
      </c>
      <c r="F49" s="75"/>
      <c r="G49" s="60">
        <v>45126</v>
      </c>
      <c r="H49" s="61">
        <f t="shared" ref="H49" si="24">IF(ISBLANK(G49)," - ",IF(I49=0,G49,G49+I49-1))</f>
        <v>45126</v>
      </c>
      <c r="I49" s="35"/>
      <c r="J49" s="36">
        <v>0</v>
      </c>
      <c r="K49" s="37">
        <f t="shared" si="23"/>
        <v>1</v>
      </c>
      <c r="L49" s="37"/>
      <c r="M49" s="37" t="s">
        <v>192</v>
      </c>
      <c r="N49" s="57"/>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P49" s="33"/>
      <c r="DQ49" s="33"/>
      <c r="DR49" s="33"/>
      <c r="DS49" s="33"/>
      <c r="DT49" s="33"/>
      <c r="DU49" s="33"/>
      <c r="DW49" s="33"/>
      <c r="DX49" s="33"/>
      <c r="DY49" s="33"/>
      <c r="DZ49" s="33"/>
      <c r="EA49" s="33"/>
      <c r="EB49" s="33"/>
      <c r="EC49" s="33"/>
      <c r="ED49" s="33"/>
      <c r="EE49" s="33"/>
      <c r="EF49" s="33"/>
      <c r="EG49" s="33"/>
      <c r="EH49" s="33"/>
      <c r="EI49" s="33"/>
      <c r="EJ49" s="33"/>
      <c r="EK49" s="33"/>
      <c r="EL49" s="33"/>
      <c r="EM49" s="33"/>
      <c r="EN49" s="33"/>
      <c r="EO49" s="33"/>
      <c r="EP49" s="33"/>
      <c r="EQ49" s="33"/>
      <c r="ER49" s="33"/>
      <c r="ES49" s="33"/>
      <c r="ET49" s="33"/>
      <c r="EU49" s="33"/>
      <c r="EV49" s="33"/>
      <c r="EW49" s="33"/>
      <c r="EX49" s="33"/>
      <c r="EY49" s="33"/>
      <c r="EZ49" s="33"/>
      <c r="FA49" s="33"/>
      <c r="FB49" s="33"/>
      <c r="FC49" s="33"/>
      <c r="FD49" s="33"/>
      <c r="FE49" s="33"/>
      <c r="FF49" s="33"/>
      <c r="FG49" s="33"/>
      <c r="FH49" s="33"/>
      <c r="FI49" s="33"/>
      <c r="FJ49" s="33"/>
      <c r="FK49" s="33"/>
      <c r="FL49" s="33"/>
      <c r="FM49" s="33"/>
      <c r="FN49" s="33"/>
      <c r="FO49" s="33"/>
    </row>
    <row r="50" spans="1:171" s="151" customFormat="1" ht="21.75" outlineLevel="2">
      <c r="A50"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1.1.10</v>
      </c>
      <c r="B50" s="142" t="s">
        <v>286</v>
      </c>
      <c r="C50" s="143"/>
      <c r="D50" s="143"/>
      <c r="E50" s="143"/>
      <c r="F50" s="145"/>
      <c r="G50" s="146"/>
      <c r="H50" s="147"/>
      <c r="I50" s="148"/>
      <c r="J50" s="149"/>
      <c r="K50" s="148" t="str">
        <f>IF(OR(H50=0,G50=0)," - ",NETWORKDAYS(G50,H50))</f>
        <v xml:space="preserve"> - </v>
      </c>
      <c r="L50" s="148"/>
      <c r="M50" s="148"/>
      <c r="N50" s="150"/>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row>
    <row r="51" spans="1:171" s="34" customFormat="1" ht="21.75" outlineLevel="2">
      <c r="A51" s="33" t="str">
        <f t="shared" ref="A51:A91" si="25">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1.1.10.1</v>
      </c>
      <c r="B51" s="53" t="s">
        <v>254</v>
      </c>
      <c r="C51" s="39" t="s">
        <v>188</v>
      </c>
      <c r="D51" s="39"/>
      <c r="E51" s="39" t="s">
        <v>148</v>
      </c>
      <c r="F51" s="75"/>
      <c r="G51" s="60">
        <v>45127</v>
      </c>
      <c r="H51" s="61">
        <f t="shared" ref="H51:H55" si="26">IF(ISBLANK(G51)," - ",IF(I51=0,G51,G51+I51-1))</f>
        <v>45127</v>
      </c>
      <c r="I51" s="35"/>
      <c r="J51" s="36">
        <v>0</v>
      </c>
      <c r="K51" s="37">
        <f t="shared" ref="K51:K55" si="27">IF(OR(H51=0,G51=0)," - ",NETWORKDAYS(G51,H51))</f>
        <v>1</v>
      </c>
      <c r="L51" s="37"/>
      <c r="M51" s="37" t="s">
        <v>192</v>
      </c>
      <c r="N51" s="57"/>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P51" s="33"/>
      <c r="DQ51" s="33"/>
      <c r="DR51" s="33"/>
      <c r="DS51" s="33"/>
      <c r="DT51" s="33"/>
      <c r="DU51" s="33"/>
      <c r="DW51" s="33"/>
      <c r="DX51" s="33"/>
      <c r="DY51" s="33"/>
      <c r="DZ51" s="33"/>
      <c r="EA51" s="33"/>
      <c r="EB51" s="33"/>
      <c r="EC51" s="33"/>
      <c r="ED51" s="33"/>
      <c r="EE51" s="33"/>
      <c r="EF51" s="33"/>
      <c r="EG51" s="33"/>
      <c r="EH51" s="33"/>
      <c r="EI51" s="33"/>
      <c r="EJ51" s="33"/>
      <c r="EK51" s="33"/>
      <c r="EL51" s="33"/>
      <c r="EM51" s="33"/>
      <c r="EN51" s="33"/>
      <c r="EO51" s="33"/>
      <c r="EP51" s="33"/>
      <c r="EQ51" s="33"/>
      <c r="ER51" s="33"/>
      <c r="ES51" s="33"/>
      <c r="ET51" s="33"/>
      <c r="EU51" s="33"/>
      <c r="EV51" s="33"/>
      <c r="EW51" s="33"/>
      <c r="EX51" s="33"/>
      <c r="EY51" s="33"/>
      <c r="EZ51" s="33"/>
      <c r="FA51" s="33"/>
      <c r="FB51" s="33"/>
      <c r="FC51" s="33"/>
      <c r="FD51" s="33"/>
      <c r="FE51" s="33"/>
      <c r="FF51" s="33"/>
      <c r="FG51" s="33"/>
      <c r="FH51" s="33"/>
      <c r="FI51" s="33"/>
      <c r="FJ51" s="33"/>
      <c r="FK51" s="33"/>
      <c r="FL51" s="33"/>
      <c r="FM51" s="33"/>
      <c r="FN51" s="33"/>
      <c r="FO51" s="33"/>
    </row>
    <row r="52" spans="1:171" s="34" customFormat="1" ht="21.75" outlineLevel="2">
      <c r="A52" s="33" t="str">
        <f t="shared" si="25"/>
        <v>1.1.10.2</v>
      </c>
      <c r="B52" s="53" t="s">
        <v>255</v>
      </c>
      <c r="C52" s="39" t="s">
        <v>188</v>
      </c>
      <c r="D52" s="39"/>
      <c r="E52" s="39" t="s">
        <v>148</v>
      </c>
      <c r="F52" s="75"/>
      <c r="G52" s="60">
        <v>45127</v>
      </c>
      <c r="H52" s="61">
        <f t="shared" si="26"/>
        <v>45127</v>
      </c>
      <c r="I52" s="35"/>
      <c r="J52" s="36">
        <v>0</v>
      </c>
      <c r="K52" s="37">
        <f t="shared" si="27"/>
        <v>1</v>
      </c>
      <c r="L52" s="37"/>
      <c r="M52" s="37" t="s">
        <v>192</v>
      </c>
      <c r="N52" s="57"/>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P52" s="33"/>
      <c r="DQ52" s="33"/>
      <c r="DR52" s="33"/>
      <c r="DS52" s="33"/>
      <c r="DT52" s="33"/>
      <c r="DU52" s="33"/>
      <c r="DW52" s="33"/>
      <c r="DX52" s="33"/>
      <c r="DY52" s="33"/>
      <c r="DZ52" s="33"/>
      <c r="EA52" s="33"/>
      <c r="EB52" s="33"/>
      <c r="EC52" s="33"/>
      <c r="ED52" s="33"/>
      <c r="EE52" s="33"/>
      <c r="EF52" s="33"/>
      <c r="EG52" s="33"/>
      <c r="EH52" s="33"/>
      <c r="EI52" s="33"/>
      <c r="EJ52" s="33"/>
      <c r="EK52" s="33"/>
      <c r="EL52" s="33"/>
      <c r="EM52" s="33"/>
      <c r="EN52" s="33"/>
      <c r="EO52" s="33"/>
      <c r="EP52" s="33"/>
      <c r="EQ52" s="33"/>
      <c r="ER52" s="33"/>
      <c r="ES52" s="33"/>
      <c r="ET52" s="33"/>
      <c r="EU52" s="33"/>
      <c r="EV52" s="33"/>
      <c r="EW52" s="33"/>
      <c r="EX52" s="33"/>
      <c r="EY52" s="33"/>
      <c r="EZ52" s="33"/>
      <c r="FA52" s="33"/>
      <c r="FB52" s="33"/>
      <c r="FC52" s="33"/>
      <c r="FD52" s="33"/>
      <c r="FE52" s="33"/>
      <c r="FF52" s="33"/>
      <c r="FG52" s="33"/>
      <c r="FH52" s="33"/>
      <c r="FI52" s="33"/>
      <c r="FJ52" s="33"/>
      <c r="FK52" s="33"/>
      <c r="FL52" s="33"/>
      <c r="FM52" s="33"/>
      <c r="FN52" s="33"/>
      <c r="FO52" s="33"/>
    </row>
    <row r="53" spans="1:171" s="34" customFormat="1" ht="21.75" outlineLevel="2">
      <c r="A53" s="33" t="str">
        <f t="shared" si="25"/>
        <v>1.1.10.3</v>
      </c>
      <c r="B53" s="53" t="s">
        <v>256</v>
      </c>
      <c r="C53" s="39" t="s">
        <v>188</v>
      </c>
      <c r="D53" s="39"/>
      <c r="E53" s="39" t="s">
        <v>148</v>
      </c>
      <c r="F53" s="75"/>
      <c r="G53" s="60">
        <v>45127</v>
      </c>
      <c r="H53" s="61">
        <f t="shared" si="26"/>
        <v>45127</v>
      </c>
      <c r="I53" s="35"/>
      <c r="J53" s="36">
        <v>0</v>
      </c>
      <c r="K53" s="37">
        <f t="shared" si="27"/>
        <v>1</v>
      </c>
      <c r="L53" s="37"/>
      <c r="M53" s="37" t="s">
        <v>192</v>
      </c>
      <c r="N53" s="57"/>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P53" s="33"/>
      <c r="DQ53" s="33"/>
      <c r="DR53" s="33"/>
      <c r="DS53" s="33"/>
      <c r="DT53" s="33"/>
      <c r="DU53" s="33"/>
      <c r="DW53" s="33"/>
      <c r="DX53" s="33"/>
      <c r="DY53" s="33"/>
      <c r="DZ53" s="33"/>
      <c r="EA53" s="33"/>
      <c r="EB53" s="33"/>
      <c r="EC53" s="33"/>
      <c r="ED53" s="33"/>
      <c r="EE53" s="33"/>
      <c r="EF53" s="33"/>
      <c r="EG53" s="33"/>
      <c r="EH53" s="33"/>
      <c r="EI53" s="33"/>
      <c r="EJ53" s="33"/>
      <c r="EK53" s="33"/>
      <c r="EL53" s="33"/>
      <c r="EM53" s="33"/>
      <c r="EN53" s="33"/>
      <c r="EO53" s="33"/>
      <c r="EP53" s="33"/>
      <c r="EQ53" s="33"/>
      <c r="ER53" s="33"/>
      <c r="ES53" s="33"/>
      <c r="ET53" s="33"/>
      <c r="EU53" s="33"/>
      <c r="EV53" s="33"/>
      <c r="EW53" s="33"/>
      <c r="EX53" s="33"/>
      <c r="EY53" s="33"/>
      <c r="EZ53" s="33"/>
      <c r="FA53" s="33"/>
      <c r="FB53" s="33"/>
      <c r="FC53" s="33"/>
      <c r="FD53" s="33"/>
      <c r="FE53" s="33"/>
      <c r="FF53" s="33"/>
      <c r="FG53" s="33"/>
      <c r="FH53" s="33"/>
      <c r="FI53" s="33"/>
      <c r="FJ53" s="33"/>
      <c r="FK53" s="33"/>
      <c r="FL53" s="33"/>
      <c r="FM53" s="33"/>
      <c r="FN53" s="33"/>
      <c r="FO53" s="33"/>
    </row>
    <row r="54" spans="1:171" s="34" customFormat="1" ht="21.75" outlineLevel="2">
      <c r="A54" s="33" t="str">
        <f t="shared" si="25"/>
        <v>1.1.10.4</v>
      </c>
      <c r="B54" s="53" t="s">
        <v>257</v>
      </c>
      <c r="C54" s="39" t="s">
        <v>188</v>
      </c>
      <c r="D54" s="39"/>
      <c r="E54" s="39" t="s">
        <v>148</v>
      </c>
      <c r="F54" s="75"/>
      <c r="G54" s="60">
        <v>45128</v>
      </c>
      <c r="H54" s="61">
        <f t="shared" si="26"/>
        <v>45128</v>
      </c>
      <c r="I54" s="35"/>
      <c r="J54" s="36">
        <v>0</v>
      </c>
      <c r="K54" s="37">
        <f t="shared" si="27"/>
        <v>1</v>
      </c>
      <c r="L54" s="37"/>
      <c r="M54" s="37" t="s">
        <v>192</v>
      </c>
      <c r="N54" s="57"/>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P54" s="33"/>
      <c r="DQ54" s="33"/>
      <c r="DR54" s="33"/>
      <c r="DS54" s="33"/>
      <c r="DT54" s="33"/>
      <c r="DU54" s="33"/>
      <c r="DW54" s="33"/>
      <c r="DX54" s="33"/>
      <c r="DY54" s="33"/>
      <c r="DZ54" s="33"/>
      <c r="EA54" s="33"/>
      <c r="EB54" s="33"/>
      <c r="EC54" s="33"/>
      <c r="ED54" s="33"/>
      <c r="EE54" s="33"/>
      <c r="EF54" s="33"/>
      <c r="EG54" s="33"/>
      <c r="EH54" s="33"/>
      <c r="EI54" s="33"/>
      <c r="EJ54" s="33"/>
      <c r="EK54" s="33"/>
      <c r="EL54" s="33"/>
      <c r="EM54" s="33"/>
      <c r="EN54" s="33"/>
      <c r="EO54" s="33"/>
      <c r="EP54" s="33"/>
      <c r="EQ54" s="33"/>
      <c r="ER54" s="33"/>
      <c r="ES54" s="33"/>
      <c r="ET54" s="33"/>
      <c r="EU54" s="33"/>
      <c r="EV54" s="33"/>
      <c r="EW54" s="33"/>
      <c r="EX54" s="33"/>
      <c r="EY54" s="33"/>
      <c r="EZ54" s="33"/>
      <c r="FA54" s="33"/>
      <c r="FB54" s="33"/>
      <c r="FC54" s="33"/>
      <c r="FD54" s="33"/>
      <c r="FE54" s="33"/>
      <c r="FF54" s="33"/>
      <c r="FG54" s="33"/>
      <c r="FH54" s="33"/>
      <c r="FI54" s="33"/>
      <c r="FJ54" s="33"/>
      <c r="FK54" s="33"/>
      <c r="FL54" s="33"/>
      <c r="FM54" s="33"/>
      <c r="FN54" s="33"/>
      <c r="FO54" s="33"/>
    </row>
    <row r="55" spans="1:171" s="34" customFormat="1" ht="21.75" outlineLevel="2">
      <c r="A55" s="33" t="str">
        <f t="shared" si="25"/>
        <v>1.1.10.5</v>
      </c>
      <c r="B55" s="53" t="s">
        <v>258</v>
      </c>
      <c r="C55" s="39" t="s">
        <v>188</v>
      </c>
      <c r="D55" s="39"/>
      <c r="E55" s="39" t="s">
        <v>148</v>
      </c>
      <c r="F55" s="75"/>
      <c r="G55" s="60">
        <v>45128</v>
      </c>
      <c r="H55" s="61">
        <f t="shared" si="26"/>
        <v>45128</v>
      </c>
      <c r="I55" s="35"/>
      <c r="J55" s="36">
        <v>0</v>
      </c>
      <c r="K55" s="37">
        <f t="shared" si="27"/>
        <v>1</v>
      </c>
      <c r="L55" s="37"/>
      <c r="M55" s="37" t="s">
        <v>192</v>
      </c>
      <c r="N55" s="57"/>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P55" s="33"/>
      <c r="DQ55" s="33"/>
      <c r="DR55" s="33"/>
      <c r="DS55" s="33"/>
      <c r="DT55" s="33"/>
      <c r="DU55" s="33"/>
      <c r="DW55" s="33"/>
      <c r="DX55" s="33"/>
      <c r="DY55" s="33"/>
      <c r="DZ55" s="33"/>
      <c r="EA55" s="33"/>
      <c r="EB55" s="33"/>
      <c r="EC55" s="33"/>
      <c r="ED55" s="33"/>
      <c r="EE55" s="33"/>
      <c r="EF55" s="33"/>
      <c r="EG55" s="33"/>
      <c r="EH55" s="33"/>
      <c r="EI55" s="33"/>
      <c r="EJ55" s="33"/>
      <c r="EK55" s="33"/>
      <c r="EL55" s="33"/>
      <c r="EM55" s="33"/>
      <c r="EN55" s="33"/>
      <c r="EO55" s="33"/>
      <c r="EP55" s="33"/>
      <c r="EQ55" s="33"/>
      <c r="ER55" s="33"/>
      <c r="ES55" s="33"/>
      <c r="ET55" s="33"/>
      <c r="EU55" s="33"/>
      <c r="EV55" s="33"/>
      <c r="EW55" s="33"/>
      <c r="EX55" s="33"/>
      <c r="EY55" s="33"/>
      <c r="EZ55" s="33"/>
      <c r="FA55" s="33"/>
      <c r="FB55" s="33"/>
      <c r="FC55" s="33"/>
      <c r="FD55" s="33"/>
      <c r="FE55" s="33"/>
      <c r="FF55" s="33"/>
      <c r="FG55" s="33"/>
      <c r="FH55" s="33"/>
      <c r="FI55" s="33"/>
      <c r="FJ55" s="33"/>
      <c r="FK55" s="33"/>
      <c r="FL55" s="33"/>
      <c r="FM55" s="33"/>
      <c r="FN55" s="33"/>
      <c r="FO55" s="33"/>
    </row>
    <row r="56" spans="1:171" s="151" customFormat="1" ht="21.75" outlineLevel="2">
      <c r="A56"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1.1.11</v>
      </c>
      <c r="B56" s="142" t="s">
        <v>223</v>
      </c>
      <c r="C56" s="143"/>
      <c r="D56" s="143"/>
      <c r="E56" s="143"/>
      <c r="F56" s="145"/>
      <c r="G56" s="146"/>
      <c r="H56" s="147"/>
      <c r="I56" s="148"/>
      <c r="J56" s="149"/>
      <c r="K56" s="148" t="str">
        <f>IF(OR(H56=0,G56=0)," - ",NETWORKDAYS(G56,H56))</f>
        <v xml:space="preserve"> - </v>
      </c>
      <c r="L56" s="148"/>
      <c r="M56" s="148"/>
      <c r="N56" s="150"/>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1"/>
      <c r="AV56" s="141"/>
      <c r="AW56" s="141"/>
      <c r="AX56" s="141"/>
      <c r="AY56" s="141"/>
      <c r="AZ56" s="141"/>
      <c r="BA56" s="141"/>
      <c r="BB56" s="141"/>
      <c r="BC56" s="141"/>
      <c r="BD56" s="141"/>
      <c r="BE56" s="141"/>
      <c r="BF56" s="141"/>
      <c r="BG56" s="141"/>
      <c r="BH56" s="141"/>
      <c r="BI56" s="141"/>
      <c r="BJ56" s="141"/>
      <c r="BK56" s="141"/>
      <c r="BL56" s="141"/>
      <c r="BM56" s="141"/>
      <c r="BN56" s="141"/>
      <c r="BO56" s="141"/>
      <c r="BP56" s="141"/>
      <c r="BQ56" s="141"/>
      <c r="BR56" s="141"/>
    </row>
    <row r="57" spans="1:171" s="34" customFormat="1" ht="21.75" outlineLevel="2">
      <c r="A57" s="33" t="str">
        <f t="shared" si="25"/>
        <v>1.1.11.1</v>
      </c>
      <c r="B57" s="53" t="s">
        <v>259</v>
      </c>
      <c r="C57" s="39" t="s">
        <v>188</v>
      </c>
      <c r="D57" s="39"/>
      <c r="E57" s="39" t="s">
        <v>148</v>
      </c>
      <c r="F57" s="75"/>
      <c r="G57" s="60">
        <v>45131</v>
      </c>
      <c r="H57" s="61">
        <f t="shared" ref="H57:H61" si="28">IF(ISBLANK(G57)," - ",IF(I57=0,G57,G57+I57-1))</f>
        <v>45131</v>
      </c>
      <c r="I57" s="35"/>
      <c r="J57" s="36">
        <v>0</v>
      </c>
      <c r="K57" s="37">
        <f t="shared" ref="K57:K61" si="29">IF(OR(H57=0,G57=0)," - ",NETWORKDAYS(G57,H57))</f>
        <v>1</v>
      </c>
      <c r="L57" s="37"/>
      <c r="M57" s="37" t="s">
        <v>192</v>
      </c>
      <c r="N57" s="57"/>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P57" s="33"/>
      <c r="DQ57" s="33"/>
      <c r="DR57" s="33"/>
      <c r="DS57" s="33"/>
      <c r="DT57" s="33"/>
      <c r="DU57" s="33"/>
      <c r="DW57" s="33"/>
      <c r="DX57" s="33"/>
      <c r="DY57" s="33"/>
      <c r="DZ57" s="33"/>
      <c r="EA57" s="33"/>
      <c r="EB57" s="33"/>
      <c r="EC57" s="33"/>
      <c r="ED57" s="33"/>
      <c r="EE57" s="33"/>
      <c r="EF57" s="33"/>
      <c r="EG57" s="33"/>
      <c r="EH57" s="33"/>
      <c r="EI57" s="33"/>
      <c r="EJ57" s="33"/>
      <c r="EK57" s="33"/>
      <c r="EL57" s="33"/>
      <c r="EM57" s="33"/>
      <c r="EN57" s="33"/>
      <c r="EO57" s="33"/>
      <c r="EP57" s="33"/>
      <c r="EQ57" s="33"/>
      <c r="ER57" s="33"/>
      <c r="ES57" s="33"/>
      <c r="ET57" s="33"/>
      <c r="EU57" s="33"/>
      <c r="EV57" s="33"/>
      <c r="EW57" s="33"/>
      <c r="EX57" s="33"/>
      <c r="EY57" s="33"/>
      <c r="EZ57" s="33"/>
      <c r="FA57" s="33"/>
      <c r="FB57" s="33"/>
      <c r="FC57" s="33"/>
      <c r="FD57" s="33"/>
      <c r="FE57" s="33"/>
      <c r="FF57" s="33"/>
      <c r="FG57" s="33"/>
      <c r="FH57" s="33"/>
      <c r="FI57" s="33"/>
      <c r="FJ57" s="33"/>
      <c r="FK57" s="33"/>
      <c r="FL57" s="33"/>
      <c r="FM57" s="33"/>
      <c r="FN57" s="33"/>
      <c r="FO57" s="33"/>
    </row>
    <row r="58" spans="1:171" s="34" customFormat="1" ht="21.75" outlineLevel="2">
      <c r="A58" s="33" t="str">
        <f t="shared" si="25"/>
        <v>1.1.11.2</v>
      </c>
      <c r="B58" s="53" t="s">
        <v>260</v>
      </c>
      <c r="C58" s="39" t="s">
        <v>188</v>
      </c>
      <c r="D58" s="39"/>
      <c r="E58" s="39" t="s">
        <v>148</v>
      </c>
      <c r="F58" s="75"/>
      <c r="G58" s="60">
        <v>45131</v>
      </c>
      <c r="H58" s="61">
        <f t="shared" si="28"/>
        <v>45131</v>
      </c>
      <c r="I58" s="35"/>
      <c r="J58" s="36">
        <v>0</v>
      </c>
      <c r="K58" s="37">
        <f t="shared" si="29"/>
        <v>1</v>
      </c>
      <c r="L58" s="37"/>
      <c r="M58" s="37" t="s">
        <v>192</v>
      </c>
      <c r="N58" s="57"/>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P58" s="33"/>
      <c r="DQ58" s="33"/>
      <c r="DR58" s="33"/>
      <c r="DS58" s="33"/>
      <c r="DT58" s="33"/>
      <c r="DU58" s="33"/>
      <c r="DW58" s="33"/>
      <c r="DX58" s="33"/>
      <c r="DY58" s="33"/>
      <c r="DZ58" s="33"/>
      <c r="EA58" s="33"/>
      <c r="EB58" s="33"/>
      <c r="EC58" s="33"/>
      <c r="ED58" s="33"/>
      <c r="EE58" s="33"/>
      <c r="EF58" s="33"/>
      <c r="EG58" s="33"/>
      <c r="EH58" s="33"/>
      <c r="EI58" s="33"/>
      <c r="EJ58" s="33"/>
      <c r="EK58" s="33"/>
      <c r="EL58" s="33"/>
      <c r="EM58" s="33"/>
      <c r="EN58" s="33"/>
      <c r="EO58" s="33"/>
      <c r="EP58" s="33"/>
      <c r="EQ58" s="33"/>
      <c r="ER58" s="33"/>
      <c r="ES58" s="33"/>
      <c r="ET58" s="33"/>
      <c r="EU58" s="33"/>
      <c r="EV58" s="33"/>
      <c r="EW58" s="33"/>
      <c r="EX58" s="33"/>
      <c r="EY58" s="33"/>
      <c r="EZ58" s="33"/>
      <c r="FA58" s="33"/>
      <c r="FB58" s="33"/>
      <c r="FC58" s="33"/>
      <c r="FD58" s="33"/>
      <c r="FE58" s="33"/>
      <c r="FF58" s="33"/>
      <c r="FG58" s="33"/>
      <c r="FH58" s="33"/>
      <c r="FI58" s="33"/>
      <c r="FJ58" s="33"/>
      <c r="FK58" s="33"/>
      <c r="FL58" s="33"/>
      <c r="FM58" s="33"/>
      <c r="FN58" s="33"/>
      <c r="FO58" s="33"/>
    </row>
    <row r="59" spans="1:171" s="34" customFormat="1" ht="21.75" outlineLevel="2">
      <c r="A59" s="33" t="str">
        <f t="shared" si="25"/>
        <v>1.1.11.3</v>
      </c>
      <c r="B59" s="53" t="s">
        <v>261</v>
      </c>
      <c r="C59" s="39" t="s">
        <v>188</v>
      </c>
      <c r="D59" s="39"/>
      <c r="E59" s="39" t="s">
        <v>148</v>
      </c>
      <c r="F59" s="75"/>
      <c r="G59" s="60">
        <v>45131</v>
      </c>
      <c r="H59" s="61">
        <f t="shared" si="28"/>
        <v>45131</v>
      </c>
      <c r="I59" s="35"/>
      <c r="J59" s="36">
        <v>0</v>
      </c>
      <c r="K59" s="37">
        <f t="shared" si="29"/>
        <v>1</v>
      </c>
      <c r="L59" s="37"/>
      <c r="M59" s="37" t="s">
        <v>192</v>
      </c>
      <c r="N59" s="57"/>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P59" s="33"/>
      <c r="DQ59" s="33"/>
      <c r="DR59" s="33"/>
      <c r="DS59" s="33"/>
      <c r="DT59" s="33"/>
      <c r="DU59" s="33"/>
      <c r="DW59" s="33"/>
      <c r="DX59" s="33"/>
      <c r="DY59" s="33"/>
      <c r="DZ59" s="33"/>
      <c r="EA59" s="33"/>
      <c r="EB59" s="33"/>
      <c r="EC59" s="33"/>
      <c r="ED59" s="33"/>
      <c r="EE59" s="33"/>
      <c r="EF59" s="33"/>
      <c r="EG59" s="33"/>
      <c r="EH59" s="33"/>
      <c r="EI59" s="33"/>
      <c r="EJ59" s="33"/>
      <c r="EK59" s="33"/>
      <c r="EL59" s="33"/>
      <c r="EM59" s="33"/>
      <c r="EN59" s="33"/>
      <c r="EO59" s="33"/>
      <c r="EP59" s="33"/>
      <c r="EQ59" s="33"/>
      <c r="ER59" s="33"/>
      <c r="ES59" s="33"/>
      <c r="ET59" s="33"/>
      <c r="EU59" s="33"/>
      <c r="EV59" s="33"/>
      <c r="EW59" s="33"/>
      <c r="EX59" s="33"/>
      <c r="EY59" s="33"/>
      <c r="EZ59" s="33"/>
      <c r="FA59" s="33"/>
      <c r="FB59" s="33"/>
      <c r="FC59" s="33"/>
      <c r="FD59" s="33"/>
      <c r="FE59" s="33"/>
      <c r="FF59" s="33"/>
      <c r="FG59" s="33"/>
      <c r="FH59" s="33"/>
      <c r="FI59" s="33"/>
      <c r="FJ59" s="33"/>
      <c r="FK59" s="33"/>
      <c r="FL59" s="33"/>
      <c r="FM59" s="33"/>
      <c r="FN59" s="33"/>
      <c r="FO59" s="33"/>
    </row>
    <row r="60" spans="1:171" s="34" customFormat="1" ht="21.75" outlineLevel="2">
      <c r="A60" s="33" t="str">
        <f t="shared" si="25"/>
        <v>1.1.11.4</v>
      </c>
      <c r="B60" s="53" t="s">
        <v>262</v>
      </c>
      <c r="C60" s="39" t="s">
        <v>188</v>
      </c>
      <c r="D60" s="39"/>
      <c r="E60" s="39" t="s">
        <v>148</v>
      </c>
      <c r="F60" s="75"/>
      <c r="G60" s="60">
        <v>45132</v>
      </c>
      <c r="H60" s="61">
        <f t="shared" si="28"/>
        <v>45132</v>
      </c>
      <c r="I60" s="35"/>
      <c r="J60" s="36">
        <v>0</v>
      </c>
      <c r="K60" s="37">
        <f t="shared" si="29"/>
        <v>1</v>
      </c>
      <c r="L60" s="37"/>
      <c r="M60" s="37" t="s">
        <v>192</v>
      </c>
      <c r="N60" s="57"/>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P60" s="33"/>
      <c r="DQ60" s="33"/>
      <c r="DR60" s="33"/>
      <c r="DS60" s="33"/>
      <c r="DT60" s="33"/>
      <c r="DU60" s="33"/>
      <c r="DW60" s="33"/>
      <c r="DX60" s="33"/>
      <c r="DY60" s="33"/>
      <c r="DZ60" s="33"/>
      <c r="EA60" s="33"/>
      <c r="EB60" s="33"/>
      <c r="EC60" s="33"/>
      <c r="ED60" s="33"/>
      <c r="EE60" s="33"/>
      <c r="EF60" s="33"/>
      <c r="EG60" s="33"/>
      <c r="EH60" s="33"/>
      <c r="EI60" s="33"/>
      <c r="EJ60" s="33"/>
      <c r="EK60" s="33"/>
      <c r="EL60" s="33"/>
      <c r="EM60" s="33"/>
      <c r="EN60" s="33"/>
      <c r="EO60" s="33"/>
      <c r="EP60" s="33"/>
      <c r="EQ60" s="33"/>
      <c r="ER60" s="33"/>
      <c r="ES60" s="33"/>
      <c r="ET60" s="33"/>
      <c r="EU60" s="33"/>
      <c r="EV60" s="33"/>
      <c r="EW60" s="33"/>
      <c r="EX60" s="33"/>
      <c r="EY60" s="33"/>
      <c r="EZ60" s="33"/>
      <c r="FA60" s="33"/>
      <c r="FB60" s="33"/>
      <c r="FC60" s="33"/>
      <c r="FD60" s="33"/>
      <c r="FE60" s="33"/>
      <c r="FF60" s="33"/>
      <c r="FG60" s="33"/>
      <c r="FH60" s="33"/>
      <c r="FI60" s="33"/>
      <c r="FJ60" s="33"/>
      <c r="FK60" s="33"/>
      <c r="FL60" s="33"/>
      <c r="FM60" s="33"/>
      <c r="FN60" s="33"/>
      <c r="FO60" s="33"/>
    </row>
    <row r="61" spans="1:171" s="34" customFormat="1" ht="21.75" outlineLevel="2">
      <c r="A61" s="33" t="str">
        <f t="shared" si="25"/>
        <v>1.1.11.5</v>
      </c>
      <c r="B61" s="53" t="s">
        <v>263</v>
      </c>
      <c r="C61" s="39" t="s">
        <v>188</v>
      </c>
      <c r="D61" s="39"/>
      <c r="E61" s="39" t="s">
        <v>148</v>
      </c>
      <c r="F61" s="75"/>
      <c r="G61" s="60">
        <v>45132</v>
      </c>
      <c r="H61" s="61">
        <f t="shared" si="28"/>
        <v>45132</v>
      </c>
      <c r="I61" s="35"/>
      <c r="J61" s="36">
        <v>0</v>
      </c>
      <c r="K61" s="37">
        <f t="shared" si="29"/>
        <v>1</v>
      </c>
      <c r="L61" s="37"/>
      <c r="M61" s="37" t="s">
        <v>192</v>
      </c>
      <c r="N61" s="57"/>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P61" s="33"/>
      <c r="DQ61" s="33"/>
      <c r="DR61" s="33"/>
      <c r="DS61" s="33"/>
      <c r="DT61" s="33"/>
      <c r="DU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c r="FB61" s="33"/>
      <c r="FC61" s="33"/>
      <c r="FD61" s="33"/>
      <c r="FE61" s="33"/>
      <c r="FF61" s="33"/>
      <c r="FG61" s="33"/>
      <c r="FH61" s="33"/>
      <c r="FI61" s="33"/>
      <c r="FJ61" s="33"/>
      <c r="FK61" s="33"/>
      <c r="FL61" s="33"/>
      <c r="FM61" s="33"/>
      <c r="FN61" s="33"/>
      <c r="FO61" s="33"/>
    </row>
    <row r="62" spans="1:171" s="151" customFormat="1" ht="21.75" outlineLevel="2">
      <c r="A62"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1.1.12</v>
      </c>
      <c r="B62" s="142" t="s">
        <v>224</v>
      </c>
      <c r="C62" s="143"/>
      <c r="D62" s="143"/>
      <c r="E62" s="143"/>
      <c r="F62" s="145"/>
      <c r="G62" s="146"/>
      <c r="H62" s="147"/>
      <c r="I62" s="148"/>
      <c r="J62" s="149"/>
      <c r="K62" s="148" t="str">
        <f>IF(OR(H62=0,G62=0)," - ",NETWORKDAYS(G62,H62))</f>
        <v xml:space="preserve"> - </v>
      </c>
      <c r="L62" s="148"/>
      <c r="M62" s="148"/>
      <c r="N62" s="150"/>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c r="AM62" s="141"/>
      <c r="AN62" s="141"/>
      <c r="AO62" s="141"/>
      <c r="AP62" s="141"/>
      <c r="AQ62" s="141"/>
      <c r="AR62" s="141"/>
      <c r="AS62" s="141"/>
      <c r="AT62" s="141"/>
      <c r="AU62" s="141"/>
      <c r="AV62" s="141"/>
      <c r="AW62" s="141"/>
      <c r="AX62" s="141"/>
      <c r="AY62" s="141"/>
      <c r="AZ62" s="141"/>
      <c r="BA62" s="141"/>
      <c r="BB62" s="141"/>
      <c r="BC62" s="141"/>
      <c r="BD62" s="141"/>
      <c r="BE62" s="141"/>
      <c r="BF62" s="141"/>
      <c r="BG62" s="141"/>
      <c r="BH62" s="141"/>
      <c r="BI62" s="141"/>
      <c r="BJ62" s="141"/>
      <c r="BK62" s="141"/>
      <c r="BL62" s="141"/>
      <c r="BM62" s="141"/>
      <c r="BN62" s="141"/>
      <c r="BO62" s="141"/>
      <c r="BP62" s="141"/>
      <c r="BQ62" s="141"/>
      <c r="BR62" s="141"/>
    </row>
    <row r="63" spans="1:171" s="34" customFormat="1" ht="21.75" outlineLevel="2">
      <c r="A63" s="33" t="str">
        <f t="shared" si="25"/>
        <v>1.1.12.1</v>
      </c>
      <c r="B63" s="53" t="s">
        <v>264</v>
      </c>
      <c r="C63" s="39" t="s">
        <v>188</v>
      </c>
      <c r="D63" s="39"/>
      <c r="E63" s="39" t="s">
        <v>148</v>
      </c>
      <c r="F63" s="75"/>
      <c r="G63" s="60">
        <v>45132</v>
      </c>
      <c r="H63" s="61">
        <f t="shared" ref="H63" si="30">IF(ISBLANK(G63)," - ",IF(I63=0,G63,G63+I63-1))</f>
        <v>45132</v>
      </c>
      <c r="I63" s="35"/>
      <c r="J63" s="36">
        <v>0</v>
      </c>
      <c r="K63" s="37">
        <f t="shared" ref="K63" si="31">IF(OR(H63=0,G63=0)," - ",NETWORKDAYS(G63,H63))</f>
        <v>1</v>
      </c>
      <c r="L63" s="37"/>
      <c r="M63" s="37" t="s">
        <v>192</v>
      </c>
      <c r="N63" s="57"/>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P63" s="33"/>
      <c r="DQ63" s="33"/>
      <c r="DR63" s="33"/>
      <c r="DS63" s="33"/>
      <c r="DT63" s="33"/>
      <c r="DU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33"/>
      <c r="FD63" s="33"/>
      <c r="FE63" s="33"/>
      <c r="FF63" s="33"/>
      <c r="FG63" s="33"/>
      <c r="FH63" s="33"/>
      <c r="FI63" s="33"/>
      <c r="FJ63" s="33"/>
      <c r="FK63" s="33"/>
      <c r="FL63" s="33"/>
      <c r="FM63" s="33"/>
      <c r="FN63" s="33"/>
      <c r="FO63" s="33"/>
    </row>
    <row r="64" spans="1:171" s="151" customFormat="1" ht="21.75" outlineLevel="2">
      <c r="A64"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1.1.13</v>
      </c>
      <c r="B64" s="142" t="s">
        <v>225</v>
      </c>
      <c r="C64" s="143"/>
      <c r="D64" s="143"/>
      <c r="E64" s="143"/>
      <c r="F64" s="145"/>
      <c r="G64" s="146"/>
      <c r="H64" s="147"/>
      <c r="I64" s="148"/>
      <c r="J64" s="149"/>
      <c r="K64" s="148" t="str">
        <f>IF(OR(H64=0,G64=0)," - ",NETWORKDAYS(G64,H64))</f>
        <v xml:space="preserve"> - </v>
      </c>
      <c r="L64" s="148"/>
      <c r="M64" s="148"/>
      <c r="N64" s="150"/>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c r="AM64" s="141"/>
      <c r="AN64" s="141"/>
      <c r="AO64" s="141"/>
      <c r="AP64" s="141"/>
      <c r="AQ64" s="141"/>
      <c r="AR64" s="141"/>
      <c r="AS64" s="141"/>
      <c r="AT64" s="141"/>
      <c r="AU64" s="141"/>
      <c r="AV64" s="141"/>
      <c r="AW64" s="141"/>
      <c r="AX64" s="141"/>
      <c r="AY64" s="141"/>
      <c r="AZ64" s="141"/>
      <c r="BA64" s="141"/>
      <c r="BB64" s="141"/>
      <c r="BC64" s="141"/>
      <c r="BD64" s="141"/>
      <c r="BE64" s="141"/>
      <c r="BF64" s="141"/>
      <c r="BG64" s="141"/>
      <c r="BH64" s="141"/>
      <c r="BI64" s="141"/>
      <c r="BJ64" s="141"/>
      <c r="BK64" s="141"/>
      <c r="BL64" s="141"/>
      <c r="BM64" s="141"/>
      <c r="BN64" s="141"/>
      <c r="BO64" s="141"/>
      <c r="BP64" s="141"/>
      <c r="BQ64" s="141"/>
      <c r="BR64" s="141"/>
    </row>
    <row r="65" spans="1:171" s="34" customFormat="1" ht="21.75" outlineLevel="2">
      <c r="A65" s="33" t="str">
        <f t="shared" si="25"/>
        <v>1.1.13.1</v>
      </c>
      <c r="B65" s="53" t="s">
        <v>265</v>
      </c>
      <c r="C65" s="39" t="s">
        <v>188</v>
      </c>
      <c r="D65" s="39"/>
      <c r="E65" s="39" t="s">
        <v>148</v>
      </c>
      <c r="F65" s="75"/>
      <c r="G65" s="60">
        <v>45133</v>
      </c>
      <c r="H65" s="61">
        <f t="shared" ref="H65:H66" si="32">IF(ISBLANK(G65)," - ",IF(I65=0,G65,G65+I65-1))</f>
        <v>45133</v>
      </c>
      <c r="I65" s="35"/>
      <c r="J65" s="36">
        <v>0</v>
      </c>
      <c r="K65" s="37">
        <f t="shared" ref="K65:K66" si="33">IF(OR(H65=0,G65=0)," - ",NETWORKDAYS(G65,H65))</f>
        <v>1</v>
      </c>
      <c r="L65" s="37"/>
      <c r="M65" s="37" t="s">
        <v>192</v>
      </c>
      <c r="N65" s="57"/>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P65" s="33"/>
      <c r="DQ65" s="33"/>
      <c r="DR65" s="33"/>
      <c r="DS65" s="33"/>
      <c r="DT65" s="33"/>
      <c r="DU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33"/>
      <c r="FD65" s="33"/>
      <c r="FE65" s="33"/>
      <c r="FF65" s="33"/>
      <c r="FG65" s="33"/>
      <c r="FH65" s="33"/>
      <c r="FI65" s="33"/>
      <c r="FJ65" s="33"/>
      <c r="FK65" s="33"/>
      <c r="FL65" s="33"/>
      <c r="FM65" s="33"/>
      <c r="FN65" s="33"/>
      <c r="FO65" s="33"/>
    </row>
    <row r="66" spans="1:171" s="34" customFormat="1" ht="21.75" outlineLevel="2">
      <c r="A66" s="33" t="str">
        <f t="shared" si="25"/>
        <v>1.1.13.2</v>
      </c>
      <c r="B66" s="53" t="s">
        <v>266</v>
      </c>
      <c r="C66" s="39" t="s">
        <v>188</v>
      </c>
      <c r="D66" s="39"/>
      <c r="E66" s="39" t="s">
        <v>148</v>
      </c>
      <c r="F66" s="75"/>
      <c r="G66" s="60">
        <v>45133</v>
      </c>
      <c r="H66" s="61">
        <f t="shared" si="32"/>
        <v>45133</v>
      </c>
      <c r="I66" s="35"/>
      <c r="J66" s="36">
        <v>0</v>
      </c>
      <c r="K66" s="37">
        <f t="shared" si="33"/>
        <v>1</v>
      </c>
      <c r="L66" s="37"/>
      <c r="M66" s="37" t="s">
        <v>192</v>
      </c>
      <c r="N66" s="57"/>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P66" s="33"/>
      <c r="DQ66" s="33"/>
      <c r="DR66" s="33"/>
      <c r="DS66" s="33"/>
      <c r="DT66" s="33"/>
      <c r="DU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33"/>
      <c r="FD66" s="33"/>
      <c r="FE66" s="33"/>
      <c r="FF66" s="33"/>
      <c r="FG66" s="33"/>
      <c r="FH66" s="33"/>
      <c r="FI66" s="33"/>
      <c r="FJ66" s="33"/>
      <c r="FK66" s="33"/>
      <c r="FL66" s="33"/>
      <c r="FM66" s="33"/>
      <c r="FN66" s="33"/>
      <c r="FO66" s="33"/>
    </row>
    <row r="67" spans="1:171" s="151" customFormat="1" ht="21.75" outlineLevel="2">
      <c r="A67"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1.1.14</v>
      </c>
      <c r="B67" s="142" t="s">
        <v>226</v>
      </c>
      <c r="C67" s="143"/>
      <c r="D67" s="143"/>
      <c r="E67" s="143"/>
      <c r="F67" s="145"/>
      <c r="G67" s="146"/>
      <c r="H67" s="147"/>
      <c r="I67" s="148"/>
      <c r="J67" s="149"/>
      <c r="K67" s="148" t="str">
        <f>IF(OR(H67=0,G67=0)," - ",NETWORKDAYS(G67,H67))</f>
        <v xml:space="preserve"> - </v>
      </c>
      <c r="L67" s="148"/>
      <c r="M67" s="148"/>
      <c r="N67" s="150"/>
      <c r="O67" s="141"/>
      <c r="P67" s="141"/>
      <c r="Q67" s="141"/>
      <c r="R67" s="141"/>
      <c r="S67" s="141"/>
      <c r="T67" s="141"/>
      <c r="U67" s="141"/>
      <c r="V67" s="141"/>
      <c r="W67" s="141"/>
      <c r="X67" s="141"/>
      <c r="Y67" s="141"/>
      <c r="Z67" s="141"/>
      <c r="AA67" s="141"/>
      <c r="AB67" s="141"/>
      <c r="AC67" s="141"/>
      <c r="AD67" s="141"/>
      <c r="AE67" s="141"/>
      <c r="AF67" s="141"/>
      <c r="AG67" s="141"/>
      <c r="AH67" s="141"/>
      <c r="AI67" s="141"/>
      <c r="AJ67" s="141"/>
      <c r="AK67" s="141"/>
      <c r="AL67" s="141"/>
      <c r="AM67" s="141"/>
      <c r="AN67" s="141"/>
      <c r="AO67" s="141"/>
      <c r="AP67" s="141"/>
      <c r="AQ67" s="141"/>
      <c r="AR67" s="141"/>
      <c r="AS67" s="141"/>
      <c r="AT67" s="141"/>
      <c r="AU67" s="141"/>
      <c r="AV67" s="141"/>
      <c r="AW67" s="141"/>
      <c r="AX67" s="141"/>
      <c r="AY67" s="141"/>
      <c r="AZ67" s="141"/>
      <c r="BA67" s="141"/>
      <c r="BB67" s="141"/>
      <c r="BC67" s="141"/>
      <c r="BD67" s="141"/>
      <c r="BE67" s="141"/>
      <c r="BF67" s="141"/>
      <c r="BG67" s="141"/>
      <c r="BH67" s="141"/>
      <c r="BI67" s="141"/>
      <c r="BJ67" s="141"/>
      <c r="BK67" s="141"/>
      <c r="BL67" s="141"/>
      <c r="BM67" s="141"/>
      <c r="BN67" s="141"/>
      <c r="BO67" s="141"/>
      <c r="BP67" s="141"/>
      <c r="BQ67" s="141"/>
      <c r="BR67" s="141"/>
    </row>
    <row r="68" spans="1:171" s="34" customFormat="1" ht="21.75" outlineLevel="2">
      <c r="A68" s="33" t="str">
        <f t="shared" si="25"/>
        <v>1.1.14.1</v>
      </c>
      <c r="B68" s="53" t="s">
        <v>267</v>
      </c>
      <c r="C68" s="39" t="s">
        <v>188</v>
      </c>
      <c r="D68" s="39"/>
      <c r="E68" s="39" t="s">
        <v>148</v>
      </c>
      <c r="F68" s="75"/>
      <c r="G68" s="60">
        <v>45133</v>
      </c>
      <c r="H68" s="61">
        <f t="shared" ref="H68:H71" si="34">IF(ISBLANK(G68)," - ",IF(I68=0,G68,G68+I68-1))</f>
        <v>45133</v>
      </c>
      <c r="I68" s="35"/>
      <c r="J68" s="36">
        <v>0</v>
      </c>
      <c r="K68" s="37">
        <f t="shared" ref="K68:K71" si="35">IF(OR(H68=0,G68=0)," - ",NETWORKDAYS(G68,H68))</f>
        <v>1</v>
      </c>
      <c r="L68" s="37"/>
      <c r="M68" s="37" t="s">
        <v>192</v>
      </c>
      <c r="N68" s="57"/>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P68" s="33"/>
      <c r="DQ68" s="33"/>
      <c r="DR68" s="33"/>
      <c r="DS68" s="33"/>
      <c r="DT68" s="33"/>
      <c r="DU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33"/>
      <c r="FD68" s="33"/>
      <c r="FE68" s="33"/>
      <c r="FF68" s="33"/>
      <c r="FG68" s="33"/>
      <c r="FH68" s="33"/>
      <c r="FI68" s="33"/>
      <c r="FJ68" s="33"/>
      <c r="FK68" s="33"/>
      <c r="FL68" s="33"/>
      <c r="FM68" s="33"/>
      <c r="FN68" s="33"/>
      <c r="FO68" s="33"/>
    </row>
    <row r="69" spans="1:171" s="34" customFormat="1" ht="21.75" outlineLevel="2">
      <c r="A69" s="33" t="str">
        <f t="shared" si="25"/>
        <v>1.1.14.2</v>
      </c>
      <c r="B69" s="53" t="s">
        <v>268</v>
      </c>
      <c r="C69" s="39" t="s">
        <v>188</v>
      </c>
      <c r="D69" s="39"/>
      <c r="E69" s="39" t="s">
        <v>148</v>
      </c>
      <c r="F69" s="75"/>
      <c r="G69" s="60">
        <v>45133</v>
      </c>
      <c r="H69" s="61">
        <f t="shared" si="34"/>
        <v>45133</v>
      </c>
      <c r="I69" s="35"/>
      <c r="J69" s="36">
        <v>0</v>
      </c>
      <c r="K69" s="37">
        <f t="shared" si="35"/>
        <v>1</v>
      </c>
      <c r="L69" s="37"/>
      <c r="M69" s="37" t="s">
        <v>192</v>
      </c>
      <c r="N69" s="57"/>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P69" s="33"/>
      <c r="DQ69" s="33"/>
      <c r="DR69" s="33"/>
      <c r="DS69" s="33"/>
      <c r="DT69" s="33"/>
      <c r="DU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33"/>
      <c r="FD69" s="33"/>
      <c r="FE69" s="33"/>
      <c r="FF69" s="33"/>
      <c r="FG69" s="33"/>
      <c r="FH69" s="33"/>
      <c r="FI69" s="33"/>
      <c r="FJ69" s="33"/>
      <c r="FK69" s="33"/>
      <c r="FL69" s="33"/>
      <c r="FM69" s="33"/>
      <c r="FN69" s="33"/>
      <c r="FO69" s="33"/>
    </row>
    <row r="70" spans="1:171" s="34" customFormat="1" ht="21.75" outlineLevel="2">
      <c r="A70" s="33" t="str">
        <f t="shared" si="25"/>
        <v>1.1.14.3</v>
      </c>
      <c r="B70" s="53" t="s">
        <v>269</v>
      </c>
      <c r="C70" s="39" t="s">
        <v>188</v>
      </c>
      <c r="D70" s="39"/>
      <c r="E70" s="39" t="s">
        <v>148</v>
      </c>
      <c r="F70" s="75"/>
      <c r="G70" s="60">
        <v>45134</v>
      </c>
      <c r="H70" s="61">
        <f t="shared" si="34"/>
        <v>45134</v>
      </c>
      <c r="I70" s="35"/>
      <c r="J70" s="36">
        <v>0</v>
      </c>
      <c r="K70" s="37">
        <f t="shared" si="35"/>
        <v>1</v>
      </c>
      <c r="L70" s="37"/>
      <c r="M70" s="37" t="s">
        <v>192</v>
      </c>
      <c r="N70" s="57"/>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P70" s="33"/>
      <c r="DQ70" s="33"/>
      <c r="DR70" s="33"/>
      <c r="DS70" s="33"/>
      <c r="DT70" s="33"/>
      <c r="DU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33"/>
      <c r="FD70" s="33"/>
      <c r="FE70" s="33"/>
      <c r="FF70" s="33"/>
      <c r="FG70" s="33"/>
      <c r="FH70" s="33"/>
      <c r="FI70" s="33"/>
      <c r="FJ70" s="33"/>
      <c r="FK70" s="33"/>
      <c r="FL70" s="33"/>
      <c r="FM70" s="33"/>
      <c r="FN70" s="33"/>
      <c r="FO70" s="33"/>
    </row>
    <row r="71" spans="1:171" s="34" customFormat="1" ht="21.75" outlineLevel="2">
      <c r="A71" s="33" t="str">
        <f t="shared" si="25"/>
        <v>1.1.14.4</v>
      </c>
      <c r="B71" s="53" t="s">
        <v>270</v>
      </c>
      <c r="C71" s="39" t="s">
        <v>188</v>
      </c>
      <c r="D71" s="39"/>
      <c r="E71" s="39" t="s">
        <v>148</v>
      </c>
      <c r="F71" s="75"/>
      <c r="G71" s="60">
        <v>45134</v>
      </c>
      <c r="H71" s="61">
        <f t="shared" si="34"/>
        <v>45134</v>
      </c>
      <c r="I71" s="35"/>
      <c r="J71" s="36">
        <v>0</v>
      </c>
      <c r="K71" s="37">
        <f t="shared" si="35"/>
        <v>1</v>
      </c>
      <c r="L71" s="37"/>
      <c r="M71" s="37" t="s">
        <v>192</v>
      </c>
      <c r="N71" s="57"/>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P71" s="33"/>
      <c r="DQ71" s="33"/>
      <c r="DR71" s="33"/>
      <c r="DS71" s="33"/>
      <c r="DT71" s="33"/>
      <c r="DU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row>
    <row r="72" spans="1:171" s="151" customFormat="1" ht="21.75" outlineLevel="2">
      <c r="A72"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1.1.15</v>
      </c>
      <c r="B72" s="142" t="s">
        <v>227</v>
      </c>
      <c r="C72" s="143"/>
      <c r="D72" s="143"/>
      <c r="E72" s="143"/>
      <c r="F72" s="145"/>
      <c r="G72" s="146"/>
      <c r="H72" s="147"/>
      <c r="I72" s="148"/>
      <c r="J72" s="149"/>
      <c r="K72" s="148" t="str">
        <f>IF(OR(H72=0,G72=0)," - ",NETWORKDAYS(G72,H72))</f>
        <v xml:space="preserve"> - </v>
      </c>
      <c r="L72" s="148"/>
      <c r="M72" s="148"/>
      <c r="N72" s="150"/>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1"/>
      <c r="AL72" s="141"/>
      <c r="AM72" s="141"/>
      <c r="AN72" s="141"/>
      <c r="AO72" s="141"/>
      <c r="AP72" s="141"/>
      <c r="AQ72" s="141"/>
      <c r="AR72" s="141"/>
      <c r="AS72" s="141"/>
      <c r="AT72" s="141"/>
      <c r="AU72" s="141"/>
      <c r="AV72" s="141"/>
      <c r="AW72" s="141"/>
      <c r="AX72" s="141"/>
      <c r="AY72" s="141"/>
      <c r="AZ72" s="141"/>
      <c r="BA72" s="141"/>
      <c r="BB72" s="141"/>
      <c r="BC72" s="141"/>
      <c r="BD72" s="141"/>
      <c r="BE72" s="141"/>
      <c r="BF72" s="141"/>
      <c r="BG72" s="141"/>
      <c r="BH72" s="141"/>
      <c r="BI72" s="141"/>
      <c r="BJ72" s="141"/>
      <c r="BK72" s="141"/>
      <c r="BL72" s="141"/>
      <c r="BM72" s="141"/>
      <c r="BN72" s="141"/>
      <c r="BO72" s="141"/>
      <c r="BP72" s="141"/>
      <c r="BQ72" s="141"/>
      <c r="BR72" s="141"/>
    </row>
    <row r="73" spans="1:171" s="34" customFormat="1" ht="21.75" outlineLevel="2">
      <c r="A73" s="33" t="str">
        <f t="shared" si="25"/>
        <v>1.1.15.1</v>
      </c>
      <c r="B73" s="53" t="s">
        <v>271</v>
      </c>
      <c r="C73" s="39" t="s">
        <v>188</v>
      </c>
      <c r="D73" s="39"/>
      <c r="E73" s="39" t="s">
        <v>148</v>
      </c>
      <c r="F73" s="75"/>
      <c r="G73" s="60">
        <v>45134</v>
      </c>
      <c r="H73" s="61">
        <f>IF(ISBLANK(G73)," - ",IF(I73=0,G73,G73+I73-1))</f>
        <v>45134</v>
      </c>
      <c r="I73" s="35"/>
      <c r="J73" s="36">
        <v>0</v>
      </c>
      <c r="K73" s="37">
        <f t="shared" ref="K73:K77" si="36">IF(OR(H73=0,G73=0)," - ",NETWORKDAYS(G73,H73))</f>
        <v>1</v>
      </c>
      <c r="L73" s="37"/>
      <c r="M73" s="37" t="s">
        <v>192</v>
      </c>
      <c r="N73" s="57"/>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P73" s="33"/>
      <c r="DQ73" s="33"/>
      <c r="DR73" s="33"/>
      <c r="DS73" s="33"/>
      <c r="DT73" s="33"/>
      <c r="DU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33"/>
      <c r="FD73" s="33"/>
      <c r="FE73" s="33"/>
      <c r="FF73" s="33"/>
      <c r="FG73" s="33"/>
      <c r="FH73" s="33"/>
      <c r="FI73" s="33"/>
      <c r="FJ73" s="33"/>
      <c r="FK73" s="33"/>
      <c r="FL73" s="33"/>
      <c r="FM73" s="33"/>
      <c r="FN73" s="33"/>
      <c r="FO73" s="33"/>
    </row>
    <row r="74" spans="1:171" s="34" customFormat="1" ht="21.75" outlineLevel="2">
      <c r="A74" s="33" t="str">
        <f t="shared" si="25"/>
        <v>1.1.15.2</v>
      </c>
      <c r="B74" s="53" t="s">
        <v>272</v>
      </c>
      <c r="C74" s="39" t="s">
        <v>188</v>
      </c>
      <c r="D74" s="39"/>
      <c r="E74" s="39" t="s">
        <v>148</v>
      </c>
      <c r="F74" s="75"/>
      <c r="G74" s="60">
        <v>45135</v>
      </c>
      <c r="H74" s="61">
        <f t="shared" ref="H74:H77" si="37">IF(ISBLANK(G74)," - ",IF(I74=0,G74,G74+I74-1))</f>
        <v>45135</v>
      </c>
      <c r="I74" s="35"/>
      <c r="J74" s="36">
        <v>0</v>
      </c>
      <c r="K74" s="37">
        <f t="shared" si="36"/>
        <v>1</v>
      </c>
      <c r="L74" s="37"/>
      <c r="M74" s="37" t="s">
        <v>192</v>
      </c>
      <c r="N74" s="57"/>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P74" s="33"/>
      <c r="DQ74" s="33"/>
      <c r="DR74" s="33"/>
      <c r="DS74" s="33"/>
      <c r="DT74" s="33"/>
      <c r="DU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33"/>
      <c r="FD74" s="33"/>
      <c r="FE74" s="33"/>
      <c r="FF74" s="33"/>
      <c r="FG74" s="33"/>
      <c r="FH74" s="33"/>
      <c r="FI74" s="33"/>
      <c r="FJ74" s="33"/>
      <c r="FK74" s="33"/>
      <c r="FL74" s="33"/>
      <c r="FM74" s="33"/>
      <c r="FN74" s="33"/>
      <c r="FO74" s="33"/>
    </row>
    <row r="75" spans="1:171" s="34" customFormat="1" ht="21.75" outlineLevel="2">
      <c r="A75" s="33" t="str">
        <f t="shared" si="25"/>
        <v>1.1.15.3</v>
      </c>
      <c r="B75" s="53" t="s">
        <v>273</v>
      </c>
      <c r="C75" s="39" t="s">
        <v>188</v>
      </c>
      <c r="D75" s="39"/>
      <c r="E75" s="39" t="s">
        <v>148</v>
      </c>
      <c r="F75" s="75"/>
      <c r="G75" s="60">
        <v>45135</v>
      </c>
      <c r="H75" s="61">
        <f t="shared" si="37"/>
        <v>45135</v>
      </c>
      <c r="I75" s="35"/>
      <c r="J75" s="36">
        <v>0</v>
      </c>
      <c r="K75" s="37">
        <f t="shared" si="36"/>
        <v>1</v>
      </c>
      <c r="L75" s="37"/>
      <c r="M75" s="37" t="s">
        <v>192</v>
      </c>
      <c r="N75" s="57"/>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P75" s="33"/>
      <c r="DQ75" s="33"/>
      <c r="DR75" s="33"/>
      <c r="DS75" s="33"/>
      <c r="DT75" s="33"/>
      <c r="DU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33"/>
      <c r="FD75" s="33"/>
      <c r="FE75" s="33"/>
      <c r="FF75" s="33"/>
      <c r="FG75" s="33"/>
      <c r="FH75" s="33"/>
      <c r="FI75" s="33"/>
      <c r="FJ75" s="33"/>
      <c r="FK75" s="33"/>
      <c r="FL75" s="33"/>
      <c r="FM75" s="33"/>
      <c r="FN75" s="33"/>
      <c r="FO75" s="33"/>
    </row>
    <row r="76" spans="1:171" s="34" customFormat="1" ht="21.75" outlineLevel="2">
      <c r="A76" s="33" t="str">
        <f t="shared" si="25"/>
        <v>1.1.15.4</v>
      </c>
      <c r="B76" s="53" t="s">
        <v>274</v>
      </c>
      <c r="C76" s="39" t="s">
        <v>188</v>
      </c>
      <c r="D76" s="39"/>
      <c r="E76" s="39" t="s">
        <v>148</v>
      </c>
      <c r="F76" s="75"/>
      <c r="G76" s="60">
        <v>45135</v>
      </c>
      <c r="H76" s="61">
        <f t="shared" si="37"/>
        <v>45135</v>
      </c>
      <c r="I76" s="35"/>
      <c r="J76" s="36">
        <v>0</v>
      </c>
      <c r="K76" s="37">
        <f t="shared" si="36"/>
        <v>1</v>
      </c>
      <c r="L76" s="37"/>
      <c r="M76" s="37" t="s">
        <v>192</v>
      </c>
      <c r="N76" s="57"/>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P76" s="33"/>
      <c r="DQ76" s="33"/>
      <c r="DR76" s="33"/>
      <c r="DS76" s="33"/>
      <c r="DT76" s="33"/>
      <c r="DU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33"/>
      <c r="FD76" s="33"/>
      <c r="FE76" s="33"/>
      <c r="FF76" s="33"/>
      <c r="FG76" s="33"/>
      <c r="FH76" s="33"/>
      <c r="FI76" s="33"/>
      <c r="FJ76" s="33"/>
      <c r="FK76" s="33"/>
      <c r="FL76" s="33"/>
      <c r="FM76" s="33"/>
      <c r="FN76" s="33"/>
      <c r="FO76" s="33"/>
    </row>
    <row r="77" spans="1:171" s="34" customFormat="1" ht="21.75" outlineLevel="2">
      <c r="A77" s="33" t="str">
        <f t="shared" si="25"/>
        <v>1.1.15.5</v>
      </c>
      <c r="B77" s="53" t="s">
        <v>275</v>
      </c>
      <c r="C77" s="39" t="s">
        <v>188</v>
      </c>
      <c r="D77" s="39"/>
      <c r="E77" s="39" t="s">
        <v>148</v>
      </c>
      <c r="F77" s="75"/>
      <c r="G77" s="60">
        <v>45138</v>
      </c>
      <c r="H77" s="61">
        <f t="shared" si="37"/>
        <v>45138</v>
      </c>
      <c r="I77" s="35"/>
      <c r="J77" s="36">
        <v>0</v>
      </c>
      <c r="K77" s="37">
        <f t="shared" si="36"/>
        <v>1</v>
      </c>
      <c r="L77" s="37"/>
      <c r="M77" s="37" t="s">
        <v>192</v>
      </c>
      <c r="N77" s="57"/>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P77" s="33"/>
      <c r="DQ77" s="33"/>
      <c r="DR77" s="33"/>
      <c r="DS77" s="33"/>
      <c r="DT77" s="33"/>
      <c r="DU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33"/>
      <c r="FD77" s="33"/>
      <c r="FE77" s="33"/>
      <c r="FF77" s="33"/>
      <c r="FG77" s="33"/>
      <c r="FH77" s="33"/>
      <c r="FI77" s="33"/>
      <c r="FJ77" s="33"/>
      <c r="FK77" s="33"/>
      <c r="FL77" s="33"/>
      <c r="FM77" s="33"/>
      <c r="FN77" s="33"/>
      <c r="FO77" s="33"/>
    </row>
    <row r="78" spans="1:171" s="151" customFormat="1" ht="21.75" outlineLevel="2">
      <c r="A78"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1.1.16</v>
      </c>
      <c r="B78" s="142" t="s">
        <v>302</v>
      </c>
      <c r="C78" s="143"/>
      <c r="D78" s="143"/>
      <c r="E78" s="143"/>
      <c r="F78" s="145"/>
      <c r="G78" s="146"/>
      <c r="H78" s="147"/>
      <c r="I78" s="148"/>
      <c r="J78" s="149"/>
      <c r="K78" s="148" t="str">
        <f>IF(OR(H78=0,G78=0)," - ",NETWORKDAYS(G78,H78))</f>
        <v xml:space="preserve"> - </v>
      </c>
      <c r="L78" s="148"/>
      <c r="M78" s="148"/>
      <c r="N78" s="150"/>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1"/>
      <c r="AX78" s="141"/>
      <c r="AY78" s="141"/>
      <c r="AZ78" s="141"/>
      <c r="BA78" s="141"/>
      <c r="BB78" s="141"/>
      <c r="BC78" s="141"/>
      <c r="BD78" s="141"/>
      <c r="BE78" s="141"/>
      <c r="BF78" s="141"/>
      <c r="BG78" s="141"/>
      <c r="BH78" s="141"/>
      <c r="BI78" s="141"/>
      <c r="BJ78" s="141"/>
      <c r="BK78" s="141"/>
      <c r="BL78" s="141"/>
      <c r="BM78" s="141"/>
      <c r="BN78" s="141"/>
      <c r="BO78" s="141"/>
      <c r="BP78" s="141"/>
      <c r="BQ78" s="141"/>
      <c r="BR78" s="141"/>
    </row>
    <row r="79" spans="1:171" s="34" customFormat="1" ht="21.75" outlineLevel="2">
      <c r="A79" s="33" t="str">
        <f t="shared" si="25"/>
        <v>1.1.16.1</v>
      </c>
      <c r="B79" s="53" t="s">
        <v>276</v>
      </c>
      <c r="C79" s="39" t="s">
        <v>188</v>
      </c>
      <c r="D79" s="39"/>
      <c r="E79" s="39" t="s">
        <v>148</v>
      </c>
      <c r="F79" s="75"/>
      <c r="G79" s="60">
        <v>45138</v>
      </c>
      <c r="H79" s="61">
        <f t="shared" ref="H79" si="38">IF(ISBLANK(G79)," - ",IF(I79=0,G79,G79+I79-1))</f>
        <v>45138</v>
      </c>
      <c r="I79" s="35"/>
      <c r="J79" s="36">
        <v>0</v>
      </c>
      <c r="K79" s="37">
        <f t="shared" ref="K79" si="39">IF(OR(H79=0,G79=0)," - ",NETWORKDAYS(G79,H79))</f>
        <v>1</v>
      </c>
      <c r="L79" s="37"/>
      <c r="M79" s="37" t="s">
        <v>192</v>
      </c>
      <c r="N79" s="57"/>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P79" s="33"/>
      <c r="DQ79" s="33"/>
      <c r="DR79" s="33"/>
      <c r="DS79" s="33"/>
      <c r="DT79" s="33"/>
      <c r="DU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33"/>
      <c r="FD79" s="33"/>
      <c r="FE79" s="33"/>
      <c r="FF79" s="33"/>
      <c r="FG79" s="33"/>
      <c r="FH79" s="33"/>
      <c r="FI79" s="33"/>
      <c r="FJ79" s="33"/>
      <c r="FK79" s="33"/>
      <c r="FL79" s="33"/>
      <c r="FM79" s="33"/>
      <c r="FN79" s="33"/>
      <c r="FO79" s="33"/>
    </row>
    <row r="80" spans="1:171" s="151" customFormat="1" ht="21.75" outlineLevel="2">
      <c r="A80"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1.1.17</v>
      </c>
      <c r="B80" s="142" t="s">
        <v>228</v>
      </c>
      <c r="C80" s="143"/>
      <c r="D80" s="143"/>
      <c r="E80" s="143"/>
      <c r="F80" s="145"/>
      <c r="G80" s="146"/>
      <c r="H80" s="147"/>
      <c r="I80" s="148"/>
      <c r="J80" s="149"/>
      <c r="K80" s="148" t="str">
        <f>IF(OR(H80=0,G80=0)," - ",NETWORKDAYS(G80,H80))</f>
        <v xml:space="preserve"> - </v>
      </c>
      <c r="L80" s="148"/>
      <c r="M80" s="148"/>
      <c r="N80" s="150"/>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1"/>
      <c r="AX80" s="141"/>
      <c r="AY80" s="141"/>
      <c r="AZ80" s="141"/>
      <c r="BA80" s="141"/>
      <c r="BB80" s="141"/>
      <c r="BC80" s="141"/>
      <c r="BD80" s="141"/>
      <c r="BE80" s="141"/>
      <c r="BF80" s="141"/>
      <c r="BG80" s="141"/>
      <c r="BH80" s="141"/>
      <c r="BI80" s="141"/>
      <c r="BJ80" s="141"/>
      <c r="BK80" s="141"/>
      <c r="BL80" s="141"/>
      <c r="BM80" s="141"/>
      <c r="BN80" s="141"/>
      <c r="BO80" s="141"/>
      <c r="BP80" s="141"/>
      <c r="BQ80" s="141"/>
      <c r="BR80" s="141"/>
    </row>
    <row r="81" spans="1:171" s="34" customFormat="1" ht="21.75" outlineLevel="2">
      <c r="A81" s="33" t="str">
        <f t="shared" si="25"/>
        <v>1.1.17.1</v>
      </c>
      <c r="B81" s="53" t="s">
        <v>277</v>
      </c>
      <c r="C81" s="39" t="s">
        <v>188</v>
      </c>
      <c r="D81" s="39"/>
      <c r="E81" s="39" t="s">
        <v>148</v>
      </c>
      <c r="F81" s="75"/>
      <c r="G81" s="60">
        <v>45138</v>
      </c>
      <c r="H81" s="61">
        <f t="shared" ref="H81:H84" si="40">IF(ISBLANK(G81)," - ",IF(I81=0,G81,G81+I81-1))</f>
        <v>45138</v>
      </c>
      <c r="I81" s="35"/>
      <c r="J81" s="36">
        <v>0</v>
      </c>
      <c r="K81" s="37">
        <f t="shared" ref="K81:K84" si="41">IF(OR(H81=0,G81=0)," - ",NETWORKDAYS(G81,H81))</f>
        <v>1</v>
      </c>
      <c r="L81" s="37"/>
      <c r="M81" s="37" t="s">
        <v>192</v>
      </c>
      <c r="N81" s="57"/>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P81" s="33"/>
      <c r="DQ81" s="33"/>
      <c r="DR81" s="33"/>
      <c r="DS81" s="33"/>
      <c r="DT81" s="33"/>
      <c r="DU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33"/>
      <c r="FD81" s="33"/>
      <c r="FE81" s="33"/>
      <c r="FF81" s="33"/>
      <c r="FG81" s="33"/>
      <c r="FH81" s="33"/>
      <c r="FI81" s="33"/>
      <c r="FJ81" s="33"/>
      <c r="FK81" s="33"/>
      <c r="FL81" s="33"/>
      <c r="FM81" s="33"/>
      <c r="FN81" s="33"/>
      <c r="FO81" s="33"/>
    </row>
    <row r="82" spans="1:171" s="34" customFormat="1" ht="21.75" outlineLevel="2">
      <c r="A82" s="33" t="str">
        <f t="shared" si="25"/>
        <v>1.1.17.2</v>
      </c>
      <c r="B82" s="53" t="s">
        <v>278</v>
      </c>
      <c r="C82" s="39" t="s">
        <v>188</v>
      </c>
      <c r="D82" s="39"/>
      <c r="E82" s="39" t="s">
        <v>148</v>
      </c>
      <c r="F82" s="75"/>
      <c r="G82" s="60">
        <v>45139</v>
      </c>
      <c r="H82" s="61">
        <f t="shared" si="40"/>
        <v>45139</v>
      </c>
      <c r="I82" s="35"/>
      <c r="J82" s="36">
        <v>0</v>
      </c>
      <c r="K82" s="37">
        <f t="shared" si="41"/>
        <v>1</v>
      </c>
      <c r="L82" s="37"/>
      <c r="M82" s="37" t="s">
        <v>192</v>
      </c>
      <c r="N82" s="57"/>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P82" s="33"/>
      <c r="DQ82" s="33"/>
      <c r="DR82" s="33"/>
      <c r="DS82" s="33"/>
      <c r="DT82" s="33"/>
      <c r="DU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33"/>
      <c r="FD82" s="33"/>
      <c r="FE82" s="33"/>
      <c r="FF82" s="33"/>
      <c r="FG82" s="33"/>
      <c r="FH82" s="33"/>
      <c r="FI82" s="33"/>
      <c r="FJ82" s="33"/>
      <c r="FK82" s="33"/>
      <c r="FL82" s="33"/>
      <c r="FM82" s="33"/>
      <c r="FN82" s="33"/>
      <c r="FO82" s="33"/>
    </row>
    <row r="83" spans="1:171" s="34" customFormat="1" ht="21.75" outlineLevel="2">
      <c r="A83" s="33" t="str">
        <f t="shared" si="25"/>
        <v>1.1.17.3</v>
      </c>
      <c r="B83" s="53" t="s">
        <v>279</v>
      </c>
      <c r="C83" s="39" t="s">
        <v>188</v>
      </c>
      <c r="D83" s="39"/>
      <c r="E83" s="39" t="s">
        <v>148</v>
      </c>
      <c r="F83" s="75"/>
      <c r="G83" s="60">
        <v>45139</v>
      </c>
      <c r="H83" s="61">
        <f t="shared" si="40"/>
        <v>45139</v>
      </c>
      <c r="I83" s="35"/>
      <c r="J83" s="36">
        <v>0</v>
      </c>
      <c r="K83" s="37">
        <f t="shared" si="41"/>
        <v>1</v>
      </c>
      <c r="L83" s="37"/>
      <c r="M83" s="37" t="s">
        <v>192</v>
      </c>
      <c r="N83" s="57"/>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P83" s="33"/>
      <c r="DQ83" s="33"/>
      <c r="DR83" s="33"/>
      <c r="DS83" s="33"/>
      <c r="DT83" s="33"/>
      <c r="DU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33"/>
      <c r="FD83" s="33"/>
      <c r="FE83" s="33"/>
      <c r="FF83" s="33"/>
      <c r="FG83" s="33"/>
      <c r="FH83" s="33"/>
      <c r="FI83" s="33"/>
      <c r="FJ83" s="33"/>
      <c r="FK83" s="33"/>
      <c r="FL83" s="33"/>
      <c r="FM83" s="33"/>
      <c r="FN83" s="33"/>
      <c r="FO83" s="33"/>
    </row>
    <row r="84" spans="1:171" s="34" customFormat="1" ht="21.75" outlineLevel="2">
      <c r="A84" s="33" t="str">
        <f t="shared" si="25"/>
        <v>1.1.17.4</v>
      </c>
      <c r="B84" s="53" t="s">
        <v>280</v>
      </c>
      <c r="C84" s="39" t="s">
        <v>188</v>
      </c>
      <c r="D84" s="39"/>
      <c r="E84" s="39" t="s">
        <v>148</v>
      </c>
      <c r="F84" s="75"/>
      <c r="G84" s="60">
        <v>45139</v>
      </c>
      <c r="H84" s="61">
        <f t="shared" si="40"/>
        <v>45139</v>
      </c>
      <c r="I84" s="35"/>
      <c r="J84" s="36">
        <v>0</v>
      </c>
      <c r="K84" s="37">
        <f t="shared" si="41"/>
        <v>1</v>
      </c>
      <c r="L84" s="37"/>
      <c r="M84" s="37" t="s">
        <v>192</v>
      </c>
      <c r="N84" s="57"/>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P84" s="33"/>
      <c r="DQ84" s="33"/>
      <c r="DR84" s="33"/>
      <c r="DS84" s="33"/>
      <c r="DT84" s="33"/>
      <c r="DU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33"/>
      <c r="FD84" s="33"/>
      <c r="FE84" s="33"/>
      <c r="FF84" s="33"/>
      <c r="FG84" s="33"/>
      <c r="FH84" s="33"/>
      <c r="FI84" s="33"/>
      <c r="FJ84" s="33"/>
      <c r="FK84" s="33"/>
      <c r="FL84" s="33"/>
      <c r="FM84" s="33"/>
      <c r="FN84" s="33"/>
      <c r="FO84" s="33"/>
    </row>
    <row r="85" spans="1:171" s="151" customFormat="1" ht="21.75" outlineLevel="2">
      <c r="A85"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1.1.18</v>
      </c>
      <c r="B85" s="142" t="s">
        <v>229</v>
      </c>
      <c r="C85" s="143"/>
      <c r="D85" s="143"/>
      <c r="E85" s="143"/>
      <c r="F85" s="145"/>
      <c r="G85" s="146"/>
      <c r="H85" s="147"/>
      <c r="I85" s="148"/>
      <c r="J85" s="149"/>
      <c r="K85" s="148" t="str">
        <f>IF(OR(H85=0,G85=0)," - ",NETWORKDAYS(G85,H85))</f>
        <v xml:space="preserve"> - </v>
      </c>
      <c r="L85" s="148"/>
      <c r="M85" s="148"/>
      <c r="N85" s="150"/>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1"/>
      <c r="AX85" s="141"/>
      <c r="AY85" s="141"/>
      <c r="AZ85" s="141"/>
      <c r="BA85" s="141"/>
      <c r="BB85" s="141"/>
      <c r="BC85" s="141"/>
      <c r="BD85" s="141"/>
      <c r="BE85" s="141"/>
      <c r="BF85" s="141"/>
      <c r="BG85" s="141"/>
      <c r="BH85" s="141"/>
      <c r="BI85" s="141"/>
      <c r="BJ85" s="141"/>
      <c r="BK85" s="141"/>
      <c r="BL85" s="141"/>
      <c r="BM85" s="141"/>
      <c r="BN85" s="141"/>
      <c r="BO85" s="141"/>
      <c r="BP85" s="141"/>
      <c r="BQ85" s="141"/>
      <c r="BR85" s="141"/>
    </row>
    <row r="86" spans="1:171" s="34" customFormat="1" ht="21.75" outlineLevel="2">
      <c r="A86" s="33" t="str">
        <f t="shared" si="25"/>
        <v>1.1.18.1</v>
      </c>
      <c r="B86" s="53" t="s">
        <v>281</v>
      </c>
      <c r="C86" s="39" t="s">
        <v>188</v>
      </c>
      <c r="D86" s="39"/>
      <c r="E86" s="39" t="s">
        <v>148</v>
      </c>
      <c r="F86" s="75"/>
      <c r="G86" s="60">
        <v>45140</v>
      </c>
      <c r="H86" s="61">
        <f t="shared" ref="H86" si="42">IF(ISBLANK(G86)," - ",IF(I86=0,G86,G86+I86-1))</f>
        <v>45140</v>
      </c>
      <c r="I86" s="35"/>
      <c r="J86" s="36">
        <v>0</v>
      </c>
      <c r="K86" s="37">
        <f t="shared" ref="K86" si="43">IF(OR(H86=0,G86=0)," - ",NETWORKDAYS(G86,H86))</f>
        <v>1</v>
      </c>
      <c r="L86" s="37"/>
      <c r="M86" s="37" t="s">
        <v>192</v>
      </c>
      <c r="N86" s="57"/>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P86" s="33"/>
      <c r="DQ86" s="33"/>
      <c r="DR86" s="33"/>
      <c r="DS86" s="33"/>
      <c r="DT86" s="33"/>
      <c r="DU86" s="33"/>
      <c r="DW86" s="33"/>
      <c r="DX86" s="33"/>
      <c r="DY86" s="33"/>
      <c r="DZ86" s="33"/>
      <c r="EA86" s="33"/>
      <c r="EB86" s="33"/>
      <c r="EC86" s="33"/>
      <c r="ED86" s="33"/>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33"/>
      <c r="FD86" s="33"/>
      <c r="FE86" s="33"/>
      <c r="FF86" s="33"/>
      <c r="FG86" s="33"/>
      <c r="FH86" s="33"/>
      <c r="FI86" s="33"/>
      <c r="FJ86" s="33"/>
      <c r="FK86" s="33"/>
      <c r="FL86" s="33"/>
      <c r="FM86" s="33"/>
      <c r="FN86" s="33"/>
      <c r="FO86" s="33"/>
    </row>
    <row r="87" spans="1:171" s="151" customFormat="1" ht="21.75" outlineLevel="2">
      <c r="A87"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1.1.19</v>
      </c>
      <c r="B87" s="142" t="s">
        <v>230</v>
      </c>
      <c r="C87" s="143"/>
      <c r="D87" s="143"/>
      <c r="E87" s="143"/>
      <c r="F87" s="145"/>
      <c r="G87" s="146"/>
      <c r="H87" s="147"/>
      <c r="I87" s="148"/>
      <c r="J87" s="149"/>
      <c r="K87" s="148" t="str">
        <f>IF(OR(H87=0,G87=0)," - ",NETWORKDAYS(G87,H87))</f>
        <v xml:space="preserve"> - </v>
      </c>
      <c r="L87" s="148"/>
      <c r="M87" s="148"/>
      <c r="N87" s="150"/>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c r="AP87" s="141"/>
      <c r="AQ87" s="141"/>
      <c r="AR87" s="141"/>
      <c r="AS87" s="141"/>
      <c r="AT87" s="141"/>
      <c r="AU87" s="141"/>
      <c r="AV87" s="141"/>
      <c r="AW87" s="141"/>
      <c r="AX87" s="141"/>
      <c r="AY87" s="141"/>
      <c r="AZ87" s="141"/>
      <c r="BA87" s="141"/>
      <c r="BB87" s="141"/>
      <c r="BC87" s="141"/>
      <c r="BD87" s="141"/>
      <c r="BE87" s="141"/>
      <c r="BF87" s="141"/>
      <c r="BG87" s="141"/>
      <c r="BH87" s="141"/>
      <c r="BI87" s="141"/>
      <c r="BJ87" s="141"/>
      <c r="BK87" s="141"/>
      <c r="BL87" s="141"/>
      <c r="BM87" s="141"/>
      <c r="BN87" s="141"/>
      <c r="BO87" s="141"/>
      <c r="BP87" s="141"/>
      <c r="BQ87" s="141"/>
      <c r="BR87" s="141"/>
    </row>
    <row r="88" spans="1:171" s="34" customFormat="1" ht="21.75" outlineLevel="2">
      <c r="A88" s="33" t="str">
        <f t="shared" si="25"/>
        <v>1.1.19.1</v>
      </c>
      <c r="B88" s="53" t="s">
        <v>282</v>
      </c>
      <c r="C88" s="39" t="s">
        <v>188</v>
      </c>
      <c r="D88" s="39"/>
      <c r="E88" s="39" t="s">
        <v>148</v>
      </c>
      <c r="F88" s="75"/>
      <c r="G88" s="60">
        <v>45140</v>
      </c>
      <c r="H88" s="61">
        <f t="shared" ref="H88" si="44">IF(ISBLANK(G88)," - ",IF(I88=0,G88,G88+I88-1))</f>
        <v>45140</v>
      </c>
      <c r="I88" s="35"/>
      <c r="J88" s="36">
        <v>0</v>
      </c>
      <c r="K88" s="37">
        <f t="shared" ref="K88" si="45">IF(OR(H88=0,G88=0)," - ",NETWORKDAYS(G88,H88))</f>
        <v>1</v>
      </c>
      <c r="L88" s="37"/>
      <c r="M88" s="37" t="s">
        <v>192</v>
      </c>
      <c r="N88" s="57"/>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P88" s="33"/>
      <c r="DQ88" s="33"/>
      <c r="DR88" s="33"/>
      <c r="DS88" s="33"/>
      <c r="DT88" s="33"/>
      <c r="DU88" s="33"/>
      <c r="DW88" s="33"/>
      <c r="DX88" s="33"/>
      <c r="DY88" s="33"/>
      <c r="DZ88" s="33"/>
      <c r="EA88" s="33"/>
      <c r="EB88" s="33"/>
      <c r="EC88" s="33"/>
      <c r="ED88" s="33"/>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33"/>
      <c r="FD88" s="33"/>
      <c r="FE88" s="33"/>
      <c r="FF88" s="33"/>
      <c r="FG88" s="33"/>
      <c r="FH88" s="33"/>
      <c r="FI88" s="33"/>
      <c r="FJ88" s="33"/>
      <c r="FK88" s="33"/>
      <c r="FL88" s="33"/>
      <c r="FM88" s="33"/>
      <c r="FN88" s="33"/>
      <c r="FO88" s="33"/>
    </row>
    <row r="89" spans="1:171" s="151" customFormat="1" ht="21.75" outlineLevel="2">
      <c r="A89" s="14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1.1.20</v>
      </c>
      <c r="B89" s="142" t="s">
        <v>231</v>
      </c>
      <c r="C89" s="143"/>
      <c r="D89" s="143"/>
      <c r="E89" s="143"/>
      <c r="F89" s="145"/>
      <c r="G89" s="146"/>
      <c r="H89" s="147"/>
      <c r="I89" s="148"/>
      <c r="J89" s="149"/>
      <c r="K89" s="148" t="str">
        <f>IF(OR(H89=0,G89=0)," - ",NETWORKDAYS(G89,H89))</f>
        <v xml:space="preserve"> - </v>
      </c>
      <c r="L89" s="148"/>
      <c r="M89" s="148"/>
      <c r="N89" s="150"/>
      <c r="O89" s="141"/>
      <c r="P89" s="141"/>
      <c r="Q89" s="141"/>
      <c r="R89" s="141"/>
      <c r="S89" s="141"/>
      <c r="T89" s="141"/>
      <c r="U89" s="141"/>
      <c r="V89" s="141"/>
      <c r="W89" s="141"/>
      <c r="X89" s="141"/>
      <c r="Y89" s="141"/>
      <c r="Z89" s="141"/>
      <c r="AA89" s="141"/>
      <c r="AB89" s="141"/>
      <c r="AC89" s="141"/>
      <c r="AD89" s="141"/>
      <c r="AE89" s="141"/>
      <c r="AF89" s="141"/>
      <c r="AG89" s="141"/>
      <c r="AH89" s="141"/>
      <c r="AI89" s="141"/>
      <c r="AJ89" s="141"/>
      <c r="AK89" s="141"/>
      <c r="AL89" s="141"/>
      <c r="AM89" s="141"/>
      <c r="AN89" s="141"/>
      <c r="AO89" s="141"/>
      <c r="AP89" s="141"/>
      <c r="AQ89" s="141"/>
      <c r="AR89" s="141"/>
      <c r="AS89" s="141"/>
      <c r="AT89" s="141"/>
      <c r="AU89" s="141"/>
      <c r="AV89" s="141"/>
      <c r="AW89" s="141"/>
      <c r="AX89" s="141"/>
      <c r="AY89" s="141"/>
      <c r="AZ89" s="141"/>
      <c r="BA89" s="141"/>
      <c r="BB89" s="141"/>
      <c r="BC89" s="141"/>
      <c r="BD89" s="141"/>
      <c r="BE89" s="141"/>
      <c r="BF89" s="141"/>
      <c r="BG89" s="141"/>
      <c r="BH89" s="141"/>
      <c r="BI89" s="141"/>
      <c r="BJ89" s="141"/>
      <c r="BK89" s="141"/>
      <c r="BL89" s="141"/>
      <c r="BM89" s="141"/>
      <c r="BN89" s="141"/>
      <c r="BO89" s="141"/>
      <c r="BP89" s="141"/>
      <c r="BQ89" s="141"/>
      <c r="BR89" s="141"/>
    </row>
    <row r="90" spans="1:171" s="34" customFormat="1" ht="21.75" outlineLevel="2">
      <c r="A90" s="33" t="str">
        <f t="shared" si="25"/>
        <v>1.1.20.1</v>
      </c>
      <c r="B90" s="53" t="s">
        <v>283</v>
      </c>
      <c r="C90" s="39" t="s">
        <v>188</v>
      </c>
      <c r="D90" s="39"/>
      <c r="E90" s="39" t="s">
        <v>148</v>
      </c>
      <c r="F90" s="75"/>
      <c r="G90" s="60">
        <v>45140</v>
      </c>
      <c r="H90" s="61">
        <f t="shared" ref="H90:H93" si="46">IF(ISBLANK(G90)," - ",IF(I90=0,G90,G90+I90-1))</f>
        <v>45140</v>
      </c>
      <c r="I90" s="35"/>
      <c r="J90" s="36">
        <v>0</v>
      </c>
      <c r="K90" s="37">
        <f t="shared" ref="K90:K93" si="47">IF(OR(H90=0,G90=0)," - ",NETWORKDAYS(G90,H90))</f>
        <v>1</v>
      </c>
      <c r="L90" s="37"/>
      <c r="M90" s="37" t="s">
        <v>192</v>
      </c>
      <c r="N90" s="57"/>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P90" s="33"/>
      <c r="DQ90" s="33"/>
      <c r="DR90" s="33"/>
      <c r="DS90" s="33"/>
      <c r="DT90" s="33"/>
      <c r="DU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33"/>
      <c r="FD90" s="33"/>
      <c r="FE90" s="33"/>
      <c r="FF90" s="33"/>
      <c r="FG90" s="33"/>
      <c r="FH90" s="33"/>
      <c r="FI90" s="33"/>
      <c r="FJ90" s="33"/>
      <c r="FK90" s="33"/>
      <c r="FL90" s="33"/>
      <c r="FM90" s="33"/>
      <c r="FN90" s="33"/>
      <c r="FO90" s="33"/>
    </row>
    <row r="91" spans="1:171" s="34" customFormat="1" ht="21.75" outlineLevel="2">
      <c r="A91" s="33" t="str">
        <f t="shared" si="25"/>
        <v>1.1.20.2</v>
      </c>
      <c r="B91" s="53" t="s">
        <v>284</v>
      </c>
      <c r="C91" s="39" t="s">
        <v>188</v>
      </c>
      <c r="D91" s="39"/>
      <c r="E91" s="39" t="s">
        <v>148</v>
      </c>
      <c r="F91" s="75"/>
      <c r="G91" s="60">
        <v>45141</v>
      </c>
      <c r="H91" s="61">
        <f t="shared" si="46"/>
        <v>45141</v>
      </c>
      <c r="I91" s="35"/>
      <c r="J91" s="36">
        <v>0</v>
      </c>
      <c r="K91" s="37">
        <f t="shared" si="47"/>
        <v>1</v>
      </c>
      <c r="L91" s="37"/>
      <c r="M91" s="37" t="s">
        <v>192</v>
      </c>
      <c r="N91" s="57"/>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P91" s="33"/>
      <c r="DQ91" s="33"/>
      <c r="DR91" s="33"/>
      <c r="DS91" s="33"/>
      <c r="DT91" s="33"/>
      <c r="DU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33"/>
      <c r="FD91" s="33"/>
      <c r="FE91" s="33"/>
      <c r="FF91" s="33"/>
      <c r="FG91" s="33"/>
      <c r="FH91" s="33"/>
      <c r="FI91" s="33"/>
      <c r="FJ91" s="33"/>
      <c r="FK91" s="33"/>
      <c r="FL91" s="33"/>
      <c r="FM91" s="33"/>
      <c r="FN91" s="33"/>
      <c r="FO91" s="33"/>
    </row>
    <row r="92" spans="1:171" s="34" customFormat="1" ht="21.75" outlineLevel="2">
      <c r="A92"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1.1.21</v>
      </c>
      <c r="B92" s="76" t="s">
        <v>232</v>
      </c>
      <c r="C92" s="39" t="s">
        <v>190</v>
      </c>
      <c r="D92" s="39" t="s">
        <v>188</v>
      </c>
      <c r="E92" s="39" t="s">
        <v>148</v>
      </c>
      <c r="F92" s="75"/>
      <c r="G92" s="60"/>
      <c r="H92" s="61" t="str">
        <f t="shared" si="46"/>
        <v xml:space="preserve"> - </v>
      </c>
      <c r="I92" s="35"/>
      <c r="J92" s="36">
        <v>0</v>
      </c>
      <c r="K92" s="37" t="str">
        <f t="shared" si="47"/>
        <v xml:space="preserve"> - </v>
      </c>
      <c r="L92" s="37"/>
      <c r="M92" s="37" t="s">
        <v>192</v>
      </c>
      <c r="N92" s="57"/>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P92" s="33"/>
      <c r="DQ92" s="33"/>
      <c r="DR92" s="33"/>
      <c r="DS92" s="33"/>
      <c r="DT92" s="33"/>
      <c r="DU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33"/>
      <c r="FD92" s="33"/>
      <c r="FE92" s="33"/>
      <c r="FF92" s="33"/>
      <c r="FG92" s="33"/>
      <c r="FH92" s="33"/>
      <c r="FI92" s="33"/>
      <c r="FJ92" s="33"/>
      <c r="FK92" s="33"/>
      <c r="FL92" s="33"/>
      <c r="FM92" s="33"/>
      <c r="FN92" s="33"/>
      <c r="FO92" s="33"/>
    </row>
    <row r="93" spans="1:171" s="34" customFormat="1" ht="21.75" outlineLevel="2">
      <c r="A93"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1.1.22</v>
      </c>
      <c r="B93" s="76" t="s">
        <v>301</v>
      </c>
      <c r="C93" s="39" t="s">
        <v>190</v>
      </c>
      <c r="D93" s="39" t="s">
        <v>188</v>
      </c>
      <c r="E93" s="39" t="s">
        <v>148</v>
      </c>
      <c r="F93" s="75"/>
      <c r="G93" s="60">
        <v>45141</v>
      </c>
      <c r="H93" s="61">
        <f t="shared" si="46"/>
        <v>45141</v>
      </c>
      <c r="I93" s="35"/>
      <c r="J93" s="36">
        <v>0</v>
      </c>
      <c r="K93" s="37">
        <f t="shared" si="47"/>
        <v>1</v>
      </c>
      <c r="L93" s="37"/>
      <c r="M93" s="37" t="s">
        <v>192</v>
      </c>
      <c r="N93" s="57"/>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P93" s="33"/>
      <c r="DQ93" s="33"/>
      <c r="DR93" s="33"/>
      <c r="DS93" s="33"/>
      <c r="DT93" s="33"/>
      <c r="DU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row>
    <row r="94" spans="1:171" s="43" customFormat="1" ht="21.75">
      <c r="A94" s="33"/>
      <c r="B94" s="38"/>
      <c r="C94" s="62"/>
      <c r="D94" s="62"/>
      <c r="E94" s="62"/>
      <c r="F94" s="39"/>
      <c r="G94" s="62"/>
      <c r="H94" s="62"/>
      <c r="I94" s="40"/>
      <c r="J94" s="41"/>
      <c r="K94" s="42" t="str">
        <f>IF(OR(H94=0,G94=0)," - ",NETWORKDAYS(G94,H94))</f>
        <v xml:space="preserve"> - </v>
      </c>
      <c r="L94" s="42"/>
      <c r="M94" s="42"/>
      <c r="N94" s="58"/>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row>
    <row r="95" spans="1:171" s="43" customFormat="1" ht="21.75">
      <c r="A95" s="33"/>
      <c r="B95" s="38"/>
      <c r="C95" s="62"/>
      <c r="D95" s="62"/>
      <c r="E95" s="62"/>
      <c r="F95" s="39"/>
      <c r="G95" s="62"/>
      <c r="H95" s="62"/>
      <c r="I95" s="40"/>
      <c r="J95" s="41"/>
      <c r="K95" s="42" t="str">
        <f>IF(OR(H95=0,G95=0)," - ",NETWORKDAYS(G95,H95))</f>
        <v xml:space="preserve"> - </v>
      </c>
      <c r="L95" s="42"/>
      <c r="M95" s="42"/>
      <c r="N95" s="58"/>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row>
    <row r="96" spans="1:171" s="48" customFormat="1" ht="21.75" hidden="1">
      <c r="A96" s="44" t="s">
        <v>1</v>
      </c>
      <c r="B96" s="45"/>
      <c r="C96" s="63"/>
      <c r="D96" s="63"/>
      <c r="E96" s="63"/>
      <c r="F96" s="46"/>
      <c r="G96" s="63"/>
      <c r="H96" s="63"/>
      <c r="I96" s="47"/>
      <c r="J96" s="47"/>
      <c r="K96" s="47"/>
      <c r="L96" s="204"/>
      <c r="M96" s="47"/>
      <c r="N96" s="59"/>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row>
    <row r="97" spans="1:70" s="43" customFormat="1" ht="21.75" hidden="1">
      <c r="A97" s="49" t="s">
        <v>37</v>
      </c>
      <c r="B97" s="50"/>
      <c r="C97" s="64"/>
      <c r="D97" s="64"/>
      <c r="E97" s="64"/>
      <c r="F97" s="50"/>
      <c r="G97" s="64"/>
      <c r="H97" s="64"/>
      <c r="I97" s="50"/>
      <c r="J97" s="50"/>
      <c r="K97" s="50"/>
      <c r="L97" s="64"/>
      <c r="M97" s="50"/>
      <c r="N97" s="59"/>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row>
    <row r="98" spans="1:70" s="43" customFormat="1" ht="21.75" hidden="1">
      <c r="A98" s="78" t="str">
        <f>IF(ISERROR(VALUE(SUBSTITUTE(prevWBS,".",""))),"1",IF(ISERROR(FIND("`",SUBSTITUTE(prevWBS,".","`",1))),TEXT(VALUE(prevWBS)+1,"#"),TEXT(VALUE(LEFT(prevWBS,FIND("`",SUBSTITUTE(prevWBS,".","`",1))-1))+1,"#")))</f>
        <v>1</v>
      </c>
      <c r="B98" s="79" t="s">
        <v>74</v>
      </c>
      <c r="C98" s="138"/>
      <c r="D98" s="138"/>
      <c r="E98" s="138"/>
      <c r="F98" s="51"/>
      <c r="G98" s="60"/>
      <c r="H98" s="61" t="str">
        <f t="shared" ref="H98:H101" si="48">IF(ISBLANK(G98)," - ",IF(I98=0,G98,G98+I98-1))</f>
        <v xml:space="preserve"> - </v>
      </c>
      <c r="I98" s="35"/>
      <c r="J98" s="36"/>
      <c r="K98" s="37" t="str">
        <f>IF(OR(H98=0,G98=0)," - ",NETWORKDAYS(G98,H98))</f>
        <v xml:space="preserve"> - </v>
      </c>
      <c r="L98" s="37"/>
      <c r="M98" s="37"/>
      <c r="N98" s="57"/>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row>
    <row r="99" spans="1:70" s="43" customFormat="1" ht="21.75" hidden="1">
      <c r="A99" s="3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9" s="52" t="s">
        <v>62</v>
      </c>
      <c r="C99" s="75"/>
      <c r="D99" s="75"/>
      <c r="E99" s="75"/>
      <c r="F99" s="51"/>
      <c r="G99" s="60"/>
      <c r="H99" s="61" t="str">
        <f t="shared" si="48"/>
        <v xml:space="preserve"> - </v>
      </c>
      <c r="I99" s="35"/>
      <c r="J99" s="36"/>
      <c r="K99" s="37" t="str">
        <f t="shared" ref="K99:K101" si="49">IF(OR(H99=0,G99=0)," - ",NETWORKDAYS(G99,H99))</f>
        <v xml:space="preserve"> - </v>
      </c>
      <c r="L99" s="37"/>
      <c r="M99" s="37"/>
      <c r="N99" s="57"/>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row>
    <row r="100" spans="1:70" s="43" customFormat="1" ht="21.75" hidden="1">
      <c r="A100" s="3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0" s="53" t="s">
        <v>63</v>
      </c>
      <c r="C100" s="75"/>
      <c r="D100" s="75"/>
      <c r="E100" s="75"/>
      <c r="F100" s="51"/>
      <c r="G100" s="60"/>
      <c r="H100" s="61" t="str">
        <f t="shared" si="48"/>
        <v xml:space="preserve"> - </v>
      </c>
      <c r="I100" s="35"/>
      <c r="J100" s="36"/>
      <c r="K100" s="37" t="str">
        <f t="shared" si="49"/>
        <v xml:space="preserve"> - </v>
      </c>
      <c r="L100" s="37"/>
      <c r="M100" s="37"/>
      <c r="N100" s="57"/>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row>
    <row r="101" spans="1:70" s="43" customFormat="1" ht="21.75" hidden="1">
      <c r="A101" s="3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01" s="53" t="s">
        <v>64</v>
      </c>
      <c r="C101" s="75"/>
      <c r="D101" s="75"/>
      <c r="E101" s="75"/>
      <c r="F101" s="51"/>
      <c r="G101" s="60"/>
      <c r="H101" s="61" t="str">
        <f t="shared" si="48"/>
        <v xml:space="preserve"> - </v>
      </c>
      <c r="I101" s="35"/>
      <c r="J101" s="36"/>
      <c r="K101" s="37" t="str">
        <f t="shared" si="49"/>
        <v xml:space="preserve"> - </v>
      </c>
      <c r="L101" s="37"/>
      <c r="M101" s="37"/>
      <c r="N101" s="57"/>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row>
    <row r="102" spans="1:70" s="19" customFormat="1" hidden="1">
      <c r="A102" s="106" t="str">
        <f>HYPERLINK("https://vertex42.link/HowToCreateAGanttChart","► Watch How to Create a Gantt Chart in Excel")</f>
        <v>► Watch How to Create a Gantt Chart in Excel</v>
      </c>
      <c r="C102" s="139"/>
      <c r="D102" s="139"/>
      <c r="E102" s="139"/>
      <c r="L102" s="139"/>
    </row>
  </sheetData>
  <sheetProtection formatCells="0" formatColumns="0" formatRows="0" insertRows="0" deleteRows="0"/>
  <mergeCells count="49">
    <mergeCell ref="EY5:FE5"/>
    <mergeCell ref="FF5:FL5"/>
    <mergeCell ref="FM5:FS5"/>
    <mergeCell ref="DI5:DO5"/>
    <mergeCell ref="DP5:DV5"/>
    <mergeCell ref="DW5:EC5"/>
    <mergeCell ref="ED5:EJ5"/>
    <mergeCell ref="EK5:EQ5"/>
    <mergeCell ref="ER5:EX5"/>
    <mergeCell ref="BS5:BY5"/>
    <mergeCell ref="BZ5:CF5"/>
    <mergeCell ref="CG5:CM5"/>
    <mergeCell ref="CN5:CT5"/>
    <mergeCell ref="CU5:DA5"/>
    <mergeCell ref="DB5:DH5"/>
    <mergeCell ref="FM4:FS4"/>
    <mergeCell ref="E5:G5"/>
    <mergeCell ref="O5:U5"/>
    <mergeCell ref="V5:AB5"/>
    <mergeCell ref="AC5:AI5"/>
    <mergeCell ref="AJ5:AP5"/>
    <mergeCell ref="AQ5:AW5"/>
    <mergeCell ref="AX5:BD5"/>
    <mergeCell ref="BE5:BK5"/>
    <mergeCell ref="BL5:BR5"/>
    <mergeCell ref="DW4:EC4"/>
    <mergeCell ref="ED4:EJ4"/>
    <mergeCell ref="EK4:EQ4"/>
    <mergeCell ref="ER4:EX4"/>
    <mergeCell ref="EY4:FE4"/>
    <mergeCell ref="FF4:FL4"/>
    <mergeCell ref="CG4:CM4"/>
    <mergeCell ref="CN4:CT4"/>
    <mergeCell ref="CU4:DA4"/>
    <mergeCell ref="DB4:DH4"/>
    <mergeCell ref="DI4:DO4"/>
    <mergeCell ref="DP4:DV4"/>
    <mergeCell ref="BZ4:CF4"/>
    <mergeCell ref="O1:AI1"/>
    <mergeCell ref="E4:G4"/>
    <mergeCell ref="O4:U4"/>
    <mergeCell ref="V4:AB4"/>
    <mergeCell ref="AC4:AI4"/>
    <mergeCell ref="AJ4:AP4"/>
    <mergeCell ref="AQ4:AW4"/>
    <mergeCell ref="AX4:BD4"/>
    <mergeCell ref="BE4:BK4"/>
    <mergeCell ref="BL4:BR4"/>
    <mergeCell ref="BS4:BY4"/>
  </mergeCells>
  <conditionalFormatting sqref="J8:J101">
    <cfRule type="dataBar" priority="415">
      <dataBar>
        <cfvo type="num" val="0"/>
        <cfvo type="num" val="1"/>
        <color theme="0" tint="-0.34998626667073579"/>
      </dataBar>
      <extLst>
        <ext xmlns:x14="http://schemas.microsoft.com/office/spreadsheetml/2009/9/main" uri="{B025F937-C7B1-47D3-B67F-A62EFF666E3E}">
          <x14:id>{FAE27B14-CA35-49AC-9E94-CBB92253982E}</x14:id>
        </ext>
      </extLst>
    </cfRule>
  </conditionalFormatting>
  <conditionalFormatting sqref="O6:BR7">
    <cfRule type="expression" dxfId="154" priority="417">
      <formula>O$6=TODAY()</formula>
    </cfRule>
  </conditionalFormatting>
  <conditionalFormatting sqref="O8:BR10 O11:DN11 O13:BR13 DP11:DU11 O12:FS12 N16:DN16 O15:BR15 N14:DN14 DP14:DU14 O17:DN22 DP16:DU22 O23:BR23 O24:DN24 DP24:DU24 O25:BR25 O34:BR34 O26:DN33 DP26:DU33 O35:DN35 DP35:DU35 O36:BR36 O48:BR48 O41:BR41 O37:DN40 DP37:DU40 O42:DN47 DP42:DU47 O49:DN49 DP49:DU49 O50:BR50 O51:DN55 DP51:DU55 O56:BR56 O57:DN61 DP57:DU61 O62:BR62 O63:DN63 DP63:DU63 O64:BR64 O65:DN66 DP65:DU66 O67:BR67 O68:DN71 DP68:DU71 O72:BR72 O73:DN77 DP73:DU77 O78:BR78 O79:DN79 DP79:DU79 O80:BR80 O81:DN84 DP81:DU84 O85:BR85 O86:DN86 DP86:DU86 O87:BR87 O88:DN88 DP88:DU88 O89:BR89 O90:DN93 DP90:DU93 DW11:FR11 DW14:FR14 DW16:FR22 DW24:FR24 DW26:FR33 DW35:FQ35 DW37:FQ40 DW42:FO47 DW49:FO49 DW51:FO55 DW57:FO61 DW63:FO63 DW65:FO66 DW68:FO71 DW73:FO77 DW79:FO79 DW81:FO84 DW86:FO86 DW88:FO88 DW90:FO93 O94:BR101">
    <cfRule type="expression" dxfId="153" priority="418">
      <formula>AND($G8&lt;=N$6,ROUNDDOWN(($H8-$G8+1)*$J8,0)+$G8-1&gt;=N$6)</formula>
    </cfRule>
    <cfRule type="expression" dxfId="152" priority="419">
      <formula>AND(NOT(ISBLANK($G8)),$G8&lt;=N$6,$H8&gt;=N$6)</formula>
    </cfRule>
  </conditionalFormatting>
  <conditionalFormatting sqref="O94:BR101 O6:BR9 O11:DN11 O92:DN93 DP92:DU93">
    <cfRule type="expression" dxfId="151" priority="416">
      <formula>O$6=TODAY()</formula>
    </cfRule>
  </conditionalFormatting>
  <conditionalFormatting sqref="BS6:BY7">
    <cfRule type="expression" dxfId="150" priority="410">
      <formula>BS$6=TODAY()</formula>
    </cfRule>
  </conditionalFormatting>
  <conditionalFormatting sqref="BS6:BY7">
    <cfRule type="expression" dxfId="149" priority="409">
      <formula>BS$6=TODAY()</formula>
    </cfRule>
  </conditionalFormatting>
  <conditionalFormatting sqref="BZ6:CF7">
    <cfRule type="expression" dxfId="148" priority="408">
      <formula>BZ$6=TODAY()</formula>
    </cfRule>
  </conditionalFormatting>
  <conditionalFormatting sqref="BZ6:CF7">
    <cfRule type="expression" dxfId="147" priority="407">
      <formula>BZ$6=TODAY()</formula>
    </cfRule>
  </conditionalFormatting>
  <conditionalFormatting sqref="CG6:CM7">
    <cfRule type="expression" dxfId="146" priority="406">
      <formula>CG$6=TODAY()</formula>
    </cfRule>
  </conditionalFormatting>
  <conditionalFormatting sqref="CG6:CM7">
    <cfRule type="expression" dxfId="145" priority="405">
      <formula>CG$6=TODAY()</formula>
    </cfRule>
  </conditionalFormatting>
  <conditionalFormatting sqref="CN6:CT7">
    <cfRule type="expression" dxfId="144" priority="404">
      <formula>CN$6=TODAY()</formula>
    </cfRule>
  </conditionalFormatting>
  <conditionalFormatting sqref="CN6:CT7">
    <cfRule type="expression" dxfId="143" priority="403">
      <formula>CN$6=TODAY()</formula>
    </cfRule>
  </conditionalFormatting>
  <conditionalFormatting sqref="CU6:DA7">
    <cfRule type="expression" dxfId="142" priority="402">
      <formula>CU$6=TODAY()</formula>
    </cfRule>
  </conditionalFormatting>
  <conditionalFormatting sqref="CU6:DA7">
    <cfRule type="expression" dxfId="141" priority="401">
      <formula>CU$6=TODAY()</formula>
    </cfRule>
  </conditionalFormatting>
  <conditionalFormatting sqref="DB6:DH7">
    <cfRule type="expression" dxfId="140" priority="400">
      <formula>DB$6=TODAY()</formula>
    </cfRule>
  </conditionalFormatting>
  <conditionalFormatting sqref="DB6:DH7">
    <cfRule type="expression" dxfId="139" priority="399">
      <formula>DB$6=TODAY()</formula>
    </cfRule>
  </conditionalFormatting>
  <conditionalFormatting sqref="DI6:DO7">
    <cfRule type="expression" dxfId="138" priority="398">
      <formula>DI$6=TODAY()</formula>
    </cfRule>
  </conditionalFormatting>
  <conditionalFormatting sqref="DI6:DO7">
    <cfRule type="expression" dxfId="137" priority="397">
      <formula>DI$6=TODAY()</formula>
    </cfRule>
  </conditionalFormatting>
  <conditionalFormatting sqref="DP6:DV7">
    <cfRule type="expression" dxfId="136" priority="324">
      <formula>DP$6=TODAY()</formula>
    </cfRule>
  </conditionalFormatting>
  <conditionalFormatting sqref="DP6:DV7">
    <cfRule type="expression" dxfId="135" priority="323">
      <formula>DP$6=TODAY()</formula>
    </cfRule>
  </conditionalFormatting>
  <conditionalFormatting sqref="DW6:EC7">
    <cfRule type="expression" dxfId="134" priority="309">
      <formula>DW$6=TODAY()</formula>
    </cfRule>
  </conditionalFormatting>
  <conditionalFormatting sqref="DW6:EC7">
    <cfRule type="expression" dxfId="133" priority="308">
      <formula>DW$6=TODAY()</formula>
    </cfRule>
  </conditionalFormatting>
  <conditionalFormatting sqref="ED6:EJ7">
    <cfRule type="expression" dxfId="132" priority="298">
      <formula>ED$6=TODAY()</formula>
    </cfRule>
  </conditionalFormatting>
  <conditionalFormatting sqref="ED6:EJ7">
    <cfRule type="expression" dxfId="131" priority="297">
      <formula>ED$6=TODAY()</formula>
    </cfRule>
  </conditionalFormatting>
  <conditionalFormatting sqref="EK6:EQ7">
    <cfRule type="expression" dxfId="130" priority="293">
      <formula>EK$6=TODAY()</formula>
    </cfRule>
  </conditionalFormatting>
  <conditionalFormatting sqref="EK6:EQ7">
    <cfRule type="expression" dxfId="129" priority="292">
      <formula>EK$6=TODAY()</formula>
    </cfRule>
  </conditionalFormatting>
  <conditionalFormatting sqref="ER6:EX7">
    <cfRule type="expression" dxfId="128" priority="286">
      <formula>ER$6=TODAY()</formula>
    </cfRule>
  </conditionalFormatting>
  <conditionalFormatting sqref="ER6:EX7">
    <cfRule type="expression" dxfId="127" priority="285">
      <formula>ER$6=TODAY()</formula>
    </cfRule>
  </conditionalFormatting>
  <conditionalFormatting sqref="EY6:FE7">
    <cfRule type="expression" dxfId="126" priority="279">
      <formula>EY$6=TODAY()</formula>
    </cfRule>
  </conditionalFormatting>
  <conditionalFormatting sqref="EY6:FE7">
    <cfRule type="expression" dxfId="125" priority="278">
      <formula>EY$6=TODAY()</formula>
    </cfRule>
  </conditionalFormatting>
  <conditionalFormatting sqref="FF6:FL7">
    <cfRule type="expression" dxfId="124" priority="272">
      <formula>FF$6=TODAY()</formula>
    </cfRule>
  </conditionalFormatting>
  <conditionalFormatting sqref="FF6:FL7">
    <cfRule type="expression" dxfId="123" priority="271">
      <formula>FF$6=TODAY()</formula>
    </cfRule>
  </conditionalFormatting>
  <conditionalFormatting sqref="FM6:FS7">
    <cfRule type="expression" dxfId="122" priority="265">
      <formula>FM$6=TODAY()</formula>
    </cfRule>
  </conditionalFormatting>
  <conditionalFormatting sqref="FM6:FS7">
    <cfRule type="expression" dxfId="121" priority="264">
      <formula>FM$6=TODAY()</formula>
    </cfRule>
  </conditionalFormatting>
  <conditionalFormatting sqref="O10:BR10">
    <cfRule type="expression" dxfId="120" priority="210">
      <formula>O$6=TODAY()</formula>
    </cfRule>
  </conditionalFormatting>
  <conditionalFormatting sqref="O13:BR13">
    <cfRule type="expression" dxfId="119" priority="209">
      <formula>O$6=TODAY()</formula>
    </cfRule>
  </conditionalFormatting>
  <conditionalFormatting sqref="O15:BR15">
    <cfRule type="expression" dxfId="118" priority="208">
      <formula>O$6=TODAY()</formula>
    </cfRule>
  </conditionalFormatting>
  <conditionalFormatting sqref="O23:BR23">
    <cfRule type="expression" dxfId="117" priority="207">
      <formula>O$6=TODAY()</formula>
    </cfRule>
  </conditionalFormatting>
  <conditionalFormatting sqref="O12:BQ12">
    <cfRule type="expression" dxfId="116" priority="206">
      <formula>O$6=TODAY()</formula>
    </cfRule>
  </conditionalFormatting>
  <conditionalFormatting sqref="O48:BR48">
    <cfRule type="expression" dxfId="115" priority="205">
      <formula>O$6=TODAY()</formula>
    </cfRule>
  </conditionalFormatting>
  <conditionalFormatting sqref="BR12:FS12">
    <cfRule type="expression" dxfId="114" priority="204">
      <formula>BR$6=TODAY()</formula>
    </cfRule>
  </conditionalFormatting>
  <conditionalFormatting sqref="CL11:DG11">
    <cfRule type="expression" dxfId="113" priority="203">
      <formula>CL$6=TODAY()</formula>
    </cfRule>
  </conditionalFormatting>
  <conditionalFormatting sqref="CM12:DM12">
    <cfRule type="expression" dxfId="112" priority="202">
      <formula>CM$6=TODAY()</formula>
    </cfRule>
  </conditionalFormatting>
  <conditionalFormatting sqref="CN11:DE11">
    <cfRule type="expression" dxfId="111" priority="201">
      <formula>CN$6=TODAY()</formula>
    </cfRule>
  </conditionalFormatting>
  <conditionalFormatting sqref="CU12:DB12">
    <cfRule type="expression" dxfId="110" priority="200">
      <formula>CU$6=TODAY()</formula>
    </cfRule>
  </conditionalFormatting>
  <conditionalFormatting sqref="CM12:CY12">
    <cfRule type="expression" dxfId="109" priority="199">
      <formula>CM$6=TODAY()</formula>
    </cfRule>
  </conditionalFormatting>
  <conditionalFormatting sqref="CM12:CY12">
    <cfRule type="expression" dxfId="108" priority="198">
      <formula>CM$6=TODAY()</formula>
    </cfRule>
  </conditionalFormatting>
  <conditionalFormatting sqref="CM12:CY12">
    <cfRule type="expression" dxfId="107" priority="197">
      <formula>CM$6=TODAY()</formula>
    </cfRule>
  </conditionalFormatting>
  <conditionalFormatting sqref="N16:BP16">
    <cfRule type="expression" dxfId="106" priority="196">
      <formula>N$6=TODAY()</formula>
    </cfRule>
  </conditionalFormatting>
  <conditionalFormatting sqref="BQ16:DN16">
    <cfRule type="expression" dxfId="105" priority="195">
      <formula>BQ$6=TODAY()</formula>
    </cfRule>
  </conditionalFormatting>
  <conditionalFormatting sqref="CL16:DL16">
    <cfRule type="expression" dxfId="104" priority="194">
      <formula>CL$6=TODAY()</formula>
    </cfRule>
  </conditionalFormatting>
  <conditionalFormatting sqref="CT16:DA16">
    <cfRule type="expression" dxfId="103" priority="193">
      <formula>CT$6=TODAY()</formula>
    </cfRule>
  </conditionalFormatting>
  <conditionalFormatting sqref="CL16:CX16">
    <cfRule type="expression" dxfId="102" priority="192">
      <formula>CL$6=TODAY()</formula>
    </cfRule>
  </conditionalFormatting>
  <conditionalFormatting sqref="CL16:CX16">
    <cfRule type="expression" dxfId="101" priority="191">
      <formula>CL$6=TODAY()</formula>
    </cfRule>
  </conditionalFormatting>
  <conditionalFormatting sqref="CL16:CX16">
    <cfRule type="expression" dxfId="100" priority="190">
      <formula>CL$6=TODAY()</formula>
    </cfRule>
  </conditionalFormatting>
  <conditionalFormatting sqref="O17:BP22">
    <cfRule type="expression" dxfId="99" priority="189">
      <formula>O$6=TODAY()</formula>
    </cfRule>
  </conditionalFormatting>
  <conditionalFormatting sqref="BQ17:DN22">
    <cfRule type="expression" dxfId="98" priority="188">
      <formula>BQ$6=TODAY()</formula>
    </cfRule>
  </conditionalFormatting>
  <conditionalFormatting sqref="CL17:DL22">
    <cfRule type="expression" dxfId="97" priority="187">
      <formula>CL$6=TODAY()</formula>
    </cfRule>
  </conditionalFormatting>
  <conditionalFormatting sqref="CT17:DA22">
    <cfRule type="expression" dxfId="96" priority="186">
      <formula>CT$6=TODAY()</formula>
    </cfRule>
  </conditionalFormatting>
  <conditionalFormatting sqref="CL17:CX22">
    <cfRule type="expression" dxfId="95" priority="185">
      <formula>CL$6=TODAY()</formula>
    </cfRule>
  </conditionalFormatting>
  <conditionalFormatting sqref="CL17:CX22">
    <cfRule type="expression" dxfId="94" priority="184">
      <formula>CL$6=TODAY()</formula>
    </cfRule>
  </conditionalFormatting>
  <conditionalFormatting sqref="CL17:CX22">
    <cfRule type="expression" dxfId="93" priority="183">
      <formula>CL$6=TODAY()</formula>
    </cfRule>
  </conditionalFormatting>
  <conditionalFormatting sqref="O24:BP24 O35:BP35 O37:BP40 O26:BP33 O42:BP47">
    <cfRule type="expression" dxfId="92" priority="182">
      <formula>O$6=TODAY()</formula>
    </cfRule>
  </conditionalFormatting>
  <conditionalFormatting sqref="BQ24:DN24 BQ35:DN35 BQ37:DN40 BQ26:DN33 BQ42:DN47">
    <cfRule type="expression" dxfId="91" priority="181">
      <formula>BQ$6=TODAY()</formula>
    </cfRule>
  </conditionalFormatting>
  <conditionalFormatting sqref="CL24:DL24 CL35:DL35 CL37:DL40 CL26:DL33 CL42:DL47">
    <cfRule type="expression" dxfId="90" priority="180">
      <formula>CL$6=TODAY()</formula>
    </cfRule>
  </conditionalFormatting>
  <conditionalFormatting sqref="CT24:DA24 CT35:DA35 CT37:DA40 CT26:DA33 CT42:DA47">
    <cfRule type="expression" dxfId="89" priority="179">
      <formula>CT$6=TODAY()</formula>
    </cfRule>
  </conditionalFormatting>
  <conditionalFormatting sqref="CL24:CX24 CL35:CX35 CL37:CX40 CL26:CX33 CL42:CX47">
    <cfRule type="expression" dxfId="88" priority="178">
      <formula>CL$6=TODAY()</formula>
    </cfRule>
  </conditionalFormatting>
  <conditionalFormatting sqref="CL24:CX24 CL35:CX35 CL37:CX40 CL26:CX33 CL42:CX47">
    <cfRule type="expression" dxfId="87" priority="177">
      <formula>CL$6=TODAY()</formula>
    </cfRule>
  </conditionalFormatting>
  <conditionalFormatting sqref="CL24:CX24 CL35:CX35 CL37:CX40 CL26:CX33 CL42:CX47">
    <cfRule type="expression" dxfId="86" priority="176">
      <formula>CL$6=TODAY()</formula>
    </cfRule>
  </conditionalFormatting>
  <conditionalFormatting sqref="O49:BP49">
    <cfRule type="expression" dxfId="85" priority="175">
      <formula>O$6=TODAY()</formula>
    </cfRule>
  </conditionalFormatting>
  <conditionalFormatting sqref="BQ49:DN49">
    <cfRule type="expression" dxfId="84" priority="174">
      <formula>BQ$6=TODAY()</formula>
    </cfRule>
  </conditionalFormatting>
  <conditionalFormatting sqref="CL49:DL49">
    <cfRule type="expression" dxfId="83" priority="173">
      <formula>CL$6=TODAY()</formula>
    </cfRule>
  </conditionalFormatting>
  <conditionalFormatting sqref="CT49:DA49">
    <cfRule type="expression" dxfId="82" priority="172">
      <formula>CT$6=TODAY()</formula>
    </cfRule>
  </conditionalFormatting>
  <conditionalFormatting sqref="CL49:CX49">
    <cfRule type="expression" dxfId="81" priority="171">
      <formula>CL$6=TODAY()</formula>
    </cfRule>
  </conditionalFormatting>
  <conditionalFormatting sqref="CL49:CX49">
    <cfRule type="expression" dxfId="80" priority="170">
      <formula>CL$6=TODAY()</formula>
    </cfRule>
  </conditionalFormatting>
  <conditionalFormatting sqref="CL49:CX49">
    <cfRule type="expression" dxfId="79" priority="169">
      <formula>CL$6=TODAY()</formula>
    </cfRule>
  </conditionalFormatting>
  <conditionalFormatting sqref="DP11:DU11">
    <cfRule type="expression" dxfId="78" priority="168">
      <formula>DP$6=TODAY()</formula>
    </cfRule>
  </conditionalFormatting>
  <conditionalFormatting sqref="DP12:DT12">
    <cfRule type="expression" dxfId="77" priority="167">
      <formula>DP$6=TODAY()</formula>
    </cfRule>
  </conditionalFormatting>
  <conditionalFormatting sqref="DP16:DU16">
    <cfRule type="expression" dxfId="76" priority="166">
      <formula>DP$6=TODAY()</formula>
    </cfRule>
  </conditionalFormatting>
  <conditionalFormatting sqref="DP16:DS16">
    <cfRule type="expression" dxfId="75" priority="165">
      <formula>DP$6=TODAY()</formula>
    </cfRule>
  </conditionalFormatting>
  <conditionalFormatting sqref="DP17:DU22">
    <cfRule type="expression" dxfId="74" priority="164">
      <formula>DP$6=TODAY()</formula>
    </cfRule>
  </conditionalFormatting>
  <conditionalFormatting sqref="DP17:DS22">
    <cfRule type="expression" dxfId="73" priority="163">
      <formula>DP$6=TODAY()</formula>
    </cfRule>
  </conditionalFormatting>
  <conditionalFormatting sqref="DP24:DU24 DP35:DU35 DP37:DU40 DP26:DU33 DP42:DU47">
    <cfRule type="expression" dxfId="72" priority="162">
      <formula>DP$6=TODAY()</formula>
    </cfRule>
  </conditionalFormatting>
  <conditionalFormatting sqref="DP24:DS24 DP35:DS35 DP37:DS40 DP26:DS33 DP42:DS47">
    <cfRule type="expression" dxfId="71" priority="161">
      <formula>DP$6=TODAY()</formula>
    </cfRule>
  </conditionalFormatting>
  <conditionalFormatting sqref="DP49:DU49">
    <cfRule type="expression" dxfId="70" priority="160">
      <formula>DP$6=TODAY()</formula>
    </cfRule>
  </conditionalFormatting>
  <conditionalFormatting sqref="DP49:DS49">
    <cfRule type="expression" dxfId="69" priority="159">
      <formula>DP$6=TODAY()</formula>
    </cfRule>
  </conditionalFormatting>
  <conditionalFormatting sqref="DW11:DY11">
    <cfRule type="expression" dxfId="68" priority="158">
      <formula>DW$6=TODAY()</formula>
    </cfRule>
  </conditionalFormatting>
  <conditionalFormatting sqref="DW12:EA12">
    <cfRule type="expression" dxfId="67" priority="157">
      <formula>DW$6=TODAY()</formula>
    </cfRule>
  </conditionalFormatting>
  <conditionalFormatting sqref="DW16:DY16">
    <cfRule type="expression" dxfId="66" priority="156">
      <formula>DW$6=TODAY()</formula>
    </cfRule>
  </conditionalFormatting>
  <conditionalFormatting sqref="DW16:DY16">
    <cfRule type="expression" dxfId="65" priority="155">
      <formula>DW$6=TODAY()</formula>
    </cfRule>
  </conditionalFormatting>
  <conditionalFormatting sqref="DW17:DY22">
    <cfRule type="expression" dxfId="64" priority="154">
      <formula>DW$6=TODAY()</formula>
    </cfRule>
  </conditionalFormatting>
  <conditionalFormatting sqref="DW17:DY22">
    <cfRule type="expression" dxfId="63" priority="153">
      <formula>DW$6=TODAY()</formula>
    </cfRule>
  </conditionalFormatting>
  <conditionalFormatting sqref="DW24:DY24 DW35:DX35 DW37:DX40 DW26:DY33">
    <cfRule type="expression" dxfId="62" priority="152">
      <formula>DW$6=TODAY()</formula>
    </cfRule>
  </conditionalFormatting>
  <conditionalFormatting sqref="DW24:DY24 DW35:DX35 DW37:DX40 DW26:DY33">
    <cfRule type="expression" dxfId="61" priority="151">
      <formula>DW$6=TODAY()</formula>
    </cfRule>
  </conditionalFormatting>
  <conditionalFormatting sqref="ED12:EH12">
    <cfRule type="expression" dxfId="60" priority="150">
      <formula>ED$6=TODAY()</formula>
    </cfRule>
  </conditionalFormatting>
  <conditionalFormatting sqref="EK12:EO12">
    <cfRule type="expression" dxfId="59" priority="149">
      <formula>EK$6=TODAY()</formula>
    </cfRule>
  </conditionalFormatting>
  <conditionalFormatting sqref="ER12:EV12">
    <cfRule type="expression" dxfId="58" priority="148">
      <formula>ER$6=TODAY()</formula>
    </cfRule>
  </conditionalFormatting>
  <conditionalFormatting sqref="EY12:FC12">
    <cfRule type="expression" dxfId="57" priority="147">
      <formula>EY$6=TODAY()</formula>
    </cfRule>
  </conditionalFormatting>
  <conditionalFormatting sqref="FF12:FJ12">
    <cfRule type="expression" dxfId="56" priority="146">
      <formula>FF$6=TODAY()</formula>
    </cfRule>
  </conditionalFormatting>
  <conditionalFormatting sqref="FM12:FQ12">
    <cfRule type="expression" dxfId="55" priority="145">
      <formula>FM$6=TODAY()</formula>
    </cfRule>
  </conditionalFormatting>
  <conditionalFormatting sqref="N14:BP14">
    <cfRule type="expression" dxfId="54" priority="144">
      <formula>N$6=TODAY()</formula>
    </cfRule>
  </conditionalFormatting>
  <conditionalFormatting sqref="BQ14:DN14">
    <cfRule type="expression" dxfId="53" priority="143">
      <formula>BQ$6=TODAY()</formula>
    </cfRule>
  </conditionalFormatting>
  <conditionalFormatting sqref="CL14:DL14">
    <cfRule type="expression" dxfId="52" priority="142">
      <formula>CL$6=TODAY()</formula>
    </cfRule>
  </conditionalFormatting>
  <conditionalFormatting sqref="CT14:DA14">
    <cfRule type="expression" dxfId="51" priority="141">
      <formula>CT$6=TODAY()</formula>
    </cfRule>
  </conditionalFormatting>
  <conditionalFormatting sqref="CL14:CX14">
    <cfRule type="expression" dxfId="50" priority="140">
      <formula>CL$6=TODAY()</formula>
    </cfRule>
  </conditionalFormatting>
  <conditionalFormatting sqref="CL14:CX14">
    <cfRule type="expression" dxfId="49" priority="139">
      <formula>CL$6=TODAY()</formula>
    </cfRule>
  </conditionalFormatting>
  <conditionalFormatting sqref="CL14:CX14">
    <cfRule type="expression" dxfId="48" priority="138">
      <formula>CL$6=TODAY()</formula>
    </cfRule>
  </conditionalFormatting>
  <conditionalFormatting sqref="DP14:DU14">
    <cfRule type="expression" dxfId="47" priority="137">
      <formula>DP$6=TODAY()</formula>
    </cfRule>
  </conditionalFormatting>
  <conditionalFormatting sqref="DP14:DS14">
    <cfRule type="expression" dxfId="46" priority="136">
      <formula>DP$6=TODAY()</formula>
    </cfRule>
  </conditionalFormatting>
  <conditionalFormatting sqref="DW14:DY14">
    <cfRule type="expression" dxfId="45" priority="135">
      <formula>DW$6=TODAY()</formula>
    </cfRule>
  </conditionalFormatting>
  <conditionalFormatting sqref="DW14:DY14">
    <cfRule type="expression" dxfId="44" priority="134">
      <formula>DW$6=TODAY()</formula>
    </cfRule>
  </conditionalFormatting>
  <conditionalFormatting sqref="O41:BR41">
    <cfRule type="expression" dxfId="43" priority="133">
      <formula>O$6=TODAY()</formula>
    </cfRule>
  </conditionalFormatting>
  <conditionalFormatting sqref="O25:BR25">
    <cfRule type="expression" dxfId="42" priority="132">
      <formula>O$6=TODAY()</formula>
    </cfRule>
  </conditionalFormatting>
  <conditionalFormatting sqref="O34:BR34">
    <cfRule type="expression" dxfId="41" priority="131">
      <formula>O$6=TODAY()</formula>
    </cfRule>
  </conditionalFormatting>
  <conditionalFormatting sqref="O36:BR36">
    <cfRule type="expression" dxfId="40" priority="130">
      <formula>O$6=TODAY()</formula>
    </cfRule>
  </conditionalFormatting>
  <conditionalFormatting sqref="O51:BP55 O57:BP61 O63:BP63 O65:BP66 O68:BP71 O73:BP77 O79:BP79 O81:BP84 O86:BP86 O88:BP88 O90:BP91">
    <cfRule type="expression" dxfId="39" priority="129">
      <formula>O$6=TODAY()</formula>
    </cfRule>
  </conditionalFormatting>
  <conditionalFormatting sqref="BQ51:DN55 BQ57:DN61 BQ63:DN63 BQ65:DN66 BQ68:DN71 BQ73:DN77 BQ79:DN79 BQ81:DN84 BQ86:DN86 BQ88:DN88 BQ90:DN91">
    <cfRule type="expression" dxfId="38" priority="128">
      <formula>BQ$6=TODAY()</formula>
    </cfRule>
  </conditionalFormatting>
  <conditionalFormatting sqref="CL51:DL55 CL57:DL61 CL63:DL63 CL65:DL66 CL68:DL71 CL73:DL77 CL79:DL79 CL81:DL84 CL86:DL86 CL88:DL88 CL90:DL91">
    <cfRule type="expression" dxfId="37" priority="127">
      <formula>CL$6=TODAY()</formula>
    </cfRule>
  </conditionalFormatting>
  <conditionalFormatting sqref="CT51:DA55 CT57:DA61 CT63:DA63 CT65:DA66 CT68:DA71 CT73:DA77 CT79:DA79 CT81:DA84 CT86:DA86 CT88:DA88 CT90:DA91">
    <cfRule type="expression" dxfId="36" priority="126">
      <formula>CT$6=TODAY()</formula>
    </cfRule>
  </conditionalFormatting>
  <conditionalFormatting sqref="CL51:CX55 CL57:CX61 CL63:CX63 CL65:CX66 CL68:CX71 CL73:CX77 CL79:CX79 CL81:CX84 CL86:CX86 CL88:CX88 CL90:CX91">
    <cfRule type="expression" dxfId="35" priority="125">
      <formula>CL$6=TODAY()</formula>
    </cfRule>
  </conditionalFormatting>
  <conditionalFormatting sqref="CL51:CX55 CL57:CX61 CL63:CX63 CL65:CX66 CL68:CX71 CL73:CX77 CL79:CX79 CL81:CX84 CL86:CX86 CL88:CX88 CL90:CX91">
    <cfRule type="expression" dxfId="34" priority="124">
      <formula>CL$6=TODAY()</formula>
    </cfRule>
  </conditionalFormatting>
  <conditionalFormatting sqref="CL51:CX55 CL57:CX61 CL63:CX63 CL65:CX66 CL68:CX71 CL73:CX77 CL79:CX79 CL81:CX84 CL86:CX86 CL88:CX88 CL90:CX91">
    <cfRule type="expression" dxfId="33" priority="123">
      <formula>CL$6=TODAY()</formula>
    </cfRule>
  </conditionalFormatting>
  <conditionalFormatting sqref="DP51:DU55 DP57:DU61 DP63:DU63 DP65:DU66 DP68:DU71 DP73:DU77 DP79:DU79 DP81:DU84 DP86:DU86 DP88:DU88 DP90:DU91">
    <cfRule type="expression" dxfId="32" priority="122">
      <formula>DP$6=TODAY()</formula>
    </cfRule>
  </conditionalFormatting>
  <conditionalFormatting sqref="DP51:DS55 DP57:DS61 DP63:DS63 DP65:DS66 DP68:DS71 DP73:DS77 DP79:DS79 DP81:DS84 DP86:DS86 DP88:DS88 DP90:DS91">
    <cfRule type="expression" dxfId="31" priority="121">
      <formula>DP$6=TODAY()</formula>
    </cfRule>
  </conditionalFormatting>
  <conditionalFormatting sqref="O50:BR50">
    <cfRule type="expression" dxfId="30" priority="120">
      <formula>O$6=TODAY()</formula>
    </cfRule>
  </conditionalFormatting>
  <conditionalFormatting sqref="O56:BR56">
    <cfRule type="expression" dxfId="29" priority="119">
      <formula>O$6=TODAY()</formula>
    </cfRule>
  </conditionalFormatting>
  <conditionalFormatting sqref="O62:BR62">
    <cfRule type="expression" dxfId="28" priority="118">
      <formula>O$6=TODAY()</formula>
    </cfRule>
  </conditionalFormatting>
  <conditionalFormatting sqref="O64:BR64">
    <cfRule type="expression" dxfId="27" priority="117">
      <formula>O$6=TODAY()</formula>
    </cfRule>
  </conditionalFormatting>
  <conditionalFormatting sqref="O67:BR67">
    <cfRule type="expression" dxfId="26" priority="116">
      <formula>O$6=TODAY()</formula>
    </cfRule>
  </conditionalFormatting>
  <conditionalFormatting sqref="O72:BR72">
    <cfRule type="expression" dxfId="25" priority="115">
      <formula>O$6=TODAY()</formula>
    </cfRule>
  </conditionalFormatting>
  <conditionalFormatting sqref="O78:BR78">
    <cfRule type="expression" dxfId="24" priority="114">
      <formula>O$6=TODAY()</formula>
    </cfRule>
  </conditionalFormatting>
  <conditionalFormatting sqref="O80:BR80">
    <cfRule type="expression" dxfId="23" priority="113">
      <formula>O$6=TODAY()</formula>
    </cfRule>
  </conditionalFormatting>
  <conditionalFormatting sqref="O85:BR85">
    <cfRule type="expression" dxfId="22" priority="112">
      <formula>O$6=TODAY()</formula>
    </cfRule>
  </conditionalFormatting>
  <conditionalFormatting sqref="O87:BR87">
    <cfRule type="expression" dxfId="21" priority="111">
      <formula>O$6=TODAY()</formula>
    </cfRule>
  </conditionalFormatting>
  <conditionalFormatting sqref="O89:BR89">
    <cfRule type="expression" dxfId="20" priority="110">
      <formula>O$6=TODAY()</formula>
    </cfRule>
  </conditionalFormatting>
  <conditionalFormatting sqref="DZ11:FR11">
    <cfRule type="expression" dxfId="19" priority="26">
      <formula>DZ$6=TODAY()</formula>
    </cfRule>
  </conditionalFormatting>
  <conditionalFormatting sqref="DZ14:FR14">
    <cfRule type="expression" dxfId="18" priority="25">
      <formula>DZ$6=TODAY()</formula>
    </cfRule>
  </conditionalFormatting>
  <conditionalFormatting sqref="DZ16:FR22">
    <cfRule type="expression" dxfId="17" priority="24">
      <formula>DZ$6=TODAY()</formula>
    </cfRule>
  </conditionalFormatting>
  <conditionalFormatting sqref="DZ24:FR24">
    <cfRule type="expression" dxfId="16" priority="23">
      <formula>DZ$6=TODAY()</formula>
    </cfRule>
  </conditionalFormatting>
  <conditionalFormatting sqref="DZ26:FR33">
    <cfRule type="expression" dxfId="15" priority="22">
      <formula>DZ$6=TODAY()</formula>
    </cfRule>
  </conditionalFormatting>
  <conditionalFormatting sqref="DY35:FQ35">
    <cfRule type="expression" dxfId="14" priority="21">
      <formula>DY$6=TODAY()</formula>
    </cfRule>
  </conditionalFormatting>
  <conditionalFormatting sqref="DY37:FQ40">
    <cfRule type="expression" dxfId="13" priority="20">
      <formula>DY$6=TODAY()</formula>
    </cfRule>
  </conditionalFormatting>
  <conditionalFormatting sqref="DW42:FO47">
    <cfRule type="expression" dxfId="12" priority="19">
      <formula>DW$6=TODAY()</formula>
    </cfRule>
  </conditionalFormatting>
  <conditionalFormatting sqref="DW49:FO49">
    <cfRule type="expression" dxfId="11" priority="18">
      <formula>DW$6=TODAY()</formula>
    </cfRule>
  </conditionalFormatting>
  <conditionalFormatting sqref="DW51:FO55">
    <cfRule type="expression" dxfId="10" priority="17">
      <formula>DW$6=TODAY()</formula>
    </cfRule>
  </conditionalFormatting>
  <conditionalFormatting sqref="DW57:FO61">
    <cfRule type="expression" dxfId="9" priority="16">
      <formula>DW$6=TODAY()</formula>
    </cfRule>
  </conditionalFormatting>
  <conditionalFormatting sqref="DW63:FO63">
    <cfRule type="expression" dxfId="8" priority="15">
      <formula>DW$6=TODAY()</formula>
    </cfRule>
  </conditionalFormatting>
  <conditionalFormatting sqref="DW65:FO66">
    <cfRule type="expression" dxfId="7" priority="14">
      <formula>DW$6=TODAY()</formula>
    </cfRule>
  </conditionalFormatting>
  <conditionalFormatting sqref="DW68:FO71">
    <cfRule type="expression" dxfId="6" priority="13">
      <formula>DW$6=TODAY()</formula>
    </cfRule>
  </conditionalFormatting>
  <conditionalFormatting sqref="DW73:FO77">
    <cfRule type="expression" dxfId="5" priority="12">
      <formula>DW$6=TODAY()</formula>
    </cfRule>
  </conditionalFormatting>
  <conditionalFormatting sqref="DW79:FO79">
    <cfRule type="expression" dxfId="4" priority="11">
      <formula>DW$6=TODAY()</formula>
    </cfRule>
  </conditionalFormatting>
  <conditionalFormatting sqref="DW81:FO84">
    <cfRule type="expression" dxfId="3" priority="10">
      <formula>DW$6=TODAY()</formula>
    </cfRule>
  </conditionalFormatting>
  <conditionalFormatting sqref="DW86:FO86">
    <cfRule type="expression" dxfId="2" priority="9">
      <formula>DW$6=TODAY()</formula>
    </cfRule>
  </conditionalFormatting>
  <conditionalFormatting sqref="DW88:FO88">
    <cfRule type="expression" dxfId="1" priority="8">
      <formula>DW$6=TODAY()</formula>
    </cfRule>
  </conditionalFormatting>
  <conditionalFormatting sqref="DW90:FO93">
    <cfRule type="expression" dxfId="0" priority="7">
      <formula>DW$6=TODAY()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J4" xr:uid="{E479F7D6-169E-47F8-918C-446DBCF0D187}"/>
  </dataValidations>
  <pageMargins left="0.25" right="0.25" top="0.5" bottom="0.5" header="0.5" footer="0.25"/>
  <pageSetup scale="63"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13</xdr:col>
                    <xdr:colOff>95250</xdr:colOff>
                    <xdr:row>1</xdr:row>
                    <xdr:rowOff>123825</xdr:rowOff>
                  </from>
                  <to>
                    <xdr:col>31</xdr:col>
                    <xdr:colOff>104775</xdr:colOff>
                    <xdr:row>2</xdr:row>
                    <xdr:rowOff>123825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AE27B14-CA35-49AC-9E94-CBB92253982E}">
            <x14:dataBar minLength="0" maxLength="100" gradient="0">
              <x14:cfvo type="num">
                <xm:f>0</xm:f>
              </x14:cfvo>
              <x14:cfvo type="num">
                <xm:f>1</xm:f>
              </x14:cfvo>
              <x14:negativeFillColor rgb="FFFF0000"/>
              <x14:axisColor rgb="FF000000"/>
            </x14:dataBar>
          </x14:cfRule>
          <xm:sqref>J8:J101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C12BB89C-AA31-46E6-BCA2-F05B10E14E59}">
          <x14:formula1>
            <xm:f>'Master Data'!$C$1:$C$7</xm:f>
          </x14:formula1>
          <xm:sqref>M14</xm:sqref>
        </x14:dataValidation>
        <x14:dataValidation type="list" allowBlank="1" showInputMessage="1" showErrorMessage="1" xr:uid="{51D89A95-3B7F-4CC5-9EAF-6B3288D79718}">
          <x14:formula1>
            <xm:f>'Master Data'!$C$1:$C$6</xm:f>
          </x14:formula1>
          <xm:sqref>M90:M93 M86 M88 M81:M84 M79 M73:M77 M68:M71 M65:M66 M63 M57:M61 M51:M55 M49 M42:M47 M37:M40 M35 M26:M33 M24 M16:M22 M11:M12</xm:sqref>
        </x14:dataValidation>
        <x14:dataValidation type="list" allowBlank="1" showInputMessage="1" showErrorMessage="1" xr:uid="{2A0B2012-2A7E-4D40-85C6-8E299448612C}">
          <x14:formula1>
            <xm:f>'Master Data'!$A$2:$A$8</xm:f>
          </x14:formula1>
          <xm:sqref>E88 E14 E90:E93 E11:E12 E37:E40 E24 E16:E22 E35 E26:E33 E42:E47 E49 E51:E55 E57:E61 E63 E65:E66 E68:E71 E73:E77 E79 E81:E84 E86</xm:sqref>
        </x14:dataValidation>
        <x14:dataValidation type="list" allowBlank="1" showInputMessage="1" showErrorMessage="1" xr:uid="{51F42009-6068-45DB-B487-976249E29235}">
          <x14:formula1>
            <xm:f>'Master Data'!$B$2:$B$8</xm:f>
          </x14:formula1>
          <xm:sqref>C90:D93 C14:D14 C11:D12 C42:D47 C16:D22 C26:D33 C24:D24 C37:D40 C35:D35 C49:D49 C51:D55 C57:D61 C63:D63 C65:D66 C68:D71 C73:D77 C79:D79 C81:D84 C86:D86 C88:D88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9C8B5-38B6-432F-BF40-A44E1E805F85}">
  <dimension ref="A1:B4"/>
  <sheetViews>
    <sheetView workbookViewId="0">
      <selection activeCell="B21" sqref="B21"/>
    </sheetView>
  </sheetViews>
  <sheetFormatPr defaultRowHeight="12.75"/>
  <cols>
    <col min="1" max="1" width="21.7109375" customWidth="1"/>
    <col min="2" max="2" width="46.42578125" bestFit="1" customWidth="1"/>
  </cols>
  <sheetData>
    <row r="1" spans="1:2">
      <c r="A1" t="s">
        <v>309</v>
      </c>
      <c r="B1" t="s">
        <v>308</v>
      </c>
    </row>
    <row r="2" spans="1:2">
      <c r="A2" t="s">
        <v>310</v>
      </c>
      <c r="B2" t="s">
        <v>311</v>
      </c>
    </row>
    <row r="3" spans="1:2">
      <c r="B3" t="s">
        <v>312</v>
      </c>
    </row>
    <row r="4" spans="1:2">
      <c r="B4" t="s">
        <v>313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AD5A-D53B-4DE8-93E9-D5D814E2321C}">
  <sheetPr>
    <pageSetUpPr fitToPage="1"/>
  </sheetPr>
  <dimension ref="A1:Y16"/>
  <sheetViews>
    <sheetView workbookViewId="0">
      <selection activeCell="A23" sqref="A23"/>
    </sheetView>
  </sheetViews>
  <sheetFormatPr defaultColWidth="8.85546875" defaultRowHeight="14.25"/>
  <cols>
    <col min="1" max="1" width="52.28515625" style="153" customWidth="1"/>
    <col min="2" max="2" width="3.42578125" style="153" bestFit="1" customWidth="1"/>
    <col min="3" max="3" width="3.7109375" style="153" bestFit="1" customWidth="1"/>
    <col min="4" max="4" width="3.7109375" style="153" customWidth="1"/>
    <col min="5" max="5" width="3.7109375" style="153" bestFit="1" customWidth="1"/>
    <col min="6" max="6" width="3.42578125" style="153" bestFit="1" customWidth="1"/>
    <col min="7" max="7" width="3.7109375" style="153" customWidth="1"/>
    <col min="8" max="8" width="3.7109375" style="153" bestFit="1" customWidth="1"/>
    <col min="9" max="9" width="3.85546875" style="153" bestFit="1" customWidth="1"/>
    <col min="10" max="10" width="3.42578125" style="153" bestFit="1" customWidth="1"/>
    <col min="11" max="11" width="3.7109375" style="153" bestFit="1" customWidth="1"/>
    <col min="12" max="12" width="3.7109375" style="153" customWidth="1"/>
    <col min="13" max="13" width="3.7109375" style="153" bestFit="1" customWidth="1"/>
    <col min="14" max="14" width="3.42578125" style="153" bestFit="1" customWidth="1"/>
    <col min="15" max="16" width="3.7109375" style="153" bestFit="1" customWidth="1"/>
    <col min="17" max="17" width="3.85546875" style="153" bestFit="1" customWidth="1"/>
    <col min="18" max="18" width="3.42578125" style="153" bestFit="1" customWidth="1"/>
    <col min="19" max="19" width="3.7109375" style="153" bestFit="1" customWidth="1"/>
    <col min="20" max="20" width="3.7109375" style="153" customWidth="1"/>
    <col min="21" max="21" width="3.7109375" style="153" bestFit="1" customWidth="1"/>
    <col min="22" max="22" width="3.42578125" style="153" bestFit="1" customWidth="1"/>
    <col min="23" max="23" width="3.7109375" style="153" bestFit="1" customWidth="1"/>
    <col min="24" max="24" width="3.7109375" style="153" customWidth="1"/>
    <col min="25" max="25" width="3.7109375" style="153" bestFit="1" customWidth="1"/>
    <col min="26" max="16384" width="8.85546875" style="153"/>
  </cols>
  <sheetData>
    <row r="1" spans="1:25" ht="14.45" customHeight="1" thickBot="1"/>
    <row r="2" spans="1:25" ht="13.15" customHeight="1">
      <c r="A2" s="218" t="s">
        <v>166</v>
      </c>
      <c r="B2" s="219"/>
      <c r="C2" s="219"/>
      <c r="D2" s="219"/>
      <c r="E2" s="219"/>
      <c r="F2" s="219"/>
      <c r="G2" s="219"/>
      <c r="H2" s="219"/>
      <c r="I2" s="219"/>
      <c r="J2" s="219"/>
      <c r="K2" s="219"/>
      <c r="L2" s="219"/>
      <c r="M2" s="219"/>
      <c r="N2" s="219"/>
      <c r="O2" s="219"/>
      <c r="P2" s="219"/>
      <c r="Q2" s="219"/>
      <c r="R2" s="219"/>
      <c r="S2" s="219"/>
      <c r="T2" s="219"/>
      <c r="U2" s="219"/>
      <c r="V2" s="219"/>
      <c r="W2" s="219"/>
      <c r="X2" s="219"/>
      <c r="Y2" s="220"/>
    </row>
    <row r="3" spans="1:25" ht="14.45" customHeight="1" thickBot="1">
      <c r="A3" s="221"/>
      <c r="B3" s="222"/>
      <c r="C3" s="222"/>
      <c r="D3" s="222"/>
      <c r="E3" s="222"/>
      <c r="F3" s="222"/>
      <c r="G3" s="222"/>
      <c r="H3" s="222"/>
      <c r="I3" s="222"/>
      <c r="J3" s="222"/>
      <c r="K3" s="222"/>
      <c r="L3" s="222"/>
      <c r="M3" s="222"/>
      <c r="N3" s="222"/>
      <c r="O3" s="222"/>
      <c r="P3" s="222"/>
      <c r="Q3" s="222"/>
      <c r="R3" s="222"/>
      <c r="S3" s="222"/>
      <c r="T3" s="222"/>
      <c r="U3" s="222"/>
      <c r="V3" s="222"/>
      <c r="W3" s="222"/>
      <c r="X3" s="222"/>
      <c r="Y3" s="223"/>
    </row>
    <row r="4" spans="1:25">
      <c r="A4" s="224" t="s">
        <v>177</v>
      </c>
      <c r="B4" s="226">
        <v>44897</v>
      </c>
      <c r="C4" s="227"/>
      <c r="D4" s="227"/>
      <c r="E4" s="227"/>
      <c r="F4" s="226">
        <v>44928</v>
      </c>
      <c r="G4" s="227"/>
      <c r="H4" s="227"/>
      <c r="I4" s="228"/>
      <c r="J4" s="226">
        <v>44959</v>
      </c>
      <c r="K4" s="227"/>
      <c r="L4" s="227"/>
      <c r="M4" s="227"/>
      <c r="N4" s="226">
        <v>44987</v>
      </c>
      <c r="O4" s="227"/>
      <c r="P4" s="227"/>
      <c r="Q4" s="228"/>
      <c r="R4" s="226">
        <v>45018</v>
      </c>
      <c r="S4" s="227"/>
      <c r="T4" s="227"/>
      <c r="U4" s="227"/>
      <c r="V4" s="226">
        <v>45048</v>
      </c>
      <c r="W4" s="227"/>
      <c r="X4" s="227"/>
      <c r="Y4" s="228"/>
    </row>
    <row r="5" spans="1:25">
      <c r="A5" s="225"/>
      <c r="B5" s="154" t="s">
        <v>167</v>
      </c>
      <c r="C5" s="155" t="s">
        <v>168</v>
      </c>
      <c r="D5" s="154" t="s">
        <v>169</v>
      </c>
      <c r="E5" s="155" t="s">
        <v>170</v>
      </c>
      <c r="F5" s="156" t="s">
        <v>167</v>
      </c>
      <c r="G5" s="154" t="s">
        <v>168</v>
      </c>
      <c r="H5" s="155" t="s">
        <v>169</v>
      </c>
      <c r="I5" s="157" t="s">
        <v>170</v>
      </c>
      <c r="J5" s="156" t="s">
        <v>167</v>
      </c>
      <c r="K5" s="155" t="s">
        <v>168</v>
      </c>
      <c r="L5" s="154" t="s">
        <v>169</v>
      </c>
      <c r="M5" s="155" t="s">
        <v>170</v>
      </c>
      <c r="N5" s="156" t="s">
        <v>167</v>
      </c>
      <c r="O5" s="155" t="s">
        <v>168</v>
      </c>
      <c r="P5" s="154" t="s">
        <v>169</v>
      </c>
      <c r="Q5" s="158" t="s">
        <v>170</v>
      </c>
      <c r="R5" s="156" t="s">
        <v>167</v>
      </c>
      <c r="S5" s="155" t="s">
        <v>168</v>
      </c>
      <c r="T5" s="154" t="s">
        <v>169</v>
      </c>
      <c r="U5" s="158" t="s">
        <v>170</v>
      </c>
      <c r="V5" s="156" t="s">
        <v>167</v>
      </c>
      <c r="W5" s="155" t="s">
        <v>168</v>
      </c>
      <c r="X5" s="154" t="s">
        <v>169</v>
      </c>
      <c r="Y5" s="159" t="s">
        <v>170</v>
      </c>
    </row>
    <row r="6" spans="1:25">
      <c r="A6" s="160" t="s">
        <v>171</v>
      </c>
      <c r="B6" s="168"/>
      <c r="C6" s="161"/>
      <c r="D6" s="188"/>
      <c r="E6" s="215"/>
      <c r="F6" s="162"/>
      <c r="G6" s="161"/>
      <c r="H6" s="161"/>
      <c r="I6" s="161"/>
      <c r="J6" s="162"/>
      <c r="K6" s="161"/>
      <c r="L6" s="161"/>
      <c r="M6" s="161"/>
      <c r="N6" s="162"/>
      <c r="O6" s="161"/>
      <c r="P6" s="161"/>
      <c r="Q6" s="163"/>
      <c r="R6" s="162"/>
      <c r="S6" s="161"/>
      <c r="T6" s="161"/>
      <c r="U6" s="163"/>
      <c r="V6" s="162"/>
      <c r="W6" s="161"/>
      <c r="X6" s="161"/>
      <c r="Y6" s="164"/>
    </row>
    <row r="7" spans="1:25">
      <c r="A7" s="165" t="s">
        <v>172</v>
      </c>
      <c r="B7" s="168"/>
      <c r="C7" s="161"/>
      <c r="D7" s="161"/>
      <c r="E7" s="216"/>
      <c r="F7" s="166"/>
      <c r="G7" s="166"/>
      <c r="H7" s="161"/>
      <c r="I7" s="161"/>
      <c r="J7" s="162"/>
      <c r="K7" s="161"/>
      <c r="L7" s="161"/>
      <c r="M7" s="161"/>
      <c r="N7" s="162"/>
      <c r="O7" s="161"/>
      <c r="P7" s="161"/>
      <c r="Q7" s="163"/>
      <c r="R7" s="162"/>
      <c r="S7" s="161"/>
      <c r="T7" s="161"/>
      <c r="U7" s="163"/>
      <c r="V7" s="162"/>
      <c r="W7" s="161"/>
      <c r="X7" s="161"/>
      <c r="Y7" s="164"/>
    </row>
    <row r="8" spans="1:25">
      <c r="A8" s="167" t="s">
        <v>173</v>
      </c>
      <c r="B8" s="168"/>
      <c r="C8" s="161"/>
      <c r="D8" s="161"/>
      <c r="E8" s="216"/>
      <c r="F8" s="162"/>
      <c r="G8" s="169"/>
      <c r="H8" s="169"/>
      <c r="I8" s="161"/>
      <c r="J8" s="162"/>
      <c r="K8" s="161"/>
      <c r="L8" s="161"/>
      <c r="M8" s="161"/>
      <c r="N8" s="162"/>
      <c r="O8" s="161"/>
      <c r="P8" s="161"/>
      <c r="Q8" s="163"/>
      <c r="R8" s="162"/>
      <c r="S8" s="161"/>
      <c r="T8" s="161"/>
      <c r="U8" s="163"/>
      <c r="V8" s="162"/>
      <c r="W8" s="161"/>
      <c r="X8" s="161"/>
      <c r="Y8" s="164"/>
    </row>
    <row r="9" spans="1:25">
      <c r="A9" s="170" t="s">
        <v>174</v>
      </c>
      <c r="C9" s="161"/>
      <c r="D9" s="161"/>
      <c r="E9" s="216"/>
      <c r="F9" s="162"/>
      <c r="G9" s="172"/>
      <c r="H9" s="172"/>
      <c r="I9" s="172"/>
      <c r="J9" s="171"/>
      <c r="K9" s="172"/>
      <c r="L9" s="172"/>
      <c r="M9" s="172"/>
      <c r="N9" s="171"/>
      <c r="O9" s="172"/>
      <c r="P9" s="172"/>
      <c r="Q9" s="173"/>
      <c r="R9" s="171"/>
      <c r="S9" s="172"/>
      <c r="T9" s="161"/>
      <c r="U9" s="163"/>
      <c r="V9" s="162"/>
      <c r="W9" s="161"/>
      <c r="X9" s="161"/>
      <c r="Y9" s="164"/>
    </row>
    <row r="10" spans="1:25">
      <c r="A10" s="174" t="s">
        <v>178</v>
      </c>
      <c r="B10" s="168"/>
      <c r="C10" s="161"/>
      <c r="D10" s="161"/>
      <c r="E10" s="216"/>
      <c r="F10" s="162"/>
      <c r="G10" s="161"/>
      <c r="H10" s="175"/>
      <c r="I10" s="161"/>
      <c r="J10" s="189"/>
      <c r="K10" s="161"/>
      <c r="L10" s="175"/>
      <c r="M10" s="161"/>
      <c r="N10" s="189"/>
      <c r="O10" s="161"/>
      <c r="P10" s="175"/>
      <c r="Q10" s="163"/>
      <c r="R10" s="189"/>
      <c r="S10" s="175"/>
      <c r="T10" s="161"/>
      <c r="U10" s="163"/>
      <c r="V10" s="162"/>
      <c r="W10" s="161"/>
      <c r="X10" s="161"/>
      <c r="Y10" s="164"/>
    </row>
    <row r="11" spans="1:25">
      <c r="A11" s="176" t="s">
        <v>179</v>
      </c>
      <c r="B11" s="168"/>
      <c r="C11" s="161"/>
      <c r="D11" s="161"/>
      <c r="E11" s="216"/>
      <c r="F11" s="162"/>
      <c r="G11" s="161"/>
      <c r="H11" s="161"/>
      <c r="I11" s="161"/>
      <c r="J11" s="162"/>
      <c r="K11" s="161"/>
      <c r="L11" s="161"/>
      <c r="M11" s="161"/>
      <c r="N11" s="162"/>
      <c r="O11" s="161"/>
      <c r="P11" s="161"/>
      <c r="Q11" s="163"/>
      <c r="R11" s="162"/>
      <c r="S11" s="187"/>
      <c r="T11" s="187"/>
      <c r="U11" s="190"/>
      <c r="V11" s="162"/>
      <c r="W11" s="161"/>
      <c r="X11" s="161"/>
      <c r="Y11" s="164"/>
    </row>
    <row r="12" spans="1:25">
      <c r="A12" s="177" t="s">
        <v>180</v>
      </c>
      <c r="B12" s="168"/>
      <c r="C12" s="161"/>
      <c r="D12" s="161"/>
      <c r="E12" s="216"/>
      <c r="F12" s="162"/>
      <c r="G12" s="161"/>
      <c r="H12" s="161"/>
      <c r="I12" s="161"/>
      <c r="J12" s="162"/>
      <c r="K12" s="161"/>
      <c r="L12" s="161"/>
      <c r="M12" s="161"/>
      <c r="N12" s="162"/>
      <c r="O12" s="161"/>
      <c r="P12" s="161"/>
      <c r="Q12" s="163"/>
      <c r="R12" s="162"/>
      <c r="S12" s="161"/>
      <c r="T12" s="161"/>
      <c r="U12" s="191"/>
      <c r="V12" s="192"/>
      <c r="W12" s="161"/>
      <c r="X12" s="161"/>
      <c r="Y12" s="164"/>
    </row>
    <row r="13" spans="1:25" ht="15" thickBot="1">
      <c r="A13" s="178" t="s">
        <v>175</v>
      </c>
      <c r="B13" s="179"/>
      <c r="C13" s="180"/>
      <c r="D13" s="180"/>
      <c r="E13" s="217"/>
      <c r="F13" s="181"/>
      <c r="G13" s="180"/>
      <c r="H13" s="180"/>
      <c r="I13" s="182"/>
      <c r="J13" s="181"/>
      <c r="K13" s="180"/>
      <c r="L13" s="180"/>
      <c r="M13" s="182"/>
      <c r="N13" s="181"/>
      <c r="O13" s="182"/>
      <c r="P13" s="180"/>
      <c r="Q13" s="183"/>
      <c r="R13" s="184"/>
      <c r="S13" s="182"/>
      <c r="T13" s="180"/>
      <c r="U13" s="183"/>
      <c r="V13" s="184"/>
      <c r="W13" s="193"/>
      <c r="X13" s="180"/>
      <c r="Y13" s="185"/>
    </row>
    <row r="15" spans="1:25">
      <c r="A15" s="186" t="s">
        <v>176</v>
      </c>
    </row>
    <row r="16" spans="1:25">
      <c r="A16" s="186" t="s">
        <v>156</v>
      </c>
    </row>
  </sheetData>
  <mergeCells count="9">
    <mergeCell ref="E6:E13"/>
    <mergeCell ref="A2:Y3"/>
    <mergeCell ref="A4:A5"/>
    <mergeCell ref="B4:E4"/>
    <mergeCell ref="F4:I4"/>
    <mergeCell ref="J4:M4"/>
    <mergeCell ref="N4:Q4"/>
    <mergeCell ref="R4:U4"/>
    <mergeCell ref="V4:Y4"/>
  </mergeCells>
  <pageMargins left="0.7" right="0.7" top="0.75" bottom="0.75" header="0.3" footer="0.3"/>
  <pageSetup paperSize="9" scale="9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3772-6B01-47B7-A4B7-990C349EE0E4}">
  <dimension ref="A1:H33"/>
  <sheetViews>
    <sheetView workbookViewId="0">
      <selection activeCell="H22" sqref="H22"/>
    </sheetView>
  </sheetViews>
  <sheetFormatPr defaultRowHeight="12.75"/>
  <cols>
    <col min="2" max="2" width="12.85546875" customWidth="1"/>
    <col min="3" max="3" width="10.5703125" bestFit="1" customWidth="1"/>
    <col min="7" max="7" width="10.7109375" customWidth="1"/>
    <col min="8" max="8" width="9.28515625" bestFit="1" customWidth="1"/>
  </cols>
  <sheetData>
    <row r="1" spans="1:8">
      <c r="A1" s="2" t="s">
        <v>142</v>
      </c>
      <c r="B1" s="2" t="s">
        <v>158</v>
      </c>
      <c r="C1" t="s">
        <v>192</v>
      </c>
      <c r="G1" t="s">
        <v>200</v>
      </c>
    </row>
    <row r="2" spans="1:8" ht="14.25">
      <c r="A2" s="2" t="s">
        <v>147</v>
      </c>
      <c r="B2" s="2" t="s">
        <v>162</v>
      </c>
      <c r="C2" t="s">
        <v>193</v>
      </c>
      <c r="G2" s="60">
        <v>44895</v>
      </c>
      <c r="H2" s="199">
        <v>0</v>
      </c>
    </row>
    <row r="3" spans="1:8" ht="14.25">
      <c r="A3" s="2" t="s">
        <v>148</v>
      </c>
      <c r="B3" s="2" t="s">
        <v>185</v>
      </c>
      <c r="C3" t="s">
        <v>194</v>
      </c>
      <c r="G3" s="60">
        <v>44902</v>
      </c>
      <c r="H3" s="199">
        <v>3.7000000000000002E-3</v>
      </c>
    </row>
    <row r="4" spans="1:8" ht="14.25">
      <c r="A4" s="2" t="s">
        <v>163</v>
      </c>
      <c r="B4" s="2" t="s">
        <v>186</v>
      </c>
      <c r="C4" t="s">
        <v>195</v>
      </c>
      <c r="G4" s="60">
        <v>44909</v>
      </c>
      <c r="H4" s="199">
        <v>7.4999999999999997E-3</v>
      </c>
    </row>
    <row r="5" spans="1:8" ht="14.25">
      <c r="A5" s="2" t="s">
        <v>182</v>
      </c>
      <c r="B5" s="2" t="s">
        <v>187</v>
      </c>
      <c r="C5" t="s">
        <v>196</v>
      </c>
      <c r="G5" s="60">
        <v>44916</v>
      </c>
      <c r="H5" s="199">
        <v>1.03E-2</v>
      </c>
    </row>
    <row r="6" spans="1:8" ht="14.25">
      <c r="A6" s="2" t="s">
        <v>183</v>
      </c>
      <c r="B6" s="2" t="s">
        <v>188</v>
      </c>
      <c r="C6" t="s">
        <v>197</v>
      </c>
      <c r="G6" s="60">
        <v>44923</v>
      </c>
      <c r="H6" s="199">
        <v>1.12E-2</v>
      </c>
    </row>
    <row r="7" spans="1:8" ht="14.25">
      <c r="A7" s="2" t="s">
        <v>184</v>
      </c>
      <c r="B7" s="2" t="s">
        <v>189</v>
      </c>
      <c r="C7" t="s">
        <v>306</v>
      </c>
      <c r="G7" s="60">
        <v>44930</v>
      </c>
      <c r="H7" s="199">
        <v>1.1900000000000001E-2</v>
      </c>
    </row>
    <row r="8" spans="1:8" ht="14.25">
      <c r="A8" s="2" t="s">
        <v>164</v>
      </c>
      <c r="B8" s="2" t="s">
        <v>190</v>
      </c>
      <c r="G8" s="60">
        <v>44937</v>
      </c>
      <c r="H8" s="199">
        <v>1.2500000000000001E-2</v>
      </c>
    </row>
    <row r="9" spans="1:8" ht="14.25">
      <c r="B9" s="2" t="s">
        <v>164</v>
      </c>
      <c r="G9" s="60">
        <v>44944</v>
      </c>
      <c r="H9" s="199">
        <v>4.4999999999999998E-2</v>
      </c>
    </row>
    <row r="10" spans="1:8" ht="14.25">
      <c r="G10" s="60">
        <v>44951</v>
      </c>
      <c r="H10" s="199">
        <v>4.4999999999999998E-2</v>
      </c>
    </row>
    <row r="11" spans="1:8" ht="14.25">
      <c r="G11" s="60">
        <v>44958</v>
      </c>
      <c r="H11" s="199">
        <v>6.0400000000000002E-2</v>
      </c>
    </row>
    <row r="12" spans="1:8" ht="14.25">
      <c r="G12" s="60">
        <v>44965</v>
      </c>
      <c r="H12" s="199">
        <v>8.2100000000000006E-2</v>
      </c>
    </row>
    <row r="13" spans="1:8" ht="14.25">
      <c r="G13" s="60">
        <v>44972</v>
      </c>
      <c r="H13" s="199">
        <v>0.23380000000000001</v>
      </c>
    </row>
    <row r="14" spans="1:8" ht="14.25">
      <c r="G14" s="60">
        <v>44979</v>
      </c>
      <c r="H14" s="199">
        <v>0.26240000000000002</v>
      </c>
    </row>
    <row r="15" spans="1:8" ht="14.25">
      <c r="G15" s="60">
        <v>44986</v>
      </c>
      <c r="H15" s="199">
        <v>0.309</v>
      </c>
    </row>
    <row r="16" spans="1:8" ht="14.25">
      <c r="G16" s="60">
        <v>44993</v>
      </c>
      <c r="H16" s="199">
        <v>0.32779999999999998</v>
      </c>
    </row>
    <row r="17" spans="1:8" ht="14.25">
      <c r="G17" s="60">
        <v>45000</v>
      </c>
      <c r="H17" s="199">
        <v>0.4173</v>
      </c>
    </row>
    <row r="18" spans="1:8" ht="14.25">
      <c r="A18" t="s">
        <v>192</v>
      </c>
      <c r="B18">
        <f>COUNTIF(GanttChart!L9:L219,A18)</f>
        <v>39</v>
      </c>
      <c r="C18" s="196">
        <f>(B18*100/150)/100</f>
        <v>0.26</v>
      </c>
      <c r="G18" s="60">
        <v>45021</v>
      </c>
      <c r="H18" s="199">
        <v>0.42709999999999998</v>
      </c>
    </row>
    <row r="19" spans="1:8" ht="14.25">
      <c r="A19" t="s">
        <v>193</v>
      </c>
      <c r="B19">
        <f>COUNTIF(GanttChart!L10:L220,A19)</f>
        <v>3</v>
      </c>
      <c r="C19" s="196">
        <f t="shared" ref="C19:C23" si="0">(B19*100/150)/100</f>
        <v>0.02</v>
      </c>
      <c r="G19" s="60">
        <v>45035</v>
      </c>
      <c r="H19" s="199">
        <v>0.46089999999999998</v>
      </c>
    </row>
    <row r="20" spans="1:8" ht="14.25">
      <c r="A20" t="s">
        <v>194</v>
      </c>
      <c r="B20">
        <f>COUNTIF(GanttChart!L11:L221,A20)</f>
        <v>44</v>
      </c>
      <c r="C20" s="196">
        <f t="shared" si="0"/>
        <v>0.29333333333333333</v>
      </c>
      <c r="G20" s="60">
        <v>45091</v>
      </c>
      <c r="H20" s="199">
        <v>0.56469999999999998</v>
      </c>
    </row>
    <row r="21" spans="1:8" ht="14.25">
      <c r="A21" t="s">
        <v>195</v>
      </c>
      <c r="B21">
        <f>COUNTIF(GanttChart!L12:L222,A21)</f>
        <v>0</v>
      </c>
      <c r="C21" s="196">
        <f t="shared" si="0"/>
        <v>0</v>
      </c>
      <c r="G21" s="60">
        <v>45105</v>
      </c>
      <c r="H21" s="199">
        <v>0.69779999999999998</v>
      </c>
    </row>
    <row r="22" spans="1:8" ht="14.25">
      <c r="A22" t="s">
        <v>196</v>
      </c>
      <c r="B22">
        <f>COUNTIF(GanttChart!L13:L223,A22)</f>
        <v>0</v>
      </c>
      <c r="C22" s="196">
        <f t="shared" si="0"/>
        <v>0</v>
      </c>
      <c r="G22" s="60">
        <v>45112</v>
      </c>
    </row>
    <row r="23" spans="1:8" ht="14.25">
      <c r="A23" t="s">
        <v>197</v>
      </c>
      <c r="B23">
        <f>COUNTIF(GanttChart!L14:L224,A23)</f>
        <v>6</v>
      </c>
      <c r="C23" s="196">
        <f t="shared" si="0"/>
        <v>0.04</v>
      </c>
      <c r="G23" s="60">
        <v>45119</v>
      </c>
    </row>
    <row r="24" spans="1:8" ht="14.25">
      <c r="G24" s="60">
        <v>45126</v>
      </c>
    </row>
    <row r="25" spans="1:8" ht="14.25">
      <c r="G25" s="60">
        <v>45133</v>
      </c>
    </row>
    <row r="26" spans="1:8" ht="14.25">
      <c r="C26" t="s">
        <v>165</v>
      </c>
      <c r="G26" s="60">
        <v>45140</v>
      </c>
    </row>
    <row r="27" spans="1:8" ht="14.25">
      <c r="A27" t="s">
        <v>198</v>
      </c>
      <c r="B27" s="197">
        <f>B28-C27</f>
        <v>0.30220000000000002</v>
      </c>
      <c r="C27" s="196">
        <f>MAX(H:H)</f>
        <v>0.69779999999999998</v>
      </c>
      <c r="G27" s="60">
        <v>45147</v>
      </c>
    </row>
    <row r="28" spans="1:8" ht="14.25">
      <c r="A28" t="s">
        <v>199</v>
      </c>
      <c r="B28" s="196">
        <v>1</v>
      </c>
      <c r="G28" s="60">
        <v>45154</v>
      </c>
    </row>
    <row r="29" spans="1:8" ht="14.25">
      <c r="G29" s="60">
        <v>45161</v>
      </c>
    </row>
    <row r="30" spans="1:8" ht="14.25">
      <c r="G30" s="60">
        <v>45168</v>
      </c>
    </row>
    <row r="31" spans="1:8" ht="14.25">
      <c r="G31" s="60">
        <v>45175</v>
      </c>
    </row>
    <row r="32" spans="1:8" ht="14.25">
      <c r="G32" s="60">
        <v>45182</v>
      </c>
    </row>
    <row r="33" spans="7:7" ht="14.25">
      <c r="G33" s="6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topLeftCell="A37" workbookViewId="0">
      <selection activeCell="A2" sqref="A2"/>
    </sheetView>
  </sheetViews>
  <sheetFormatPr defaultRowHeight="12.75"/>
  <cols>
    <col min="1" max="1" width="5.5703125" customWidth="1"/>
    <col min="2" max="2" width="37.7109375" customWidth="1"/>
    <col min="3" max="3" width="55.140625" customWidth="1"/>
  </cols>
  <sheetData>
    <row r="1" spans="1:3" ht="30" customHeight="1">
      <c r="A1" s="21" t="s">
        <v>21</v>
      </c>
    </row>
    <row r="4" spans="1:3">
      <c r="C4" s="4" t="s">
        <v>29</v>
      </c>
    </row>
    <row r="5" spans="1:3">
      <c r="C5" s="2" t="s">
        <v>30</v>
      </c>
    </row>
    <row r="6" spans="1:3">
      <c r="C6" s="2"/>
    </row>
    <row r="7" spans="1:3" ht="18">
      <c r="C7" s="13" t="s">
        <v>50</v>
      </c>
    </row>
    <row r="8" spans="1:3">
      <c r="C8" s="14" t="s">
        <v>48</v>
      </c>
    </row>
    <row r="10" spans="1:3">
      <c r="C10" s="2" t="s">
        <v>47</v>
      </c>
    </row>
    <row r="11" spans="1:3">
      <c r="C11" s="2" t="s">
        <v>46</v>
      </c>
    </row>
    <row r="13" spans="1:3" ht="18">
      <c r="C13" s="13" t="s">
        <v>45</v>
      </c>
    </row>
    <row r="16" spans="1:3" ht="15.75">
      <c r="A16" s="16" t="s">
        <v>23</v>
      </c>
    </row>
    <row r="18" spans="2:2" ht="15">
      <c r="B18" s="15" t="s">
        <v>34</v>
      </c>
    </row>
    <row r="19" spans="2:2">
      <c r="B19" s="2" t="s">
        <v>40</v>
      </c>
    </row>
    <row r="20" spans="2:2">
      <c r="B20" s="2" t="s">
        <v>41</v>
      </c>
    </row>
    <row r="22" spans="2:2" ht="15">
      <c r="B22" s="15" t="s">
        <v>42</v>
      </c>
    </row>
    <row r="23" spans="2:2">
      <c r="B23" s="2" t="s">
        <v>43</v>
      </c>
    </row>
    <row r="24" spans="2:2">
      <c r="B24" s="2" t="s">
        <v>44</v>
      </c>
    </row>
    <row r="26" spans="2:2" ht="15">
      <c r="B26" s="15" t="s">
        <v>31</v>
      </c>
    </row>
    <row r="27" spans="2:2">
      <c r="B27" s="2" t="s">
        <v>35</v>
      </c>
    </row>
    <row r="28" spans="2:2">
      <c r="B28" s="2" t="s">
        <v>36</v>
      </c>
    </row>
    <row r="29" spans="2:2">
      <c r="B29" s="2" t="s">
        <v>38</v>
      </c>
    </row>
    <row r="30" spans="2:2">
      <c r="B30" t="s">
        <v>24</v>
      </c>
    </row>
    <row r="31" spans="2:2">
      <c r="B31" t="s">
        <v>25</v>
      </c>
    </row>
    <row r="32" spans="2:2">
      <c r="B32" t="s">
        <v>26</v>
      </c>
    </row>
    <row r="34" spans="2:2" ht="15">
      <c r="B34" s="15" t="s">
        <v>27</v>
      </c>
    </row>
    <row r="35" spans="2:2">
      <c r="B35" s="2" t="s">
        <v>124</v>
      </c>
    </row>
    <row r="36" spans="2:2">
      <c r="B36" s="2" t="s">
        <v>125</v>
      </c>
    </row>
    <row r="37" spans="2:2">
      <c r="B37" s="2" t="s">
        <v>126</v>
      </c>
    </row>
    <row r="39" spans="2:2" ht="15">
      <c r="B39" s="15" t="s">
        <v>28</v>
      </c>
    </row>
    <row r="40" spans="2:2">
      <c r="B40" s="2" t="s">
        <v>39</v>
      </c>
    </row>
    <row r="42" spans="2:2" ht="15">
      <c r="B42" s="15" t="s">
        <v>32</v>
      </c>
    </row>
    <row r="43" spans="2:2">
      <c r="B43" s="2" t="s">
        <v>127</v>
      </c>
    </row>
    <row r="44" spans="2:2">
      <c r="B44" s="2" t="s">
        <v>33</v>
      </c>
    </row>
    <row r="46" spans="2:2" ht="18">
      <c r="B46" s="13"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B21" sqref="B21"/>
    </sheetView>
  </sheetViews>
  <sheetFormatPr defaultColWidth="8.85546875" defaultRowHeight="12.75"/>
  <cols>
    <col min="1" max="1" width="5.5703125" style="2" customWidth="1"/>
    <col min="2" max="2" width="90.42578125" style="2" customWidth="1"/>
    <col min="3" max="3" width="16.42578125" style="2" bestFit="1" customWidth="1"/>
    <col min="4" max="16384" width="8.85546875" style="2"/>
  </cols>
  <sheetData>
    <row r="1" spans="1:3" ht="30" customHeight="1">
      <c r="A1" s="25" t="s">
        <v>119</v>
      </c>
      <c r="B1" s="26"/>
    </row>
    <row r="2" spans="1:3" ht="14.25">
      <c r="A2" s="86" t="s">
        <v>48</v>
      </c>
      <c r="B2" s="3"/>
    </row>
    <row r="3" spans="1:3">
      <c r="B3" s="3"/>
    </row>
    <row r="4" spans="1:3" ht="18">
      <c r="A4" s="81" t="s">
        <v>86</v>
      </c>
      <c r="B4" s="16"/>
    </row>
    <row r="5" spans="1:3" ht="57">
      <c r="B5" s="87" t="s">
        <v>75</v>
      </c>
    </row>
    <row r="7" spans="1:3" ht="28.5">
      <c r="B7" s="87" t="s">
        <v>87</v>
      </c>
    </row>
    <row r="9" spans="1:3" ht="14.25">
      <c r="B9" s="86" t="s">
        <v>60</v>
      </c>
    </row>
    <row r="11" spans="1:3" ht="28.5">
      <c r="B11" s="85" t="s">
        <v>61</v>
      </c>
    </row>
    <row r="13" spans="1:3" ht="18">
      <c r="A13" s="229" t="s">
        <v>4</v>
      </c>
      <c r="B13" s="229"/>
    </row>
    <row r="15" spans="1:3" s="82" customFormat="1" ht="18">
      <c r="A15" s="89"/>
      <c r="B15" s="88" t="s">
        <v>78</v>
      </c>
    </row>
    <row r="16" spans="1:3" s="82" customFormat="1" ht="18">
      <c r="A16" s="89"/>
      <c r="B16" s="88" t="s">
        <v>76</v>
      </c>
      <c r="C16" s="84" t="s">
        <v>3</v>
      </c>
    </row>
    <row r="17" spans="1:3" ht="18">
      <c r="A17" s="90"/>
      <c r="B17" s="88" t="s">
        <v>80</v>
      </c>
    </row>
    <row r="18" spans="1:3" ht="18">
      <c r="A18" s="90"/>
      <c r="B18" s="88" t="s">
        <v>88</v>
      </c>
    </row>
    <row r="19" spans="1:3" ht="18">
      <c r="A19" s="90"/>
      <c r="B19" s="88" t="s">
        <v>89</v>
      </c>
    </row>
    <row r="20" spans="1:3" s="82" customFormat="1" ht="18">
      <c r="A20" s="89"/>
      <c r="B20" s="88" t="s">
        <v>77</v>
      </c>
      <c r="C20" s="83" t="s">
        <v>2</v>
      </c>
    </row>
    <row r="21" spans="1:3" ht="18">
      <c r="A21" s="90"/>
      <c r="B21" s="88" t="s">
        <v>79</v>
      </c>
    </row>
    <row r="22" spans="1:3" ht="18">
      <c r="A22" s="90"/>
      <c r="B22" s="91" t="s">
        <v>81</v>
      </c>
    </row>
    <row r="23" spans="1:3" ht="18">
      <c r="A23" s="90"/>
      <c r="B23" s="4"/>
    </row>
    <row r="24" spans="1:3" ht="18">
      <c r="A24" s="229" t="s">
        <v>82</v>
      </c>
      <c r="B24" s="229"/>
    </row>
    <row r="25" spans="1:3" ht="43.5">
      <c r="A25" s="90"/>
      <c r="B25" s="88" t="s">
        <v>90</v>
      </c>
    </row>
    <row r="26" spans="1:3" ht="18">
      <c r="A26" s="90"/>
      <c r="B26" s="88"/>
    </row>
    <row r="27" spans="1:3" ht="18">
      <c r="A27" s="90"/>
      <c r="B27" s="105" t="s">
        <v>94</v>
      </c>
    </row>
    <row r="28" spans="1:3" ht="18">
      <c r="A28" s="90"/>
      <c r="B28" s="88" t="s">
        <v>83</v>
      </c>
    </row>
    <row r="29" spans="1:3" ht="28.5">
      <c r="A29" s="90"/>
      <c r="B29" s="88" t="s">
        <v>85</v>
      </c>
    </row>
    <row r="30" spans="1:3" ht="18">
      <c r="A30" s="90"/>
      <c r="B30" s="88"/>
    </row>
    <row r="31" spans="1:3" ht="18">
      <c r="A31" s="90"/>
      <c r="B31" s="105" t="s">
        <v>91</v>
      </c>
    </row>
    <row r="32" spans="1:3" ht="18">
      <c r="A32" s="90"/>
      <c r="B32" s="88" t="s">
        <v>84</v>
      </c>
    </row>
    <row r="33" spans="1:2" ht="18">
      <c r="A33" s="90"/>
      <c r="B33" s="88" t="s">
        <v>92</v>
      </c>
    </row>
    <row r="34" spans="1:2" ht="18">
      <c r="A34" s="90"/>
      <c r="B34" s="4"/>
    </row>
    <row r="35" spans="1:2" ht="28.5">
      <c r="A35" s="90"/>
      <c r="B35" s="88" t="s">
        <v>129</v>
      </c>
    </row>
    <row r="36" spans="1:2" ht="18">
      <c r="A36" s="90"/>
      <c r="B36" s="92" t="s">
        <v>93</v>
      </c>
    </row>
    <row r="37" spans="1:2" ht="18">
      <c r="A37" s="90"/>
      <c r="B37" s="4"/>
    </row>
    <row r="38" spans="1:2" ht="18">
      <c r="A38" s="229" t="s">
        <v>9</v>
      </c>
      <c r="B38" s="229"/>
    </row>
    <row r="39" spans="1:2" ht="28.5">
      <c r="B39" s="88" t="s">
        <v>96</v>
      </c>
    </row>
    <row r="41" spans="1:2" ht="14.25">
      <c r="B41" s="88" t="s">
        <v>97</v>
      </c>
    </row>
    <row r="43" spans="1:2" ht="28.5">
      <c r="B43" s="88" t="s">
        <v>95</v>
      </c>
    </row>
    <row r="45" spans="1:2" ht="28.5">
      <c r="B45" s="88" t="s">
        <v>98</v>
      </c>
    </row>
    <row r="46" spans="1:2">
      <c r="B46" s="11"/>
    </row>
    <row r="47" spans="1:2" ht="28.5">
      <c r="B47" s="88" t="s">
        <v>99</v>
      </c>
    </row>
    <row r="49" spans="1:2" ht="18">
      <c r="A49" s="229" t="s">
        <v>7</v>
      </c>
      <c r="B49" s="229"/>
    </row>
    <row r="50" spans="1:2" ht="28.5">
      <c r="B50" s="88" t="s">
        <v>130</v>
      </c>
    </row>
    <row r="52" spans="1:2" ht="14.25">
      <c r="A52" s="93" t="s">
        <v>10</v>
      </c>
      <c r="B52" s="88" t="s">
        <v>11</v>
      </c>
    </row>
    <row r="53" spans="1:2" ht="14.25">
      <c r="A53" s="93" t="s">
        <v>12</v>
      </c>
      <c r="B53" s="88" t="s">
        <v>13</v>
      </c>
    </row>
    <row r="54" spans="1:2" ht="14.25">
      <c r="A54" s="93" t="s">
        <v>14</v>
      </c>
      <c r="B54" s="88" t="s">
        <v>15</v>
      </c>
    </row>
    <row r="55" spans="1:2" ht="28.5">
      <c r="A55" s="85"/>
      <c r="B55" s="88" t="s">
        <v>100</v>
      </c>
    </row>
    <row r="56" spans="1:2" ht="28.5">
      <c r="A56" s="85"/>
      <c r="B56" s="88" t="s">
        <v>101</v>
      </c>
    </row>
    <row r="57" spans="1:2" ht="14.25">
      <c r="A57" s="93" t="s">
        <v>16</v>
      </c>
      <c r="B57" s="88" t="s">
        <v>17</v>
      </c>
    </row>
    <row r="58" spans="1:2" ht="14.25">
      <c r="A58" s="85"/>
      <c r="B58" s="88" t="s">
        <v>102</v>
      </c>
    </row>
    <row r="59" spans="1:2" ht="14.25">
      <c r="A59" s="85"/>
      <c r="B59" s="88" t="s">
        <v>103</v>
      </c>
    </row>
    <row r="60" spans="1:2" ht="14.25">
      <c r="A60" s="93" t="s">
        <v>18</v>
      </c>
      <c r="B60" s="88" t="s">
        <v>19</v>
      </c>
    </row>
    <row r="61" spans="1:2" ht="28.5">
      <c r="A61" s="85"/>
      <c r="B61" s="88" t="s">
        <v>104</v>
      </c>
    </row>
    <row r="62" spans="1:2" ht="14.25">
      <c r="A62" s="93" t="s">
        <v>105</v>
      </c>
      <c r="B62" s="88" t="s">
        <v>106</v>
      </c>
    </row>
    <row r="63" spans="1:2" ht="14.25">
      <c r="A63" s="94"/>
      <c r="B63" s="88" t="s">
        <v>107</v>
      </c>
    </row>
    <row r="64" spans="1:2">
      <c r="B64" s="5"/>
    </row>
    <row r="65" spans="1:2" ht="18">
      <c r="A65" s="229" t="s">
        <v>8</v>
      </c>
      <c r="B65" s="229"/>
    </row>
    <row r="66" spans="1:2" ht="42.75">
      <c r="B66" s="88" t="s">
        <v>108</v>
      </c>
    </row>
    <row r="68" spans="1:2" ht="18">
      <c r="A68" s="229" t="s">
        <v>5</v>
      </c>
      <c r="B68" s="229"/>
    </row>
    <row r="69" spans="1:2" ht="15">
      <c r="A69" s="100" t="s">
        <v>6</v>
      </c>
      <c r="B69" s="101" t="s">
        <v>109</v>
      </c>
    </row>
    <row r="70" spans="1:2" ht="28.5">
      <c r="A70" s="94"/>
      <c r="B70" s="99" t="s">
        <v>111</v>
      </c>
    </row>
    <row r="71" spans="1:2" ht="14.25">
      <c r="A71" s="94"/>
      <c r="B71" s="95"/>
    </row>
    <row r="72" spans="1:2" ht="15">
      <c r="A72" s="100" t="s">
        <v>6</v>
      </c>
      <c r="B72" s="101" t="s">
        <v>128</v>
      </c>
    </row>
    <row r="73" spans="1:2" ht="28.5">
      <c r="A73" s="94"/>
      <c r="B73" s="99" t="s">
        <v>132</v>
      </c>
    </row>
    <row r="74" spans="1:2" ht="14.25">
      <c r="A74" s="94"/>
      <c r="B74" s="95"/>
    </row>
    <row r="75" spans="1:2" ht="15">
      <c r="A75" s="100" t="s">
        <v>6</v>
      </c>
      <c r="B75" s="103" t="s">
        <v>114</v>
      </c>
    </row>
    <row r="76" spans="1:2" ht="42.75">
      <c r="A76" s="94"/>
      <c r="B76" s="87" t="s">
        <v>131</v>
      </c>
    </row>
    <row r="77" spans="1:2" ht="14.25">
      <c r="A77" s="94"/>
      <c r="B77" s="94"/>
    </row>
    <row r="78" spans="1:2" ht="15">
      <c r="A78" s="100" t="s">
        <v>6</v>
      </c>
      <c r="B78" s="103" t="s">
        <v>120</v>
      </c>
    </row>
    <row r="79" spans="1:2" ht="28.5">
      <c r="A79" s="94"/>
      <c r="B79" s="87" t="s">
        <v>115</v>
      </c>
    </row>
    <row r="80" spans="1:2" ht="14.25">
      <c r="A80" s="94"/>
      <c r="B80" s="94"/>
    </row>
    <row r="81" spans="1:2" ht="15">
      <c r="A81" s="100" t="s">
        <v>6</v>
      </c>
      <c r="B81" s="103" t="s">
        <v>121</v>
      </c>
    </row>
    <row r="82" spans="1:2" ht="14.25">
      <c r="A82" s="94"/>
      <c r="B82" s="98" t="s">
        <v>116</v>
      </c>
    </row>
    <row r="83" spans="1:2" ht="14.25">
      <c r="A83" s="94"/>
      <c r="B83" s="98" t="s">
        <v>117</v>
      </c>
    </row>
    <row r="84" spans="1:2" ht="14.25">
      <c r="A84" s="94"/>
      <c r="B84" s="98" t="s">
        <v>118</v>
      </c>
    </row>
    <row r="85" spans="1:2" ht="15">
      <c r="A85" s="94"/>
      <c r="B85" s="97"/>
    </row>
    <row r="86" spans="1:2" ht="15">
      <c r="A86" s="100" t="s">
        <v>6</v>
      </c>
      <c r="B86" s="103" t="s">
        <v>122</v>
      </c>
    </row>
    <row r="87" spans="1:2" ht="42.75">
      <c r="A87" s="94"/>
      <c r="B87" s="87" t="s">
        <v>110</v>
      </c>
    </row>
    <row r="88" spans="1:2" ht="14.25">
      <c r="A88" s="94"/>
      <c r="B88" s="96" t="s">
        <v>112</v>
      </c>
    </row>
    <row r="89" spans="1:2" ht="57">
      <c r="A89" s="94"/>
      <c r="B89" s="102" t="s">
        <v>113</v>
      </c>
    </row>
    <row r="90" spans="1:2" ht="14.25">
      <c r="A90" s="94"/>
      <c r="B90" s="94"/>
    </row>
    <row r="91" spans="1:2" ht="15">
      <c r="A91" s="100" t="s">
        <v>6</v>
      </c>
      <c r="B91" s="103" t="s">
        <v>123</v>
      </c>
    </row>
    <row r="92" spans="1:2" ht="28.5">
      <c r="A92" s="85"/>
      <c r="B92" s="98" t="s">
        <v>20</v>
      </c>
    </row>
    <row r="94" spans="1:2">
      <c r="A94" s="17"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cols>
    <col min="1" max="1" width="5.5703125" style="2" customWidth="1"/>
    <col min="2" max="2" width="82.140625" style="2" customWidth="1"/>
  </cols>
  <sheetData>
    <row r="1" spans="1:3" ht="30" customHeight="1">
      <c r="A1" s="25" t="s">
        <v>51</v>
      </c>
      <c r="B1" s="25"/>
    </row>
    <row r="2" spans="1:3" ht="15">
      <c r="B2" s="29"/>
    </row>
    <row r="3" spans="1:3" ht="15">
      <c r="A3" s="27"/>
      <c r="B3" s="22" t="s">
        <v>52</v>
      </c>
      <c r="C3" s="28"/>
    </row>
    <row r="4" spans="1:3" ht="14.25">
      <c r="A4" s="6"/>
      <c r="B4" s="24" t="s">
        <v>48</v>
      </c>
      <c r="C4" s="7"/>
    </row>
    <row r="5" spans="1:3" ht="15">
      <c r="A5" s="6"/>
      <c r="B5" s="8"/>
      <c r="C5" s="7"/>
    </row>
    <row r="6" spans="1:3" ht="15.75">
      <c r="A6" s="6"/>
      <c r="B6" s="9" t="s">
        <v>53</v>
      </c>
      <c r="C6" s="7"/>
    </row>
    <row r="7" spans="1:3" ht="15">
      <c r="A7" s="6"/>
      <c r="B7" s="8"/>
      <c r="C7" s="7"/>
    </row>
    <row r="8" spans="1:3" ht="30">
      <c r="A8" s="6"/>
      <c r="B8" s="8" t="s">
        <v>54</v>
      </c>
      <c r="C8" s="7"/>
    </row>
    <row r="9" spans="1:3" ht="15">
      <c r="A9" s="6"/>
      <c r="B9" s="8"/>
      <c r="C9" s="7"/>
    </row>
    <row r="10" spans="1:3" ht="46.5">
      <c r="A10" s="6"/>
      <c r="B10" s="8" t="s">
        <v>55</v>
      </c>
      <c r="C10" s="7"/>
    </row>
    <row r="11" spans="1:3" ht="15">
      <c r="A11" s="6"/>
      <c r="B11" s="8"/>
      <c r="C11" s="7"/>
    </row>
    <row r="12" spans="1:3" ht="45">
      <c r="A12" s="6"/>
      <c r="B12" s="8" t="s">
        <v>56</v>
      </c>
      <c r="C12" s="7"/>
    </row>
    <row r="13" spans="1:3" ht="15">
      <c r="A13" s="6"/>
      <c r="B13" s="8"/>
      <c r="C13" s="7"/>
    </row>
    <row r="14" spans="1:3" ht="60">
      <c r="A14" s="6"/>
      <c r="B14" s="8" t="s">
        <v>57</v>
      </c>
      <c r="C14" s="7"/>
    </row>
    <row r="15" spans="1:3" ht="15">
      <c r="A15" s="6"/>
      <c r="B15" s="8"/>
      <c r="C15" s="7"/>
    </row>
    <row r="16" spans="1:3" ht="45.75">
      <c r="A16" s="6"/>
      <c r="B16" s="8" t="s">
        <v>58</v>
      </c>
      <c r="C16" s="7"/>
    </row>
    <row r="17" spans="1:3" ht="15">
      <c r="A17" s="6"/>
      <c r="B17" s="8"/>
      <c r="C17" s="7"/>
    </row>
    <row r="18" spans="1:3" ht="15.75">
      <c r="A18" s="6"/>
      <c r="B18" s="9" t="s">
        <v>59</v>
      </c>
      <c r="C18" s="7"/>
    </row>
    <row r="19" spans="1:3" ht="15">
      <c r="A19" s="6"/>
      <c r="B19" s="23" t="s">
        <v>49</v>
      </c>
      <c r="C19" s="7"/>
    </row>
    <row r="20" spans="1:3" ht="15">
      <c r="A20" s="6"/>
      <c r="B20" s="10"/>
      <c r="C20" s="7"/>
    </row>
    <row r="21" spans="1:3">
      <c r="A21" s="6"/>
      <c r="B21" s="6"/>
      <c r="C21" s="7"/>
    </row>
    <row r="22" spans="1:3">
      <c r="A22" s="6"/>
      <c r="B22" s="6"/>
      <c r="C22" s="7"/>
    </row>
    <row r="23" spans="1:3">
      <c r="A23" s="6"/>
      <c r="B23" s="6"/>
      <c r="C23" s="7"/>
    </row>
    <row r="24" spans="1:3">
      <c r="A24" s="6"/>
      <c r="B24" s="6"/>
      <c r="C24" s="7"/>
    </row>
    <row r="25" spans="1:3">
      <c r="A25" s="6"/>
      <c r="B25" s="6"/>
      <c r="C25" s="7"/>
    </row>
    <row r="26" spans="1:3">
      <c r="A26" s="6"/>
      <c r="B26" s="6"/>
      <c r="C26" s="7"/>
    </row>
    <row r="27" spans="1:3">
      <c r="A27" s="6"/>
      <c r="B27" s="6"/>
      <c r="C27" s="7"/>
    </row>
    <row r="28" spans="1:3">
      <c r="A28" s="6"/>
      <c r="B28" s="6"/>
      <c r="C28" s="7"/>
    </row>
    <row r="29" spans="1:3">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Dashboard</vt:lpstr>
      <vt:lpstr>GanttChart</vt:lpstr>
      <vt:lpstr>SQL Server</vt:lpstr>
      <vt:lpstr>Sheet1</vt:lpstr>
      <vt:lpstr>Master Plan</vt:lpstr>
      <vt:lpstr>Master Data</vt:lpstr>
      <vt:lpstr>GanttChartPro</vt:lpstr>
      <vt:lpstr>Help</vt:lpstr>
      <vt:lpstr>TermsOfUse</vt:lpstr>
      <vt:lpstr>GanttChart!prevWBS</vt:lpstr>
      <vt:lpstr>'SQL Server'!prevWBS</vt:lpstr>
      <vt:lpstr>GanttChart!Print_Area</vt:lpstr>
      <vt:lpstr>GanttChartPro!Print_Area</vt:lpstr>
      <vt:lpstr>'SQL Server'!Print_Area</vt:lpstr>
      <vt:lpstr>GanttChart!Print_Titles</vt:lpstr>
      <vt:lpstr>'SQL Server'!Print_Titles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Jittiphat</cp:lastModifiedBy>
  <cp:lastPrinted>2023-01-16T01:43:55Z</cp:lastPrinted>
  <dcterms:created xsi:type="dcterms:W3CDTF">2010-06-09T16:05:03Z</dcterms:created>
  <dcterms:modified xsi:type="dcterms:W3CDTF">2023-07-12T02:26:51Z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