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ohamed.Imran\Desktop\Imran\TL\Excel\"/>
    </mc:Choice>
  </mc:AlternateContent>
  <xr:revisionPtr revIDLastSave="0" documentId="13_ncr:1_{7BE48011-5E09-478C-B522-CA5C9D8EEA0C}" xr6:coauthVersionLast="36" xr6:coauthVersionMax="36" xr10:uidLastSave="{00000000-0000-0000-0000-000000000000}"/>
  <bookViews>
    <workbookView xWindow="0" yWindow="0" windowWidth="19200" windowHeight="6930" tabRatio="760" xr2:uid="{A35DA2DC-F471-4B60-8A14-5F8F47C9E394}"/>
  </bookViews>
  <sheets>
    <sheet name="Excel Functions" sheetId="1" r:id="rId1"/>
    <sheet name="Common Func" sheetId="17" r:id="rId2"/>
    <sheet name="SUBTOTAL" sheetId="2" r:id="rId3"/>
    <sheet name="SUMIF" sheetId="3" r:id="rId4"/>
    <sheet name="COUNTIF" sheetId="4" r:id="rId5"/>
    <sheet name="SUMPRODUCT" sheetId="5" r:id="rId6"/>
    <sheet name="MROUND" sheetId="16" r:id="rId7"/>
    <sheet name="INDEXMATCH" sheetId="6" r:id="rId8"/>
    <sheet name="VLOOKUP" sheetId="7" r:id="rId9"/>
    <sheet name="HLOOKUP" sheetId="8" r:id="rId10"/>
    <sheet name="OFFSET" sheetId="9" r:id="rId11"/>
    <sheet name="INDIRECT" sheetId="10" r:id="rId12"/>
    <sheet name="ROW&amp;ROWS" sheetId="11" r:id="rId13"/>
    <sheet name="IS" sheetId="13" r:id="rId14"/>
    <sheet name="STRING_FUNCTIONS" sheetId="14" r:id="rId15"/>
    <sheet name="DATE_FUNCTIONS" sheetId="15" r:id="rId16"/>
  </sheets>
  <definedNames>
    <definedName name="A">INDIRECT!$A$4:$A$8</definedName>
    <definedName name="B">INDIRECT!$B$4:$B$8</definedName>
    <definedName name="ListA">INDIRECT!$A$4:$A$8</definedName>
    <definedName name="ListB">INDIRECT!$B$4:$B$8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9" i="17" l="1"/>
  <c r="H18" i="17"/>
  <c r="H14" i="17"/>
  <c r="H13" i="17"/>
  <c r="H9" i="17"/>
  <c r="H8" i="17"/>
  <c r="H5" i="17"/>
  <c r="H4" i="17"/>
  <c r="H3" i="17"/>
  <c r="B14" i="17"/>
  <c r="B13" i="17"/>
  <c r="B9" i="17"/>
  <c r="B8" i="17"/>
  <c r="B4" i="17"/>
  <c r="B3" i="17"/>
  <c r="C5" i="16"/>
  <c r="C4" i="16"/>
  <c r="C3" i="16"/>
  <c r="E17" i="15" l="1"/>
  <c r="E15" i="15"/>
  <c r="E13" i="15"/>
  <c r="E11" i="15"/>
  <c r="E8" i="15"/>
  <c r="E3" i="15"/>
  <c r="C27" i="14"/>
  <c r="C25" i="14"/>
  <c r="C24" i="14"/>
  <c r="C23" i="14"/>
  <c r="C21" i="14"/>
  <c r="C20" i="14"/>
  <c r="C17" i="14"/>
  <c r="C15" i="14"/>
  <c r="C13" i="14"/>
  <c r="C12" i="14"/>
  <c r="C10" i="14"/>
  <c r="C8" i="14"/>
  <c r="C6" i="14"/>
  <c r="C4" i="14"/>
  <c r="F29" i="13"/>
  <c r="F28" i="13"/>
  <c r="I11" i="13"/>
  <c r="I10" i="13"/>
  <c r="F2" i="13"/>
  <c r="C11" i="13"/>
  <c r="F1" i="13" s="1"/>
  <c r="F26" i="13"/>
  <c r="F23" i="13"/>
  <c r="F22" i="13"/>
  <c r="I20" i="13"/>
  <c r="F20" i="13"/>
  <c r="F19" i="13"/>
  <c r="C9" i="13"/>
  <c r="I19" i="13" s="1"/>
  <c r="F17" i="13"/>
  <c r="F16" i="13"/>
  <c r="H13" i="13"/>
  <c r="F11" i="13"/>
  <c r="F10" i="13"/>
  <c r="F8" i="13"/>
  <c r="F4" i="13"/>
  <c r="F25" i="13" s="1"/>
  <c r="F7" i="13"/>
  <c r="C7" i="13"/>
  <c r="F14" i="13" s="1"/>
  <c r="C5" i="13"/>
  <c r="F5" i="13" s="1"/>
  <c r="F5" i="11"/>
  <c r="F3" i="11"/>
  <c r="C5" i="11"/>
  <c r="C9" i="11"/>
  <c r="C7" i="11"/>
  <c r="C3" i="11"/>
  <c r="G7" i="9"/>
  <c r="G5" i="9"/>
  <c r="C9" i="8"/>
  <c r="E3" i="2"/>
  <c r="H6" i="7"/>
  <c r="F11" i="6"/>
  <c r="E9" i="5"/>
  <c r="E5" i="5"/>
  <c r="F5" i="10"/>
  <c r="F13" i="13" l="1"/>
  <c r="F7" i="6"/>
  <c r="F4" i="6" l="1"/>
  <c r="F14" i="6" l="1"/>
  <c r="F7" i="4" l="1"/>
  <c r="F3" i="4"/>
  <c r="E10" i="3"/>
  <c r="E7" i="3"/>
  <c r="E3" i="3"/>
</calcChain>
</file>

<file path=xl/sharedStrings.xml><?xml version="1.0" encoding="utf-8"?>
<sst xmlns="http://schemas.openxmlformats.org/spreadsheetml/2006/main" count="259" uniqueCount="138">
  <si>
    <t>Excel Functions</t>
  </si>
  <si>
    <t>INDEX MATCH</t>
  </si>
  <si>
    <t>VLOOKUP</t>
  </si>
  <si>
    <t>HLOOKUP</t>
  </si>
  <si>
    <t>Conditional and Logical</t>
  </si>
  <si>
    <t>IF</t>
  </si>
  <si>
    <t>AND</t>
  </si>
  <si>
    <t>OR</t>
  </si>
  <si>
    <t>String Function</t>
  </si>
  <si>
    <t>LEN</t>
  </si>
  <si>
    <t>LEFT</t>
  </si>
  <si>
    <t>RIGHT</t>
  </si>
  <si>
    <t>MID</t>
  </si>
  <si>
    <t>Lookup functions and Address reference</t>
  </si>
  <si>
    <t>TRIM</t>
  </si>
  <si>
    <t>SUBTOTAL</t>
  </si>
  <si>
    <t>SUM</t>
  </si>
  <si>
    <t>AVERAGE</t>
  </si>
  <si>
    <t>SUMIF</t>
  </si>
  <si>
    <t>SUMIFS</t>
  </si>
  <si>
    <t>COUNTIF</t>
  </si>
  <si>
    <t>COUNTIFS</t>
  </si>
  <si>
    <t>AVERAGEIF</t>
  </si>
  <si>
    <t>AVERAFEIFS</t>
  </si>
  <si>
    <t>SUM PRODUCT</t>
  </si>
  <si>
    <t>OFFSET</t>
  </si>
  <si>
    <t>INDIRECT</t>
  </si>
  <si>
    <t>Date Functions</t>
  </si>
  <si>
    <t>SEARCH</t>
  </si>
  <si>
    <t>FIND</t>
  </si>
  <si>
    <t>LOWER</t>
  </si>
  <si>
    <t>UPPER</t>
  </si>
  <si>
    <t>PROPER</t>
  </si>
  <si>
    <t>DAY</t>
  </si>
  <si>
    <t>DAYS</t>
  </si>
  <si>
    <t>TEXT</t>
  </si>
  <si>
    <t>IFERROR</t>
  </si>
  <si>
    <t>IFNA</t>
  </si>
  <si>
    <t>NOT</t>
  </si>
  <si>
    <t>Aggregation and other Mathematical functions</t>
  </si>
  <si>
    <t>ABS</t>
  </si>
  <si>
    <t>INT</t>
  </si>
  <si>
    <t>MOD</t>
  </si>
  <si>
    <t>FLOOR</t>
  </si>
  <si>
    <t>CEILING</t>
  </si>
  <si>
    <t>ROUND</t>
  </si>
  <si>
    <t>MROUND</t>
  </si>
  <si>
    <t>MAX</t>
  </si>
  <si>
    <t>MIN</t>
  </si>
  <si>
    <t>**Very Important</t>
  </si>
  <si>
    <t>Conditional / Informational</t>
  </si>
  <si>
    <t>IS</t>
  </si>
  <si>
    <t>ISERROR</t>
  </si>
  <si>
    <t>ISBLANK</t>
  </si>
  <si>
    <t>ISERR</t>
  </si>
  <si>
    <t>ISEVEN</t>
  </si>
  <si>
    <t>ISFORMULA</t>
  </si>
  <si>
    <t>ISNA</t>
  </si>
  <si>
    <t>ISLOGICAL</t>
  </si>
  <si>
    <t>ISNUMBER</t>
  </si>
  <si>
    <t>ISODD</t>
  </si>
  <si>
    <t>ISTEXT</t>
  </si>
  <si>
    <t>TRUNC</t>
  </si>
  <si>
    <t>ROW</t>
  </si>
  <si>
    <t>ROWS</t>
  </si>
  <si>
    <t>Shortcuts**</t>
  </si>
  <si>
    <t>POWER QUERY</t>
  </si>
  <si>
    <t>CONCAT</t>
  </si>
  <si>
    <t>TABLES</t>
  </si>
  <si>
    <t>PIVOT TABLE**</t>
  </si>
  <si>
    <t>Other Excel Operations</t>
  </si>
  <si>
    <t>DATE</t>
  </si>
  <si>
    <t>MONTH</t>
  </si>
  <si>
    <t>YEAR</t>
  </si>
  <si>
    <t>DATEVALUE</t>
  </si>
  <si>
    <t>SUMPRODUCT</t>
  </si>
  <si>
    <t>Note: The double negative  is a common trick used in more advanced Excel formulas to coerce TRUE and FALSE values into 1's and 0's for the first column. Then it will be multiplied with the next column</t>
  </si>
  <si>
    <t>eg: (1 * 150) + (0*64) + ( 0*187) + (0*2) + (1*316) + ……. And so on</t>
  </si>
  <si>
    <t>INDEX</t>
  </si>
  <si>
    <t>INDEX and 2D lookup</t>
  </si>
  <si>
    <t>MATCH</t>
  </si>
  <si>
    <t>INDEX &amp; MATCH</t>
  </si>
  <si>
    <t>Python</t>
  </si>
  <si>
    <t>R</t>
  </si>
  <si>
    <t>Tableau</t>
  </si>
  <si>
    <t>Qlikview</t>
  </si>
  <si>
    <t>Anaconda</t>
  </si>
  <si>
    <t>spyder</t>
  </si>
  <si>
    <t>Pycharm</t>
  </si>
  <si>
    <t>Jupyter</t>
  </si>
  <si>
    <t>Excel</t>
  </si>
  <si>
    <t>Set 4th argument to FALSE to get the exact match</t>
  </si>
  <si>
    <t>Count</t>
  </si>
  <si>
    <t>Note: VLOOKUP requires a lookup table with lookup values in the left-most column. The data you want to retrieve (result values) can appear in any column to the right</t>
  </si>
  <si>
    <t>VLOOKUP=</t>
  </si>
  <si>
    <t>HLOOKUP=</t>
  </si>
  <si>
    <t>The OFFSET function returns a cell because the height and width are both (last 2 args) set to 1.</t>
  </si>
  <si>
    <t>Highlighted part</t>
  </si>
  <si>
    <t>Total</t>
  </si>
  <si>
    <t>Name the cell range to A and B, then use the names as reference in INDIRECT</t>
  </si>
  <si>
    <t>ListA</t>
  </si>
  <si>
    <t>ListB</t>
  </si>
  <si>
    <t xml:space="preserve">List </t>
  </si>
  <si>
    <t>ISREF</t>
  </si>
  <si>
    <t>ISERR can be used inside an IF statement</t>
  </si>
  <si>
    <t>ISERR tests for any error but #N/A</t>
  </si>
  <si>
    <t>ISNONTEXT</t>
  </si>
  <si>
    <t>ISNONTEXT returns true for blank cell as well</t>
  </si>
  <si>
    <t>Regression</t>
  </si>
  <si>
    <t>Analytics</t>
  </si>
  <si>
    <t>Probability</t>
  </si>
  <si>
    <t>Component</t>
  </si>
  <si>
    <t>Time</t>
  </si>
  <si>
    <t>Series</t>
  </si>
  <si>
    <t xml:space="preserve">   Space</t>
  </si>
  <si>
    <t>CONCATENATE</t>
  </si>
  <si>
    <t>Removes extra spaces at start and end of a string, leaving any spaces in between words</t>
  </si>
  <si>
    <t>ear</t>
  </si>
  <si>
    <t>Search?</t>
  </si>
  <si>
    <t>FIND is case-sensitive and does not support wildcards</t>
  </si>
  <si>
    <t>Not case-sensitivity and supports wildcards</t>
  </si>
  <si>
    <t>Find</t>
  </si>
  <si>
    <t>in</t>
  </si>
  <si>
    <t>upper</t>
  </si>
  <si>
    <t>proper</t>
  </si>
  <si>
    <t>All IS functions returns the boolean values</t>
  </si>
  <si>
    <t>Year</t>
  </si>
  <si>
    <t>Month</t>
  </si>
  <si>
    <t>Day</t>
  </si>
  <si>
    <t>DATEVALUE function converts a date represented as text into a proper Excel date</t>
  </si>
  <si>
    <t>DAYS function returns the number of days between two dates</t>
  </si>
  <si>
    <t>Round a number to the nearest specified multiple</t>
  </si>
  <si>
    <t xml:space="preserve">TRUNC and INT are similar functions because they both can return the integer part of a number. However, TRUNC simply truncates a number, while INT actually rounds a number down to an integer. </t>
  </si>
  <si>
    <t>With positive numbers, and when TRUNC is using the default of 0 for num_digits,  both functions return the same results. With negative numbers, the results can be different. INT(-3.1) returns -4, because INT rounds down to the lower integer. TRUNC(-3.1) returns -3.</t>
  </si>
  <si>
    <t>Note:</t>
  </si>
  <si>
    <t>The result of MOD carries the same sign as the divisor</t>
  </si>
  <si>
    <t>FLOOR works like the MROUND function, but FLOOR always rounds down</t>
  </si>
  <si>
    <t>CEILING works like the MROUND function, but CEILING always rounds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</si>
</sst>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left"/>
    </xf>
    <xf numFmtId="0" fontId="1" fillId="0" borderId="0" xfId="0" applyFont="1"/>
    <xf numFmtId="0" fontId="0" fillId="2" borderId="0" xfId="0" applyFill="1"/>
    <xf numFmtId="0" fontId="0" fillId="3" borderId="0" xfId="0" applyFill="1"/>
    <xf numFmtId="2" fontId="0" fillId="0" borderId="0" xfId="0" applyNumberFormat="1"/>
    <xf numFmtId="14" fontId="0" fillId="0" borderId="1" xfId="0" applyNumberFormat="1" applyBorder="1"/>
    <xf numFmtId="0" fontId="0" fillId="0" borderId="1" xfId="0" applyBorder="1"/>
    <xf numFmtId="0" fontId="0" fillId="2" borderId="1" xfId="0" applyFill="1" applyBorder="1"/>
    <xf numFmtId="0" fontId="0" fillId="4" borderId="0" xfId="0" applyFill="1"/>
    <xf numFmtId="0" fontId="0" fillId="5" borderId="0" xfId="0" applyFill="1"/>
    <xf numFmtId="0" fontId="0" fillId="0" borderId="1" xfId="0" applyFont="1" applyBorder="1"/>
    <xf numFmtId="0" fontId="0" fillId="6" borderId="1" xfId="0" applyFill="1" applyBorder="1"/>
    <xf numFmtId="20" fontId="0" fillId="0" borderId="1" xfId="0" applyNumberFormat="1" applyBorder="1"/>
    <xf numFmtId="14" fontId="0" fillId="0" borderId="0" xfId="0" applyNumberFormat="1"/>
    <xf numFmtId="14" fontId="0" fillId="2" borderId="0" xfId="0" applyNumberFormat="1" applyFill="1"/>
    <xf numFmtId="15" fontId="0" fillId="0" borderId="1" xfId="0" applyNumberFormat="1" applyBorder="1"/>
    <xf numFmtId="0" fontId="0" fillId="7" borderId="0" xfId="0" applyFill="1"/>
    <xf numFmtId="0" fontId="0" fillId="8" borderId="0" xfId="0" applyFill="1"/>
    <xf numFmtId="0" fontId="0" fillId="7"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3087-85EA-4961-81E8-A44314CED87A}">
  <dimension ref="A1:D71"/>
  <sheetViews>
    <sheetView tabSelected="1" workbookViewId="0"/>
  </sheetViews>
  <sheetFormatPr defaultRowHeight="14.5" x14ac:dyDescent="0.35"/>
  <cols>
    <col min="1" max="1" width="43.08984375" bestFit="1" customWidth="1"/>
    <col min="2" max="2" width="14.36328125" bestFit="1" customWidth="1"/>
    <col min="4" max="4" width="21.90625" customWidth="1"/>
  </cols>
  <sheetData>
    <row r="1" spans="1:4" x14ac:dyDescent="0.35">
      <c r="A1" s="2" t="s">
        <v>0</v>
      </c>
      <c r="D1" s="2" t="s">
        <v>70</v>
      </c>
    </row>
    <row r="2" spans="1:4" x14ac:dyDescent="0.35">
      <c r="A2" s="2" t="s">
        <v>39</v>
      </c>
      <c r="B2" t="s">
        <v>15</v>
      </c>
      <c r="D2" t="s">
        <v>65</v>
      </c>
    </row>
    <row r="3" spans="1:4" x14ac:dyDescent="0.35">
      <c r="B3" t="s">
        <v>16</v>
      </c>
      <c r="D3" t="s">
        <v>69</v>
      </c>
    </row>
    <row r="4" spans="1:4" x14ac:dyDescent="0.35">
      <c r="B4" t="s">
        <v>17</v>
      </c>
      <c r="D4" t="s">
        <v>66</v>
      </c>
    </row>
    <row r="5" spans="1:4" x14ac:dyDescent="0.35">
      <c r="B5" t="s">
        <v>18</v>
      </c>
      <c r="D5" t="s">
        <v>68</v>
      </c>
    </row>
    <row r="6" spans="1:4" x14ac:dyDescent="0.35">
      <c r="B6" t="s">
        <v>19</v>
      </c>
      <c r="D6" t="s">
        <v>49</v>
      </c>
    </row>
    <row r="7" spans="1:4" x14ac:dyDescent="0.35">
      <c r="B7" t="s">
        <v>20</v>
      </c>
    </row>
    <row r="8" spans="1:4" x14ac:dyDescent="0.35">
      <c r="B8" t="s">
        <v>21</v>
      </c>
    </row>
    <row r="9" spans="1:4" x14ac:dyDescent="0.35">
      <c r="B9" t="s">
        <v>22</v>
      </c>
    </row>
    <row r="10" spans="1:4" x14ac:dyDescent="0.35">
      <c r="B10" t="s">
        <v>23</v>
      </c>
    </row>
    <row r="11" spans="1:4" x14ac:dyDescent="0.35">
      <c r="B11" t="s">
        <v>24</v>
      </c>
    </row>
    <row r="12" spans="1:4" x14ac:dyDescent="0.35">
      <c r="B12" t="s">
        <v>40</v>
      </c>
    </row>
    <row r="13" spans="1:4" x14ac:dyDescent="0.35">
      <c r="B13" t="s">
        <v>41</v>
      </c>
    </row>
    <row r="14" spans="1:4" x14ac:dyDescent="0.35">
      <c r="B14" t="s">
        <v>42</v>
      </c>
    </row>
    <row r="15" spans="1:4" x14ac:dyDescent="0.35">
      <c r="B15" t="s">
        <v>45</v>
      </c>
    </row>
    <row r="16" spans="1:4" x14ac:dyDescent="0.35">
      <c r="B16" t="s">
        <v>43</v>
      </c>
    </row>
    <row r="17" spans="1:2" x14ac:dyDescent="0.35">
      <c r="B17" t="s">
        <v>44</v>
      </c>
    </row>
    <row r="18" spans="1:2" x14ac:dyDescent="0.35">
      <c r="B18" t="s">
        <v>46</v>
      </c>
    </row>
    <row r="19" spans="1:2" x14ac:dyDescent="0.35">
      <c r="B19" t="s">
        <v>62</v>
      </c>
    </row>
    <row r="20" spans="1:2" x14ac:dyDescent="0.35">
      <c r="B20" t="s">
        <v>47</v>
      </c>
    </row>
    <row r="21" spans="1:2" x14ac:dyDescent="0.35">
      <c r="B21" t="s">
        <v>48</v>
      </c>
    </row>
    <row r="23" spans="1:2" x14ac:dyDescent="0.35">
      <c r="A23" s="2" t="s">
        <v>13</v>
      </c>
      <c r="B23" t="s">
        <v>1</v>
      </c>
    </row>
    <row r="24" spans="1:2" x14ac:dyDescent="0.35">
      <c r="B24" t="s">
        <v>2</v>
      </c>
    </row>
    <row r="25" spans="1:2" x14ac:dyDescent="0.35">
      <c r="B25" t="s">
        <v>3</v>
      </c>
    </row>
    <row r="26" spans="1:2" x14ac:dyDescent="0.35">
      <c r="B26" t="s">
        <v>25</v>
      </c>
    </row>
    <row r="27" spans="1:2" x14ac:dyDescent="0.35">
      <c r="B27" t="s">
        <v>26</v>
      </c>
    </row>
    <row r="28" spans="1:2" x14ac:dyDescent="0.35">
      <c r="B28" t="s">
        <v>63</v>
      </c>
    </row>
    <row r="29" spans="1:2" x14ac:dyDescent="0.35">
      <c r="B29" t="s">
        <v>64</v>
      </c>
    </row>
    <row r="31" spans="1:2" x14ac:dyDescent="0.35">
      <c r="A31" s="2" t="s">
        <v>4</v>
      </c>
      <c r="B31" t="s">
        <v>5</v>
      </c>
    </row>
    <row r="32" spans="1:2" x14ac:dyDescent="0.35">
      <c r="B32" t="s">
        <v>36</v>
      </c>
    </row>
    <row r="33" spans="1:2" x14ac:dyDescent="0.35">
      <c r="B33" t="s">
        <v>37</v>
      </c>
    </row>
    <row r="34" spans="1:2" x14ac:dyDescent="0.35">
      <c r="B34" t="s">
        <v>6</v>
      </c>
    </row>
    <row r="35" spans="1:2" x14ac:dyDescent="0.35">
      <c r="B35" t="s">
        <v>7</v>
      </c>
    </row>
    <row r="36" spans="1:2" x14ac:dyDescent="0.35">
      <c r="B36" t="s">
        <v>38</v>
      </c>
    </row>
    <row r="37" spans="1:2" x14ac:dyDescent="0.35">
      <c r="B37" s="1" t="b">
        <v>1</v>
      </c>
    </row>
    <row r="38" spans="1:2" x14ac:dyDescent="0.35">
      <c r="B38" s="1" t="b">
        <v>0</v>
      </c>
    </row>
    <row r="40" spans="1:2" x14ac:dyDescent="0.35">
      <c r="A40" s="2" t="s">
        <v>50</v>
      </c>
      <c r="B40" t="s">
        <v>51</v>
      </c>
    </row>
    <row r="41" spans="1:2" x14ac:dyDescent="0.35">
      <c r="B41" t="s">
        <v>52</v>
      </c>
    </row>
    <row r="42" spans="1:2" x14ac:dyDescent="0.35">
      <c r="B42" t="s">
        <v>53</v>
      </c>
    </row>
    <row r="43" spans="1:2" x14ac:dyDescent="0.35">
      <c r="B43" t="s">
        <v>54</v>
      </c>
    </row>
    <row r="44" spans="1:2" x14ac:dyDescent="0.35">
      <c r="B44" t="s">
        <v>55</v>
      </c>
    </row>
    <row r="45" spans="1:2" x14ac:dyDescent="0.35">
      <c r="B45" t="s">
        <v>56</v>
      </c>
    </row>
    <row r="46" spans="1:2" x14ac:dyDescent="0.35">
      <c r="B46" t="s">
        <v>57</v>
      </c>
    </row>
    <row r="47" spans="1:2" x14ac:dyDescent="0.35">
      <c r="B47" t="s">
        <v>58</v>
      </c>
    </row>
    <row r="48" spans="1:2" x14ac:dyDescent="0.35">
      <c r="B48" t="s">
        <v>59</v>
      </c>
    </row>
    <row r="49" spans="1:2" x14ac:dyDescent="0.35">
      <c r="B49" t="s">
        <v>60</v>
      </c>
    </row>
    <row r="50" spans="1:2" x14ac:dyDescent="0.35">
      <c r="B50" t="s">
        <v>61</v>
      </c>
    </row>
    <row r="52" spans="1:2" x14ac:dyDescent="0.35">
      <c r="A52" s="2" t="s">
        <v>8</v>
      </c>
      <c r="B52" t="s">
        <v>9</v>
      </c>
    </row>
    <row r="53" spans="1:2" x14ac:dyDescent="0.35">
      <c r="B53" t="s">
        <v>10</v>
      </c>
    </row>
    <row r="54" spans="1:2" x14ac:dyDescent="0.35">
      <c r="B54" t="s">
        <v>11</v>
      </c>
    </row>
    <row r="55" spans="1:2" x14ac:dyDescent="0.35">
      <c r="B55" t="s">
        <v>12</v>
      </c>
    </row>
    <row r="56" spans="1:2" x14ac:dyDescent="0.35">
      <c r="B56" t="s">
        <v>67</v>
      </c>
    </row>
    <row r="57" spans="1:2" x14ac:dyDescent="0.35">
      <c r="B57" t="s">
        <v>14</v>
      </c>
    </row>
    <row r="58" spans="1:2" x14ac:dyDescent="0.35">
      <c r="B58" t="s">
        <v>28</v>
      </c>
    </row>
    <row r="59" spans="1:2" x14ac:dyDescent="0.35">
      <c r="B59" t="s">
        <v>29</v>
      </c>
    </row>
    <row r="60" spans="1:2" x14ac:dyDescent="0.35">
      <c r="B60" t="s">
        <v>30</v>
      </c>
    </row>
    <row r="61" spans="1:2" x14ac:dyDescent="0.35">
      <c r="B61" t="s">
        <v>31</v>
      </c>
    </row>
    <row r="62" spans="1:2" x14ac:dyDescent="0.35">
      <c r="B62" t="s">
        <v>32</v>
      </c>
    </row>
    <row r="63" spans="1:2" x14ac:dyDescent="0.35">
      <c r="B63" t="s">
        <v>35</v>
      </c>
    </row>
    <row r="65" spans="1:2" x14ac:dyDescent="0.35">
      <c r="A65" s="2" t="s">
        <v>27</v>
      </c>
      <c r="B65" t="s">
        <v>71</v>
      </c>
    </row>
    <row r="66" spans="1:2" x14ac:dyDescent="0.35">
      <c r="B66" t="s">
        <v>72</v>
      </c>
    </row>
    <row r="67" spans="1:2" x14ac:dyDescent="0.35">
      <c r="B67" t="s">
        <v>73</v>
      </c>
    </row>
    <row r="68" spans="1:2" x14ac:dyDescent="0.35">
      <c r="B68" t="s">
        <v>33</v>
      </c>
    </row>
    <row r="69" spans="1:2" x14ac:dyDescent="0.35">
      <c r="B69" t="s">
        <v>74</v>
      </c>
    </row>
    <row r="70" spans="1:2" x14ac:dyDescent="0.35">
      <c r="B70" t="s">
        <v>33</v>
      </c>
    </row>
    <row r="71" spans="1:2" x14ac:dyDescent="0.35">
      <c r="B71" t="s">
        <v>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E3EB-4964-4CCB-8D19-211D128AE7DE}">
  <dimension ref="A3:I9"/>
  <sheetViews>
    <sheetView workbookViewId="0">
      <selection activeCell="C9" sqref="C9"/>
    </sheetView>
  </sheetViews>
  <sheetFormatPr defaultRowHeight="14.5" x14ac:dyDescent="0.35"/>
  <cols>
    <col min="2" max="2" width="10.36328125" customWidth="1"/>
  </cols>
  <sheetData>
    <row r="3" spans="1:9" x14ac:dyDescent="0.35">
      <c r="A3" s="7" t="s">
        <v>82</v>
      </c>
      <c r="B3" s="7" t="s">
        <v>83</v>
      </c>
      <c r="C3" s="7" t="s">
        <v>84</v>
      </c>
      <c r="D3" s="7" t="s">
        <v>85</v>
      </c>
      <c r="E3" s="7" t="s">
        <v>86</v>
      </c>
      <c r="F3" s="7" t="s">
        <v>87</v>
      </c>
      <c r="G3" s="7" t="s">
        <v>88</v>
      </c>
      <c r="H3" s="7" t="s">
        <v>89</v>
      </c>
      <c r="I3" s="7" t="s">
        <v>90</v>
      </c>
    </row>
    <row r="4" spans="1:9" x14ac:dyDescent="0.35">
      <c r="A4" s="7">
        <v>150</v>
      </c>
      <c r="B4" s="7">
        <v>64</v>
      </c>
      <c r="C4" s="7">
        <v>187</v>
      </c>
      <c r="D4" s="7">
        <v>2</v>
      </c>
      <c r="E4" s="7">
        <v>316</v>
      </c>
      <c r="F4" s="7">
        <v>3</v>
      </c>
      <c r="G4" s="7">
        <v>2</v>
      </c>
      <c r="H4" s="7">
        <v>3</v>
      </c>
      <c r="I4" s="7">
        <v>18</v>
      </c>
    </row>
    <row r="5" spans="1:9" x14ac:dyDescent="0.35">
      <c r="A5" s="6">
        <v>43282</v>
      </c>
      <c r="B5" s="6">
        <v>43283</v>
      </c>
      <c r="C5" s="6">
        <v>43284</v>
      </c>
      <c r="D5" s="6">
        <v>43285</v>
      </c>
      <c r="E5" s="6">
        <v>43286</v>
      </c>
      <c r="F5" s="6">
        <v>43287</v>
      </c>
      <c r="G5" s="6">
        <v>43288</v>
      </c>
      <c r="H5" s="6">
        <v>43289</v>
      </c>
      <c r="I5" s="6">
        <v>43290</v>
      </c>
    </row>
    <row r="9" spans="1:9" x14ac:dyDescent="0.35">
      <c r="B9" t="s">
        <v>95</v>
      </c>
      <c r="C9" s="11">
        <f>HLOOKUP(I9,A3:I5,2,FALSE)</f>
        <v>3</v>
      </c>
      <c r="I9" s="3" t="s">
        <v>87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71549-1893-4428-AD93-CCDF126E66F4}">
  <dimension ref="A3:H11"/>
  <sheetViews>
    <sheetView workbookViewId="0"/>
  </sheetViews>
  <sheetFormatPr defaultRowHeight="14.5" x14ac:dyDescent="0.35"/>
  <sheetData>
    <row r="3" spans="1:8" x14ac:dyDescent="0.35">
      <c r="A3" s="7" t="s">
        <v>82</v>
      </c>
      <c r="B3" s="7">
        <v>150</v>
      </c>
      <c r="C3" s="6">
        <v>43282</v>
      </c>
    </row>
    <row r="4" spans="1:8" x14ac:dyDescent="0.35">
      <c r="A4" s="7" t="s">
        <v>83</v>
      </c>
      <c r="B4" s="7">
        <v>64</v>
      </c>
      <c r="C4" s="6">
        <v>43283</v>
      </c>
    </row>
    <row r="5" spans="1:8" x14ac:dyDescent="0.35">
      <c r="A5" s="7" t="s">
        <v>84</v>
      </c>
      <c r="B5" s="7">
        <v>187</v>
      </c>
      <c r="C5" s="6">
        <v>43284</v>
      </c>
      <c r="G5" s="7">
        <f ca="1">SUM(OFFSET(A3,2,1,1,1))</f>
        <v>187</v>
      </c>
      <c r="H5" t="s">
        <v>96</v>
      </c>
    </row>
    <row r="6" spans="1:8" x14ac:dyDescent="0.35">
      <c r="A6" s="7" t="s">
        <v>85</v>
      </c>
      <c r="B6" s="12">
        <v>2</v>
      </c>
      <c r="C6" s="6">
        <v>43285</v>
      </c>
    </row>
    <row r="7" spans="1:8" x14ac:dyDescent="0.35">
      <c r="A7" s="7" t="s">
        <v>86</v>
      </c>
      <c r="B7" s="12">
        <v>316</v>
      </c>
      <c r="C7" s="6">
        <v>43286</v>
      </c>
      <c r="G7" s="7">
        <f ca="1">SUM(OFFSET(A3,3,1,5,1))</f>
        <v>326</v>
      </c>
      <c r="H7" t="s">
        <v>97</v>
      </c>
    </row>
    <row r="8" spans="1:8" x14ac:dyDescent="0.35">
      <c r="A8" s="7" t="s">
        <v>87</v>
      </c>
      <c r="B8" s="12">
        <v>3</v>
      </c>
      <c r="C8" s="6">
        <v>43287</v>
      </c>
    </row>
    <row r="9" spans="1:8" x14ac:dyDescent="0.35">
      <c r="A9" s="7" t="s">
        <v>88</v>
      </c>
      <c r="B9" s="12">
        <v>2</v>
      </c>
      <c r="C9" s="6">
        <v>43288</v>
      </c>
    </row>
    <row r="10" spans="1:8" x14ac:dyDescent="0.35">
      <c r="A10" s="7" t="s">
        <v>89</v>
      </c>
      <c r="B10" s="12">
        <v>3</v>
      </c>
      <c r="C10" s="6">
        <v>43289</v>
      </c>
    </row>
    <row r="11" spans="1:8" x14ac:dyDescent="0.35">
      <c r="A11" s="7" t="s">
        <v>90</v>
      </c>
      <c r="B11" s="7">
        <v>18</v>
      </c>
      <c r="C11" s="6">
        <v>43290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144F5-9EC5-486B-B311-875657ABEB7A}">
  <dimension ref="A3:F11"/>
  <sheetViews>
    <sheetView workbookViewId="0"/>
  </sheetViews>
  <sheetFormatPr defaultRowHeight="14.5" x14ac:dyDescent="0.35"/>
  <sheetData>
    <row r="3" spans="1:6" x14ac:dyDescent="0.35">
      <c r="A3" t="s">
        <v>100</v>
      </c>
      <c r="B3" t="s">
        <v>101</v>
      </c>
    </row>
    <row r="4" spans="1:6" x14ac:dyDescent="0.35">
      <c r="A4" s="7">
        <v>20</v>
      </c>
      <c r="B4" s="7">
        <v>40</v>
      </c>
      <c r="E4" s="7" t="s">
        <v>102</v>
      </c>
      <c r="F4" s="7" t="s">
        <v>98</v>
      </c>
    </row>
    <row r="5" spans="1:6" x14ac:dyDescent="0.35">
      <c r="A5" s="7">
        <v>30</v>
      </c>
      <c r="B5" s="7">
        <v>20</v>
      </c>
      <c r="E5" s="7" t="s">
        <v>100</v>
      </c>
      <c r="F5" s="7">
        <f ca="1">SUM(INDIRECT(E5))</f>
        <v>190</v>
      </c>
    </row>
    <row r="6" spans="1:6" x14ac:dyDescent="0.35">
      <c r="A6" s="7">
        <v>50</v>
      </c>
      <c r="B6" s="7">
        <v>60</v>
      </c>
    </row>
    <row r="7" spans="1:6" x14ac:dyDescent="0.35">
      <c r="A7" s="7">
        <v>40</v>
      </c>
      <c r="B7" s="7">
        <v>50</v>
      </c>
    </row>
    <row r="8" spans="1:6" x14ac:dyDescent="0.35">
      <c r="A8" s="7">
        <v>50</v>
      </c>
      <c r="B8" s="7">
        <v>10</v>
      </c>
    </row>
    <row r="11" spans="1:6" x14ac:dyDescent="0.35">
      <c r="A11" t="s">
        <v>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267B-64C5-411C-AA24-6C37629C6F8A}">
  <dimension ref="C3:F9"/>
  <sheetViews>
    <sheetView workbookViewId="0">
      <selection activeCell="I30" sqref="I30"/>
    </sheetView>
  </sheetViews>
  <sheetFormatPr defaultRowHeight="14.5" x14ac:dyDescent="0.35"/>
  <sheetData>
    <row r="3" spans="3:6" x14ac:dyDescent="0.35">
      <c r="C3" s="3">
        <f>ROW()</f>
        <v>3</v>
      </c>
      <c r="F3" s="3">
        <f>ROWS(A5:D11)</f>
        <v>7</v>
      </c>
    </row>
    <row r="5" spans="3:6" x14ac:dyDescent="0.35">
      <c r="C5" s="3">
        <f>ROW(A5)</f>
        <v>5</v>
      </c>
      <c r="F5" s="3">
        <f>ROWS(B9:G23)</f>
        <v>15</v>
      </c>
    </row>
    <row r="7" spans="3:6" x14ac:dyDescent="0.35">
      <c r="C7" s="3">
        <f>ROW(A7:C8)</f>
        <v>7</v>
      </c>
    </row>
    <row r="9" spans="3:6" x14ac:dyDescent="0.35">
      <c r="C9" s="3">
        <f>ROW(C6:D6)</f>
        <v>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6CE5C-DBA9-49D1-AD90-243E19198A8D}">
  <dimension ref="A1:L29"/>
  <sheetViews>
    <sheetView workbookViewId="0">
      <selection activeCell="A3" sqref="A3"/>
    </sheetView>
  </sheetViews>
  <sheetFormatPr defaultRowHeight="14.5" x14ac:dyDescent="0.35"/>
  <cols>
    <col min="7" max="7" width="10.81640625" bestFit="1" customWidth="1"/>
    <col min="10" max="10" width="10.453125" customWidth="1"/>
  </cols>
  <sheetData>
    <row r="1" spans="1:12" x14ac:dyDescent="0.35">
      <c r="F1" s="8" t="b">
        <f>ISNA(C11)</f>
        <v>1</v>
      </c>
      <c r="G1" s="7" t="s">
        <v>57</v>
      </c>
    </row>
    <row r="2" spans="1:12" x14ac:dyDescent="0.35">
      <c r="A2" s="10" t="s">
        <v>125</v>
      </c>
      <c r="B2" s="10"/>
      <c r="C2" s="10"/>
      <c r="D2" s="10"/>
      <c r="F2" s="8" t="b">
        <f>ISNA(A3)</f>
        <v>0</v>
      </c>
      <c r="G2" s="7" t="s">
        <v>57</v>
      </c>
    </row>
    <row r="3" spans="1:12" x14ac:dyDescent="0.35">
      <c r="A3">
        <v>0</v>
      </c>
      <c r="F3" s="7"/>
      <c r="G3" s="7"/>
    </row>
    <row r="4" spans="1:12" x14ac:dyDescent="0.35">
      <c r="A4" s="7">
        <v>40</v>
      </c>
      <c r="F4" s="8" t="b">
        <f>ISERROR(A3)</f>
        <v>0</v>
      </c>
      <c r="G4" s="7" t="s">
        <v>52</v>
      </c>
    </row>
    <row r="5" spans="1:12" x14ac:dyDescent="0.35">
      <c r="A5" s="7">
        <v>20</v>
      </c>
      <c r="C5" t="e">
        <f>A4/A3</f>
        <v>#DIV/0!</v>
      </c>
      <c r="F5" s="8" t="b">
        <f>ISERROR(C5)</f>
        <v>1</v>
      </c>
      <c r="G5" s="7" t="s">
        <v>52</v>
      </c>
    </row>
    <row r="6" spans="1:12" x14ac:dyDescent="0.35">
      <c r="A6" s="7">
        <v>60</v>
      </c>
      <c r="F6" s="7"/>
      <c r="G6" s="7"/>
    </row>
    <row r="7" spans="1:12" x14ac:dyDescent="0.35">
      <c r="A7" s="7">
        <v>50</v>
      </c>
      <c r="C7">
        <f>AVERAGE(A4:A8)</f>
        <v>36</v>
      </c>
      <c r="F7" s="8" t="b">
        <f>ISREF(C7)</f>
        <v>1</v>
      </c>
      <c r="G7" s="7" t="s">
        <v>103</v>
      </c>
    </row>
    <row r="8" spans="1:12" x14ac:dyDescent="0.35">
      <c r="A8" s="7">
        <v>10</v>
      </c>
      <c r="F8" s="8" t="b">
        <f>ISREF("Cell")</f>
        <v>0</v>
      </c>
      <c r="G8" s="7" t="s">
        <v>103</v>
      </c>
    </row>
    <row r="9" spans="1:12" x14ac:dyDescent="0.35">
      <c r="C9">
        <f>AVERAGE(A6:A7)</f>
        <v>55</v>
      </c>
      <c r="F9" s="7"/>
      <c r="G9" s="7"/>
    </row>
    <row r="10" spans="1:12" x14ac:dyDescent="0.35">
      <c r="F10" s="8" t="b">
        <f>ISTEXT(G4)</f>
        <v>1</v>
      </c>
      <c r="G10" s="7" t="s">
        <v>61</v>
      </c>
      <c r="I10" s="8" t="b">
        <f>ISNONTEXT(G1)</f>
        <v>0</v>
      </c>
      <c r="J10" s="7" t="s">
        <v>106</v>
      </c>
      <c r="L10" t="s">
        <v>107</v>
      </c>
    </row>
    <row r="11" spans="1:12" x14ac:dyDescent="0.35">
      <c r="C11" t="e">
        <f>VLOOKUP(C9,A3:A8,1,FALSE)</f>
        <v>#N/A</v>
      </c>
      <c r="F11" s="8" t="b">
        <f>ISTEXT(A3)</f>
        <v>0</v>
      </c>
      <c r="G11" s="7" t="s">
        <v>61</v>
      </c>
      <c r="I11" s="8" t="b">
        <f>ISNONTEXT(A8)</f>
        <v>1</v>
      </c>
      <c r="J11" s="7" t="s">
        <v>106</v>
      </c>
    </row>
    <row r="12" spans="1:12" x14ac:dyDescent="0.35">
      <c r="F12" s="7"/>
      <c r="G12" s="7"/>
    </row>
    <row r="13" spans="1:12" x14ac:dyDescent="0.35">
      <c r="F13" s="8" t="b">
        <f>ISERR(C5)</f>
        <v>1</v>
      </c>
      <c r="G13" s="7" t="s">
        <v>54</v>
      </c>
      <c r="H13" s="10" t="str">
        <f>IF(ISERR(C5),"Error","No error")</f>
        <v>Error</v>
      </c>
      <c r="I13" s="10" t="s">
        <v>104</v>
      </c>
      <c r="J13" s="10"/>
      <c r="K13" s="10"/>
      <c r="L13" s="10"/>
    </row>
    <row r="14" spans="1:12" x14ac:dyDescent="0.35">
      <c r="F14" s="8" t="b">
        <f>ISERR(C7)</f>
        <v>0</v>
      </c>
      <c r="G14" s="7" t="s">
        <v>54</v>
      </c>
      <c r="I14" s="10" t="s">
        <v>105</v>
      </c>
      <c r="J14" s="10"/>
      <c r="K14" s="10"/>
      <c r="L14" s="10"/>
    </row>
    <row r="15" spans="1:12" x14ac:dyDescent="0.35">
      <c r="F15" s="7"/>
      <c r="G15" s="7"/>
    </row>
    <row r="16" spans="1:12" x14ac:dyDescent="0.35">
      <c r="F16" s="8" t="b">
        <f>ISBLANK(A8)</f>
        <v>0</v>
      </c>
      <c r="G16" s="7" t="s">
        <v>53</v>
      </c>
    </row>
    <row r="17" spans="6:10" x14ac:dyDescent="0.35">
      <c r="F17" s="8" t="b">
        <f>ISBLANK(A9)</f>
        <v>1</v>
      </c>
      <c r="G17" s="7" t="s">
        <v>53</v>
      </c>
    </row>
    <row r="18" spans="6:10" x14ac:dyDescent="0.35">
      <c r="F18" s="7"/>
      <c r="G18" s="7"/>
    </row>
    <row r="19" spans="6:10" x14ac:dyDescent="0.35">
      <c r="F19" s="8" t="b">
        <f>ISEVEN(A8)</f>
        <v>1</v>
      </c>
      <c r="G19" s="7" t="s">
        <v>55</v>
      </c>
      <c r="I19" s="8" t="b">
        <f>ISODD(C9)</f>
        <v>1</v>
      </c>
      <c r="J19" s="7" t="s">
        <v>60</v>
      </c>
    </row>
    <row r="20" spans="6:10" x14ac:dyDescent="0.35">
      <c r="F20" s="8" t="b">
        <f>ISEVEN(C9)</f>
        <v>0</v>
      </c>
      <c r="G20" s="7" t="s">
        <v>55</v>
      </c>
      <c r="I20" s="8" t="b">
        <f>ISODD(A8)</f>
        <v>0</v>
      </c>
      <c r="J20" s="7" t="s">
        <v>60</v>
      </c>
    </row>
    <row r="21" spans="6:10" x14ac:dyDescent="0.35">
      <c r="F21" s="7"/>
      <c r="G21" s="7"/>
    </row>
    <row r="22" spans="6:10" x14ac:dyDescent="0.35">
      <c r="F22" s="8" t="b">
        <f>_xlfn.ISFORMULA(C7)</f>
        <v>1</v>
      </c>
      <c r="G22" s="7" t="s">
        <v>56</v>
      </c>
    </row>
    <row r="23" spans="6:10" x14ac:dyDescent="0.35">
      <c r="F23" s="8" t="b">
        <f>_xlfn.ISFORMULA(A8)</f>
        <v>0</v>
      </c>
      <c r="G23" s="7" t="s">
        <v>56</v>
      </c>
    </row>
    <row r="24" spans="6:10" x14ac:dyDescent="0.35">
      <c r="F24" s="7"/>
      <c r="G24" s="7"/>
    </row>
    <row r="25" spans="6:10" x14ac:dyDescent="0.35">
      <c r="F25" s="8" t="b">
        <f>ISLOGICAL(F4)</f>
        <v>1</v>
      </c>
      <c r="G25" s="7" t="s">
        <v>58</v>
      </c>
    </row>
    <row r="26" spans="6:10" x14ac:dyDescent="0.35">
      <c r="F26" s="8" t="b">
        <f>ISLOGICAL(A6)</f>
        <v>0</v>
      </c>
      <c r="G26" s="7" t="s">
        <v>58</v>
      </c>
    </row>
    <row r="27" spans="6:10" x14ac:dyDescent="0.35">
      <c r="F27" s="7"/>
      <c r="G27" s="7"/>
    </row>
    <row r="28" spans="6:10" x14ac:dyDescent="0.35">
      <c r="F28" s="8" t="b">
        <f>ISNUMBER(A5)</f>
        <v>1</v>
      </c>
      <c r="G28" s="7" t="s">
        <v>59</v>
      </c>
    </row>
    <row r="29" spans="6:10" x14ac:dyDescent="0.35">
      <c r="F29" s="8" t="b">
        <f>ISNUMBER(J19)</f>
        <v>0</v>
      </c>
      <c r="G29" s="7" t="s">
        <v>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1D76-9017-4D35-AA8B-B9E98A87CF15}">
  <dimension ref="A4:E27"/>
  <sheetViews>
    <sheetView workbookViewId="0"/>
  </sheetViews>
  <sheetFormatPr defaultRowHeight="14.5" x14ac:dyDescent="0.35"/>
  <cols>
    <col min="1" max="1" width="10.54296875" bestFit="1" customWidth="1"/>
    <col min="3" max="3" width="10.1796875" bestFit="1" customWidth="1"/>
    <col min="4" max="4" width="12.81640625" customWidth="1"/>
  </cols>
  <sheetData>
    <row r="4" spans="1:5" x14ac:dyDescent="0.35">
      <c r="A4" s="7" t="s">
        <v>108</v>
      </c>
      <c r="B4" s="7"/>
      <c r="C4" s="8">
        <f>LEN(A4)</f>
        <v>10</v>
      </c>
      <c r="D4" s="7" t="s">
        <v>9</v>
      </c>
    </row>
    <row r="6" spans="1:5" x14ac:dyDescent="0.35">
      <c r="A6" s="7" t="s">
        <v>109</v>
      </c>
      <c r="B6" s="7"/>
      <c r="C6" s="8" t="str">
        <f>LEFT(A6,3)</f>
        <v>Ana</v>
      </c>
      <c r="D6" s="7" t="s">
        <v>10</v>
      </c>
    </row>
    <row r="8" spans="1:5" x14ac:dyDescent="0.35">
      <c r="A8" s="7" t="s">
        <v>110</v>
      </c>
      <c r="B8" s="7"/>
      <c r="C8" s="8" t="str">
        <f>RIGHT(A8,7)</f>
        <v>ability</v>
      </c>
      <c r="D8" s="7" t="s">
        <v>11</v>
      </c>
    </row>
    <row r="10" spans="1:5" x14ac:dyDescent="0.35">
      <c r="A10" s="7" t="s">
        <v>111</v>
      </c>
      <c r="B10" s="7"/>
      <c r="C10" s="8" t="str">
        <f>MID(A10,5,2)</f>
        <v>on</v>
      </c>
      <c r="D10" s="7" t="s">
        <v>12</v>
      </c>
    </row>
    <row r="12" spans="1:5" x14ac:dyDescent="0.35">
      <c r="A12" s="7" t="s">
        <v>112</v>
      </c>
      <c r="B12" s="7"/>
      <c r="C12" s="8" t="str">
        <f>CONCATENATE(A12,A13)</f>
        <v>TimeSeries</v>
      </c>
      <c r="D12" s="7" t="s">
        <v>115</v>
      </c>
    </row>
    <row r="13" spans="1:5" x14ac:dyDescent="0.35">
      <c r="A13" s="7" t="s">
        <v>113</v>
      </c>
      <c r="B13" s="7"/>
      <c r="C13" s="8" t="str">
        <f>CONCATENATE(A12," ", A13)</f>
        <v>Time Series</v>
      </c>
      <c r="D13" s="7"/>
    </row>
    <row r="15" spans="1:5" x14ac:dyDescent="0.35">
      <c r="A15" s="7" t="s">
        <v>114</v>
      </c>
      <c r="B15" s="7"/>
      <c r="C15" s="8" t="str">
        <f>TRIM(A15)</f>
        <v>Space</v>
      </c>
      <c r="D15" s="7" t="s">
        <v>14</v>
      </c>
      <c r="E15" t="s">
        <v>116</v>
      </c>
    </row>
    <row r="17" spans="1:5" x14ac:dyDescent="0.35">
      <c r="A17" s="7" t="s">
        <v>118</v>
      </c>
      <c r="B17" s="7"/>
      <c r="C17" s="8">
        <f>SEARCH(A18,A17)</f>
        <v>2</v>
      </c>
      <c r="D17" s="7" t="s">
        <v>28</v>
      </c>
      <c r="E17" t="s">
        <v>120</v>
      </c>
    </row>
    <row r="18" spans="1:5" x14ac:dyDescent="0.35">
      <c r="A18" s="7" t="s">
        <v>117</v>
      </c>
      <c r="B18" s="7"/>
      <c r="C18" s="7"/>
      <c r="D18" s="7"/>
    </row>
    <row r="20" spans="1:5" x14ac:dyDescent="0.35">
      <c r="A20" s="7" t="s">
        <v>121</v>
      </c>
      <c r="B20" s="7"/>
      <c r="C20" s="8">
        <f>FIND("in", A20)</f>
        <v>2</v>
      </c>
      <c r="D20" s="7" t="s">
        <v>29</v>
      </c>
      <c r="E20" t="s">
        <v>119</v>
      </c>
    </row>
    <row r="21" spans="1:5" x14ac:dyDescent="0.35">
      <c r="A21" s="7" t="s">
        <v>122</v>
      </c>
      <c r="B21" s="7"/>
      <c r="C21" s="8">
        <f>FIND(A21,A20)</f>
        <v>2</v>
      </c>
      <c r="D21" s="7"/>
    </row>
    <row r="23" spans="1:5" x14ac:dyDescent="0.35">
      <c r="A23" s="7" t="s">
        <v>30</v>
      </c>
      <c r="B23" s="7"/>
      <c r="C23" s="8" t="str">
        <f>LOWER(A23)</f>
        <v>lower</v>
      </c>
      <c r="D23" s="7" t="s">
        <v>30</v>
      </c>
    </row>
    <row r="24" spans="1:5" x14ac:dyDescent="0.35">
      <c r="A24" s="7" t="s">
        <v>123</v>
      </c>
      <c r="B24" s="7"/>
      <c r="C24" s="8" t="str">
        <f>UPPER(A24)</f>
        <v>UPPER</v>
      </c>
      <c r="D24" s="7" t="s">
        <v>123</v>
      </c>
    </row>
    <row r="25" spans="1:5" x14ac:dyDescent="0.35">
      <c r="A25" s="7" t="s">
        <v>124</v>
      </c>
      <c r="B25" s="7"/>
      <c r="C25" s="8" t="str">
        <f>PROPER(A25)</f>
        <v>Proper</v>
      </c>
      <c r="D25" s="7" t="s">
        <v>124</v>
      </c>
    </row>
    <row r="27" spans="1:5" x14ac:dyDescent="0.35">
      <c r="A27" s="13">
        <v>42192</v>
      </c>
      <c r="B27" s="7"/>
      <c r="C27" s="7" t="str">
        <f>TEXT(A27,"dd/mm/yyyy")</f>
        <v>07/07/2015</v>
      </c>
      <c r="D27" s="7" t="s">
        <v>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6730-DDD7-4237-95A3-F870B2022AAC}">
  <dimension ref="A2:N18"/>
  <sheetViews>
    <sheetView workbookViewId="0"/>
  </sheetViews>
  <sheetFormatPr defaultRowHeight="14.5" x14ac:dyDescent="0.35"/>
  <cols>
    <col min="1" max="1" width="9.54296875" bestFit="1" customWidth="1"/>
    <col min="5" max="5" width="10.453125" bestFit="1" customWidth="1"/>
    <col min="6" max="6" width="10.81640625" bestFit="1" customWidth="1"/>
  </cols>
  <sheetData>
    <row r="2" spans="1:14" x14ac:dyDescent="0.35">
      <c r="A2" s="7" t="s">
        <v>126</v>
      </c>
      <c r="B2" s="7" t="s">
        <v>127</v>
      </c>
      <c r="C2" s="7" t="s">
        <v>128</v>
      </c>
    </row>
    <row r="3" spans="1:14" x14ac:dyDescent="0.35">
      <c r="A3" s="7">
        <v>2015</v>
      </c>
      <c r="B3" s="7">
        <v>4</v>
      </c>
      <c r="C3" s="7">
        <v>12</v>
      </c>
      <c r="E3" s="15">
        <f>DATE(A3,B3,C3)</f>
        <v>42106</v>
      </c>
      <c r="F3" t="s">
        <v>71</v>
      </c>
    </row>
    <row r="8" spans="1:14" x14ac:dyDescent="0.35">
      <c r="A8" s="6">
        <v>43135</v>
      </c>
      <c r="B8" s="7"/>
      <c r="C8" s="7"/>
      <c r="D8" s="7"/>
      <c r="E8" s="8">
        <f>MONTH(A8)</f>
        <v>2</v>
      </c>
      <c r="F8" s="7" t="s">
        <v>72</v>
      </c>
    </row>
    <row r="11" spans="1:14" x14ac:dyDescent="0.35">
      <c r="A11" s="16">
        <v>42755</v>
      </c>
      <c r="B11" s="7"/>
      <c r="C11" s="7"/>
      <c r="D11" s="7"/>
      <c r="E11" s="8">
        <f>YEAR(A11)</f>
        <v>2017</v>
      </c>
      <c r="F11" s="7" t="s">
        <v>73</v>
      </c>
    </row>
    <row r="13" spans="1:14" x14ac:dyDescent="0.35">
      <c r="A13" s="6">
        <v>1136776</v>
      </c>
      <c r="B13" s="7"/>
      <c r="C13" s="7"/>
      <c r="D13" s="7"/>
      <c r="E13" s="8" t="str">
        <f>TEXT(A13,"dddd")</f>
        <v>Wednesday</v>
      </c>
      <c r="F13" s="7" t="s">
        <v>33</v>
      </c>
    </row>
    <row r="15" spans="1:14" x14ac:dyDescent="0.35">
      <c r="A15" s="14"/>
      <c r="E15" s="3">
        <f>DATEVALUE("01/05/2002")</f>
        <v>37261</v>
      </c>
      <c r="F15" t="s">
        <v>74</v>
      </c>
      <c r="G15" s="17" t="s">
        <v>129</v>
      </c>
      <c r="H15" s="17"/>
      <c r="I15" s="17"/>
      <c r="J15" s="17"/>
      <c r="K15" s="17"/>
      <c r="L15" s="17"/>
      <c r="M15" s="17"/>
      <c r="N15" s="17"/>
    </row>
    <row r="17" spans="1:12" x14ac:dyDescent="0.35">
      <c r="A17" s="6">
        <v>41674</v>
      </c>
      <c r="B17" s="7"/>
      <c r="C17" s="7"/>
      <c r="D17" s="7"/>
      <c r="E17" s="8">
        <f>_xlfn.DAYS(A18,A17)</f>
        <v>371</v>
      </c>
      <c r="F17" s="7" t="s">
        <v>34</v>
      </c>
      <c r="G17" s="17" t="s">
        <v>130</v>
      </c>
      <c r="H17" s="17"/>
      <c r="I17" s="17"/>
      <c r="J17" s="17"/>
      <c r="K17" s="17"/>
      <c r="L17" s="17"/>
    </row>
    <row r="18" spans="1:12" x14ac:dyDescent="0.35">
      <c r="A18" s="6">
        <v>42045</v>
      </c>
      <c r="B18" s="7"/>
      <c r="C18" s="7"/>
      <c r="D18" s="7"/>
      <c r="E18" s="7"/>
      <c r="F18"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25149-CF71-4C98-83C7-5236DAD96A30}">
  <dimension ref="A2:P29"/>
  <sheetViews>
    <sheetView workbookViewId="0">
      <selection activeCell="A2" sqref="A2"/>
    </sheetView>
  </sheetViews>
  <sheetFormatPr defaultRowHeight="14.5" x14ac:dyDescent="0.35"/>
  <sheetData>
    <row r="2" spans="1:16" x14ac:dyDescent="0.35">
      <c r="A2" s="2" t="s">
        <v>62</v>
      </c>
      <c r="F2" s="2" t="s">
        <v>42</v>
      </c>
    </row>
    <row r="3" spans="1:16" x14ac:dyDescent="0.35">
      <c r="A3">
        <v>3.5</v>
      </c>
      <c r="B3" s="19">
        <f>TRUNC(A3)</f>
        <v>3</v>
      </c>
      <c r="F3">
        <v>15</v>
      </c>
      <c r="G3">
        <v>2</v>
      </c>
      <c r="H3" s="19">
        <f>MOD(F3,G3)</f>
        <v>1</v>
      </c>
      <c r="J3" s="3" t="s">
        <v>135</v>
      </c>
      <c r="K3" s="3"/>
      <c r="L3" s="3"/>
      <c r="M3" s="3"/>
      <c r="N3" s="3"/>
    </row>
    <row r="4" spans="1:16" x14ac:dyDescent="0.35">
      <c r="A4">
        <v>2.2513999999999998</v>
      </c>
      <c r="B4" s="19">
        <f>TRUNC(A4,2)</f>
        <v>2.25</v>
      </c>
      <c r="F4">
        <v>11</v>
      </c>
      <c r="G4">
        <v>-3</v>
      </c>
      <c r="H4" s="19">
        <f>MOD(F4,G4)</f>
        <v>-1</v>
      </c>
    </row>
    <row r="5" spans="1:16" x14ac:dyDescent="0.35">
      <c r="F5">
        <v>-24</v>
      </c>
      <c r="G5">
        <v>7</v>
      </c>
      <c r="H5" s="19">
        <f>MOD(F5,G5)</f>
        <v>4</v>
      </c>
    </row>
    <row r="7" spans="1:16" x14ac:dyDescent="0.35">
      <c r="A7" s="2" t="s">
        <v>41</v>
      </c>
      <c r="F7" s="2" t="s">
        <v>45</v>
      </c>
    </row>
    <row r="8" spans="1:16" x14ac:dyDescent="0.35">
      <c r="A8">
        <v>1.7</v>
      </c>
      <c r="B8" s="19">
        <f>INT(A8)</f>
        <v>1</v>
      </c>
      <c r="F8">
        <v>12.71</v>
      </c>
      <c r="G8">
        <v>1</v>
      </c>
      <c r="H8" s="19">
        <f>ROUND(F8,G8)</f>
        <v>12.7</v>
      </c>
    </row>
    <row r="9" spans="1:16" x14ac:dyDescent="0.35">
      <c r="A9">
        <v>-1.2</v>
      </c>
      <c r="B9" s="19">
        <f>INT(A9)</f>
        <v>-2</v>
      </c>
      <c r="F9">
        <v>153.55000000000001</v>
      </c>
      <c r="G9">
        <v>0</v>
      </c>
      <c r="H9" s="19">
        <f>ROUND(F9,G9)</f>
        <v>154</v>
      </c>
    </row>
    <row r="12" spans="1:16" x14ac:dyDescent="0.35">
      <c r="A12" s="2" t="s">
        <v>40</v>
      </c>
      <c r="F12" s="2" t="s">
        <v>43</v>
      </c>
      <c r="J12" s="3" t="s">
        <v>136</v>
      </c>
      <c r="K12" s="3"/>
      <c r="L12" s="3"/>
      <c r="M12" s="3"/>
      <c r="N12" s="3"/>
      <c r="O12" s="3"/>
      <c r="P12" s="3"/>
    </row>
    <row r="13" spans="1:16" x14ac:dyDescent="0.35">
      <c r="A13">
        <v>1</v>
      </c>
      <c r="B13" s="19">
        <f>ABS(A13)</f>
        <v>1</v>
      </c>
      <c r="F13">
        <v>10</v>
      </c>
      <c r="G13">
        <v>3</v>
      </c>
      <c r="H13" s="19">
        <f>FLOOR(F13,G13)</f>
        <v>9</v>
      </c>
    </row>
    <row r="14" spans="1:16" x14ac:dyDescent="0.35">
      <c r="A14">
        <v>-1</v>
      </c>
      <c r="B14" s="19">
        <f>ABS(A14)</f>
        <v>1</v>
      </c>
      <c r="F14">
        <v>22</v>
      </c>
      <c r="G14">
        <v>5</v>
      </c>
      <c r="H14" s="19">
        <f>FLOOR(F14,G14)</f>
        <v>20</v>
      </c>
    </row>
    <row r="17" spans="1:16" x14ac:dyDescent="0.35">
      <c r="F17" s="2" t="s">
        <v>44</v>
      </c>
    </row>
    <row r="18" spans="1:16" x14ac:dyDescent="0.35">
      <c r="F18">
        <v>24</v>
      </c>
      <c r="G18">
        <v>5</v>
      </c>
      <c r="H18" s="19">
        <f>CEILING(F18,G18)</f>
        <v>25</v>
      </c>
      <c r="J18" s="3" t="s">
        <v>137</v>
      </c>
      <c r="K18" s="3"/>
      <c r="L18" s="3"/>
      <c r="M18" s="3"/>
      <c r="N18" s="3"/>
      <c r="O18" s="3"/>
      <c r="P18" s="3"/>
    </row>
    <row r="19" spans="1:16" x14ac:dyDescent="0.35">
      <c r="F19">
        <v>56</v>
      </c>
      <c r="G19">
        <v>5</v>
      </c>
      <c r="H19" s="19">
        <f>CEILING(F19,G19)</f>
        <v>60</v>
      </c>
    </row>
    <row r="27" spans="1:16" x14ac:dyDescent="0.35">
      <c r="A27" s="2" t="s">
        <v>134</v>
      </c>
    </row>
    <row r="28" spans="1:16" s="3" customFormat="1" x14ac:dyDescent="0.35">
      <c r="A28" s="3" t="s">
        <v>132</v>
      </c>
    </row>
    <row r="29" spans="1:16" s="3" customFormat="1" x14ac:dyDescent="0.35">
      <c r="A29" s="3"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02523-A01F-40A0-AE07-613C2F9858D3}">
  <dimension ref="A2:E11"/>
  <sheetViews>
    <sheetView workbookViewId="0"/>
  </sheetViews>
  <sheetFormatPr defaultRowHeight="14.5" x14ac:dyDescent="0.35"/>
  <cols>
    <col min="1" max="1" width="11.453125" bestFit="1" customWidth="1"/>
    <col min="5" max="5" width="12.54296875" bestFit="1" customWidth="1"/>
  </cols>
  <sheetData>
    <row r="2" spans="1:5" x14ac:dyDescent="0.35">
      <c r="E2" s="4" t="s">
        <v>15</v>
      </c>
    </row>
    <row r="3" spans="1:5" x14ac:dyDescent="0.35">
      <c r="A3" s="7" t="s">
        <v>82</v>
      </c>
      <c r="B3">
        <v>150</v>
      </c>
      <c r="E3" s="5">
        <f>SUBTOTAL(1,B3:B11)</f>
        <v>82.777777777777771</v>
      </c>
    </row>
    <row r="4" spans="1:5" x14ac:dyDescent="0.35">
      <c r="A4" s="7" t="s">
        <v>83</v>
      </c>
      <c r="B4">
        <v>64</v>
      </c>
    </row>
    <row r="5" spans="1:5" x14ac:dyDescent="0.35">
      <c r="A5" s="7" t="s">
        <v>84</v>
      </c>
      <c r="B5">
        <v>187</v>
      </c>
    </row>
    <row r="6" spans="1:5" x14ac:dyDescent="0.35">
      <c r="A6" s="7" t="s">
        <v>85</v>
      </c>
      <c r="B6">
        <v>2</v>
      </c>
    </row>
    <row r="7" spans="1:5" x14ac:dyDescent="0.35">
      <c r="A7" s="7" t="s">
        <v>86</v>
      </c>
      <c r="B7">
        <v>316</v>
      </c>
    </row>
    <row r="8" spans="1:5" x14ac:dyDescent="0.35">
      <c r="A8" s="7" t="s">
        <v>87</v>
      </c>
      <c r="B8">
        <v>3</v>
      </c>
    </row>
    <row r="9" spans="1:5" x14ac:dyDescent="0.35">
      <c r="A9" s="7" t="s">
        <v>88</v>
      </c>
      <c r="B9">
        <v>2</v>
      </c>
    </row>
    <row r="10" spans="1:5" x14ac:dyDescent="0.35">
      <c r="A10" s="7" t="s">
        <v>89</v>
      </c>
      <c r="B10">
        <v>3</v>
      </c>
    </row>
    <row r="11" spans="1:5" x14ac:dyDescent="0.35">
      <c r="A11" s="7" t="s">
        <v>90</v>
      </c>
      <c r="B11">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E397D-318C-4228-868C-AEBE35BB0D67}">
  <dimension ref="A2:E11"/>
  <sheetViews>
    <sheetView workbookViewId="0"/>
  </sheetViews>
  <sheetFormatPr defaultRowHeight="14.5" x14ac:dyDescent="0.35"/>
  <cols>
    <col min="1" max="1" width="11.453125" bestFit="1" customWidth="1"/>
  </cols>
  <sheetData>
    <row r="2" spans="1:5" x14ac:dyDescent="0.35">
      <c r="E2" s="4" t="s">
        <v>18</v>
      </c>
    </row>
    <row r="3" spans="1:5" x14ac:dyDescent="0.35">
      <c r="A3" s="7" t="s">
        <v>82</v>
      </c>
      <c r="B3" s="7">
        <v>150</v>
      </c>
      <c r="C3" s="6">
        <v>43282</v>
      </c>
      <c r="E3">
        <f>SUMIF(B3:B11,"&gt;100")</f>
        <v>653</v>
      </c>
    </row>
    <row r="4" spans="1:5" x14ac:dyDescent="0.35">
      <c r="A4" s="7" t="s">
        <v>83</v>
      </c>
      <c r="B4" s="7">
        <v>64</v>
      </c>
      <c r="C4" s="6">
        <v>43283</v>
      </c>
    </row>
    <row r="5" spans="1:5" x14ac:dyDescent="0.35">
      <c r="A5" s="7" t="s">
        <v>84</v>
      </c>
      <c r="B5" s="7">
        <v>187</v>
      </c>
      <c r="C5" s="6">
        <v>43284</v>
      </c>
    </row>
    <row r="6" spans="1:5" x14ac:dyDescent="0.35">
      <c r="A6" s="7" t="s">
        <v>85</v>
      </c>
      <c r="B6" s="7">
        <v>2</v>
      </c>
      <c r="C6" s="6">
        <v>43285</v>
      </c>
      <c r="E6" s="4" t="s">
        <v>19</v>
      </c>
    </row>
    <row r="7" spans="1:5" x14ac:dyDescent="0.35">
      <c r="A7" s="7" t="s">
        <v>86</v>
      </c>
      <c r="B7" s="7">
        <v>316</v>
      </c>
      <c r="C7" s="6">
        <v>43286</v>
      </c>
      <c r="E7">
        <f>SUMIFS(B3:B11,B3:B11,"&gt;150")</f>
        <v>503</v>
      </c>
    </row>
    <row r="8" spans="1:5" x14ac:dyDescent="0.35">
      <c r="A8" s="7" t="s">
        <v>87</v>
      </c>
      <c r="B8" s="7">
        <v>3</v>
      </c>
      <c r="C8" s="6">
        <v>43287</v>
      </c>
    </row>
    <row r="9" spans="1:5" x14ac:dyDescent="0.35">
      <c r="A9" s="7" t="s">
        <v>88</v>
      </c>
      <c r="B9" s="7">
        <v>2</v>
      </c>
      <c r="C9" s="6">
        <v>43288</v>
      </c>
      <c r="E9" s="4" t="s">
        <v>19</v>
      </c>
    </row>
    <row r="10" spans="1:5" x14ac:dyDescent="0.35">
      <c r="A10" s="7" t="s">
        <v>89</v>
      </c>
      <c r="B10" s="7">
        <v>3</v>
      </c>
      <c r="C10" s="6">
        <v>43289</v>
      </c>
      <c r="E10">
        <f>SUMIFS(B3:B11,C3:C11,"&gt;7/5/2018")</f>
        <v>26</v>
      </c>
    </row>
    <row r="11" spans="1:5" x14ac:dyDescent="0.35">
      <c r="A11" s="7" t="s">
        <v>90</v>
      </c>
      <c r="B11" s="7">
        <v>18</v>
      </c>
      <c r="C11" s="6">
        <v>43290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F5419-C056-4390-9E68-87CAE73789D3}">
  <dimension ref="A2:F11"/>
  <sheetViews>
    <sheetView workbookViewId="0"/>
  </sheetViews>
  <sheetFormatPr defaultRowHeight="14.5" x14ac:dyDescent="0.35"/>
  <sheetData>
    <row r="2" spans="1:6" x14ac:dyDescent="0.35">
      <c r="F2" s="4" t="s">
        <v>20</v>
      </c>
    </row>
    <row r="3" spans="1:6" x14ac:dyDescent="0.35">
      <c r="A3" s="7" t="s">
        <v>82</v>
      </c>
      <c r="B3" s="7">
        <v>150</v>
      </c>
      <c r="C3" s="6">
        <v>43282</v>
      </c>
      <c r="F3">
        <f>COUNTIF(B3:B11,"&lt;100")</f>
        <v>6</v>
      </c>
    </row>
    <row r="4" spans="1:6" x14ac:dyDescent="0.35">
      <c r="A4" s="7" t="s">
        <v>83</v>
      </c>
      <c r="B4" s="7">
        <v>64</v>
      </c>
      <c r="C4" s="6">
        <v>43283</v>
      </c>
    </row>
    <row r="5" spans="1:6" x14ac:dyDescent="0.35">
      <c r="A5" s="7" t="s">
        <v>84</v>
      </c>
      <c r="B5" s="7">
        <v>187</v>
      </c>
      <c r="C5" s="6">
        <v>43284</v>
      </c>
    </row>
    <row r="6" spans="1:6" x14ac:dyDescent="0.35">
      <c r="A6" s="7" t="s">
        <v>85</v>
      </c>
      <c r="B6" s="7">
        <v>2</v>
      </c>
      <c r="C6" s="6">
        <v>43285</v>
      </c>
      <c r="F6" s="4" t="s">
        <v>21</v>
      </c>
    </row>
    <row r="7" spans="1:6" x14ac:dyDescent="0.35">
      <c r="A7" s="7" t="s">
        <v>86</v>
      </c>
      <c r="B7" s="7">
        <v>316</v>
      </c>
      <c r="C7" s="6">
        <v>43286</v>
      </c>
      <c r="F7">
        <f>COUNTIFS(B3:B11,"&gt;100",C3:C11,"&lt;7/5/2018")</f>
        <v>2</v>
      </c>
    </row>
    <row r="8" spans="1:6" x14ac:dyDescent="0.35">
      <c r="A8" s="7" t="s">
        <v>87</v>
      </c>
      <c r="B8" s="7">
        <v>3</v>
      </c>
      <c r="C8" s="6">
        <v>43287</v>
      </c>
    </row>
    <row r="9" spans="1:6" x14ac:dyDescent="0.35">
      <c r="A9" s="7" t="s">
        <v>88</v>
      </c>
      <c r="B9" s="7">
        <v>2</v>
      </c>
      <c r="C9" s="6">
        <v>43288</v>
      </c>
    </row>
    <row r="10" spans="1:6" x14ac:dyDescent="0.35">
      <c r="A10" s="7" t="s">
        <v>89</v>
      </c>
      <c r="B10" s="7">
        <v>3</v>
      </c>
      <c r="C10" s="6">
        <v>43289</v>
      </c>
    </row>
    <row r="11" spans="1:6" x14ac:dyDescent="0.35">
      <c r="A11" s="7" t="s">
        <v>90</v>
      </c>
      <c r="B11" s="7">
        <v>18</v>
      </c>
      <c r="C11" s="6">
        <v>43290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21EB-D3B5-40AA-A841-31440C9038A5}">
  <dimension ref="A3:F19"/>
  <sheetViews>
    <sheetView workbookViewId="0"/>
  </sheetViews>
  <sheetFormatPr defaultRowHeight="14.5" x14ac:dyDescent="0.35"/>
  <cols>
    <col min="1" max="1" width="11.453125" bestFit="1" customWidth="1"/>
    <col min="5" max="5" width="13.08984375" bestFit="1" customWidth="1"/>
    <col min="6" max="6" width="167.453125" bestFit="1" customWidth="1"/>
  </cols>
  <sheetData>
    <row r="3" spans="1:5" x14ac:dyDescent="0.35">
      <c r="A3" s="7" t="s">
        <v>86</v>
      </c>
      <c r="B3" s="7">
        <v>150</v>
      </c>
    </row>
    <row r="4" spans="1:5" x14ac:dyDescent="0.35">
      <c r="A4" s="7" t="s">
        <v>83</v>
      </c>
      <c r="B4" s="7">
        <v>64</v>
      </c>
      <c r="E4" s="3" t="s">
        <v>75</v>
      </c>
    </row>
    <row r="5" spans="1:5" x14ac:dyDescent="0.35">
      <c r="A5" s="7" t="s">
        <v>84</v>
      </c>
      <c r="B5" s="7">
        <v>187</v>
      </c>
      <c r="E5">
        <f>SUMPRODUCT(--(A3:A11="Anaconda"),B3:B11)</f>
        <v>466</v>
      </c>
    </row>
    <row r="6" spans="1:5" x14ac:dyDescent="0.35">
      <c r="A6" s="7" t="s">
        <v>85</v>
      </c>
      <c r="B6" s="7">
        <v>2</v>
      </c>
    </row>
    <row r="7" spans="1:5" x14ac:dyDescent="0.35">
      <c r="A7" s="7" t="s">
        <v>86</v>
      </c>
      <c r="B7" s="7">
        <v>316</v>
      </c>
    </row>
    <row r="8" spans="1:5" x14ac:dyDescent="0.35">
      <c r="A8" s="7" t="s">
        <v>87</v>
      </c>
      <c r="B8" s="7">
        <v>3</v>
      </c>
      <c r="E8" s="3" t="s">
        <v>92</v>
      </c>
    </row>
    <row r="9" spans="1:5" x14ac:dyDescent="0.35">
      <c r="A9" s="7" t="s">
        <v>88</v>
      </c>
      <c r="B9" s="7">
        <v>2</v>
      </c>
      <c r="E9">
        <f>SUMPRODUCT(--(A3:A11="Anaconda"))</f>
        <v>2</v>
      </c>
    </row>
    <row r="10" spans="1:5" x14ac:dyDescent="0.35">
      <c r="A10" s="7" t="s">
        <v>89</v>
      </c>
      <c r="B10" s="7">
        <v>3</v>
      </c>
    </row>
    <row r="11" spans="1:5" x14ac:dyDescent="0.35">
      <c r="A11" s="7" t="s">
        <v>90</v>
      </c>
      <c r="B11" s="7">
        <v>18</v>
      </c>
    </row>
    <row r="18" spans="6:6" x14ac:dyDescent="0.35">
      <c r="F18" s="3" t="s">
        <v>76</v>
      </c>
    </row>
    <row r="19" spans="6:6" x14ac:dyDescent="0.35">
      <c r="F19" s="3"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DAA02-7D66-464E-8ED0-BE42E435D0D7}">
  <dimension ref="A1:E5"/>
  <sheetViews>
    <sheetView workbookViewId="0">
      <selection activeCell="C8" sqref="C8"/>
    </sheetView>
  </sheetViews>
  <sheetFormatPr defaultRowHeight="14.5" x14ac:dyDescent="0.35"/>
  <sheetData>
    <row r="1" spans="1:5" x14ac:dyDescent="0.35">
      <c r="A1" s="18" t="s">
        <v>131</v>
      </c>
      <c r="B1" s="18"/>
      <c r="C1" s="18"/>
      <c r="D1" s="18"/>
      <c r="E1" s="18"/>
    </row>
    <row r="3" spans="1:5" x14ac:dyDescent="0.35">
      <c r="A3">
        <v>52</v>
      </c>
      <c r="B3">
        <v>5</v>
      </c>
      <c r="C3" s="19">
        <f>MROUND(A3,5)</f>
        <v>50</v>
      </c>
    </row>
    <row r="4" spans="1:5" x14ac:dyDescent="0.35">
      <c r="A4">
        <v>112</v>
      </c>
      <c r="B4">
        <v>7</v>
      </c>
      <c r="C4" s="19">
        <f>MROUND(A4,B4)</f>
        <v>112</v>
      </c>
    </row>
    <row r="5" spans="1:5" x14ac:dyDescent="0.35">
      <c r="A5">
        <v>28</v>
      </c>
      <c r="B5">
        <v>3</v>
      </c>
      <c r="C5" s="19">
        <f>MROUND(A5,B5)</f>
        <v>27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4EAC1-8B89-49DD-925B-22CE4964E4DE}">
  <dimension ref="A3:F14"/>
  <sheetViews>
    <sheetView workbookViewId="0">
      <selection activeCell="F11" sqref="F11"/>
    </sheetView>
  </sheetViews>
  <sheetFormatPr defaultRowHeight="14.5" x14ac:dyDescent="0.35"/>
  <cols>
    <col min="1" max="1" width="11.453125" bestFit="1" customWidth="1"/>
    <col min="6" max="6" width="18.453125" bestFit="1" customWidth="1"/>
  </cols>
  <sheetData>
    <row r="3" spans="1:6" x14ac:dyDescent="0.35">
      <c r="A3" s="7" t="s">
        <v>82</v>
      </c>
      <c r="B3" s="7">
        <v>150</v>
      </c>
      <c r="C3" s="6">
        <v>43282</v>
      </c>
      <c r="F3" s="8" t="s">
        <v>78</v>
      </c>
    </row>
    <row r="4" spans="1:6" x14ac:dyDescent="0.35">
      <c r="A4" s="7" t="s">
        <v>83</v>
      </c>
      <c r="B4" s="7">
        <v>64</v>
      </c>
      <c r="C4" s="6">
        <v>43283</v>
      </c>
      <c r="F4" s="7" t="str">
        <f>INDEX(A3:A11,5)</f>
        <v>Anaconda</v>
      </c>
    </row>
    <row r="5" spans="1:6" x14ac:dyDescent="0.35">
      <c r="A5" s="7" t="s">
        <v>84</v>
      </c>
      <c r="B5" s="7">
        <v>187</v>
      </c>
      <c r="C5" s="6">
        <v>43284</v>
      </c>
    </row>
    <row r="6" spans="1:6" x14ac:dyDescent="0.35">
      <c r="A6" s="7" t="s">
        <v>85</v>
      </c>
      <c r="B6" s="7">
        <v>2</v>
      </c>
      <c r="C6" s="6">
        <v>43285</v>
      </c>
      <c r="F6" s="8" t="s">
        <v>79</v>
      </c>
    </row>
    <row r="7" spans="1:6" x14ac:dyDescent="0.35">
      <c r="A7" s="7" t="s">
        <v>86</v>
      </c>
      <c r="B7" s="7">
        <v>316</v>
      </c>
      <c r="C7" s="6">
        <v>43286</v>
      </c>
      <c r="F7" s="7">
        <f>INDEX(A3:C11,5,2)</f>
        <v>316</v>
      </c>
    </row>
    <row r="8" spans="1:6" x14ac:dyDescent="0.35">
      <c r="A8" s="7" t="s">
        <v>87</v>
      </c>
      <c r="B8" s="7">
        <v>3</v>
      </c>
      <c r="C8" s="6">
        <v>43287</v>
      </c>
    </row>
    <row r="9" spans="1:6" x14ac:dyDescent="0.35">
      <c r="A9" s="7" t="s">
        <v>88</v>
      </c>
      <c r="B9" s="7">
        <v>2</v>
      </c>
      <c r="C9" s="6">
        <v>43288</v>
      </c>
    </row>
    <row r="10" spans="1:6" x14ac:dyDescent="0.35">
      <c r="A10" s="7" t="s">
        <v>89</v>
      </c>
      <c r="B10" s="7">
        <v>3</v>
      </c>
      <c r="C10" s="6">
        <v>43289</v>
      </c>
      <c r="F10" s="8" t="s">
        <v>80</v>
      </c>
    </row>
    <row r="11" spans="1:6" x14ac:dyDescent="0.35">
      <c r="A11" s="7" t="s">
        <v>90</v>
      </c>
      <c r="B11" s="7">
        <v>18</v>
      </c>
      <c r="C11" s="6">
        <v>43290</v>
      </c>
      <c r="F11" s="7">
        <f>MATCH("Tableau",A3:A11,0)</f>
        <v>3</v>
      </c>
    </row>
    <row r="13" spans="1:6" x14ac:dyDescent="0.35">
      <c r="F13" s="8" t="s">
        <v>81</v>
      </c>
    </row>
    <row r="14" spans="1:6" x14ac:dyDescent="0.35">
      <c r="A14" s="7" t="s">
        <v>83</v>
      </c>
      <c r="F14" s="6">
        <f>INDEX(B3:C11,MATCH(A14,A3:A11,0),2)</f>
        <v>43283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E00B-E97F-4320-BFA3-E42EE41689B0}">
  <dimension ref="A3:H19"/>
  <sheetViews>
    <sheetView workbookViewId="0"/>
  </sheetViews>
  <sheetFormatPr defaultRowHeight="14.5" x14ac:dyDescent="0.35"/>
  <cols>
    <col min="1" max="1" width="11.453125" bestFit="1" customWidth="1"/>
    <col min="7" max="7" width="10.453125" customWidth="1"/>
  </cols>
  <sheetData>
    <row r="3" spans="1:8" x14ac:dyDescent="0.35">
      <c r="A3" s="7" t="s">
        <v>82</v>
      </c>
      <c r="B3" s="7">
        <v>150</v>
      </c>
      <c r="C3" s="6">
        <v>43282</v>
      </c>
    </row>
    <row r="4" spans="1:8" x14ac:dyDescent="0.35">
      <c r="A4" s="7" t="s">
        <v>83</v>
      </c>
      <c r="B4" s="7">
        <v>64</v>
      </c>
      <c r="C4" s="6">
        <v>43283</v>
      </c>
      <c r="H4" s="4" t="s">
        <v>86</v>
      </c>
    </row>
    <row r="5" spans="1:8" x14ac:dyDescent="0.35">
      <c r="A5" s="7" t="s">
        <v>84</v>
      </c>
      <c r="B5" s="7">
        <v>187</v>
      </c>
      <c r="C5" s="6">
        <v>43284</v>
      </c>
    </row>
    <row r="6" spans="1:8" x14ac:dyDescent="0.35">
      <c r="A6" s="7" t="s">
        <v>85</v>
      </c>
      <c r="B6" s="7">
        <v>2</v>
      </c>
      <c r="C6" s="6">
        <v>43285</v>
      </c>
      <c r="G6" t="s">
        <v>94</v>
      </c>
      <c r="H6" s="7">
        <f>VLOOKUP(H4,A3:C11,2,FALSE)</f>
        <v>316</v>
      </c>
    </row>
    <row r="7" spans="1:8" x14ac:dyDescent="0.35">
      <c r="A7" s="7" t="s">
        <v>86</v>
      </c>
      <c r="B7" s="7">
        <v>316</v>
      </c>
      <c r="C7" s="6">
        <v>43286</v>
      </c>
    </row>
    <row r="8" spans="1:8" x14ac:dyDescent="0.35">
      <c r="A8" s="7" t="s">
        <v>87</v>
      </c>
      <c r="B8" s="7">
        <v>3</v>
      </c>
      <c r="C8" s="6">
        <v>43287</v>
      </c>
    </row>
    <row r="9" spans="1:8" x14ac:dyDescent="0.35">
      <c r="A9" s="7" t="s">
        <v>88</v>
      </c>
      <c r="B9" s="7">
        <v>2</v>
      </c>
      <c r="C9" s="6">
        <v>43288</v>
      </c>
    </row>
    <row r="10" spans="1:8" x14ac:dyDescent="0.35">
      <c r="A10" s="7" t="s">
        <v>89</v>
      </c>
      <c r="B10" s="7">
        <v>3</v>
      </c>
      <c r="C10" s="6">
        <v>43289</v>
      </c>
    </row>
    <row r="11" spans="1:8" x14ac:dyDescent="0.35">
      <c r="A11" s="7" t="s">
        <v>90</v>
      </c>
      <c r="B11" s="7">
        <v>18</v>
      </c>
      <c r="C11" s="6">
        <v>43290</v>
      </c>
    </row>
    <row r="17" spans="1:5" x14ac:dyDescent="0.35">
      <c r="A17" s="9" t="s">
        <v>91</v>
      </c>
      <c r="B17" s="9"/>
      <c r="C17" s="9"/>
      <c r="D17" s="9"/>
      <c r="E17" s="9"/>
    </row>
    <row r="19" spans="1:5" x14ac:dyDescent="0.35">
      <c r="A19" t="s">
        <v>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9C81428B-4B24-47D1-A795-29F342C333B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Excel Functions</vt:lpstr>
      <vt:lpstr>Common Func</vt:lpstr>
      <vt:lpstr>SUBTOTAL</vt:lpstr>
      <vt:lpstr>SUMIF</vt:lpstr>
      <vt:lpstr>COUNTIF</vt:lpstr>
      <vt:lpstr>SUMPRODUCT</vt:lpstr>
      <vt:lpstr>MROUND</vt:lpstr>
      <vt:lpstr>INDEXMATCH</vt:lpstr>
      <vt:lpstr>VLOOKUP</vt:lpstr>
      <vt:lpstr>HLOOKUP</vt:lpstr>
      <vt:lpstr>OFFSET</vt:lpstr>
      <vt:lpstr>INDIRECT</vt:lpstr>
      <vt:lpstr>ROW&amp;ROWS</vt:lpstr>
      <vt:lpstr>IS</vt:lpstr>
      <vt:lpstr>STRING_FUNCTIONS</vt:lpstr>
      <vt:lpstr>DATE_FUNCTIONS</vt:lpstr>
      <vt:lpstr>A</vt:lpstr>
      <vt:lpstr>B</vt:lpstr>
      <vt:lpstr>ListA</vt:lpstr>
      <vt:lpstr>ListB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Imran, Mohamed SSSCCH-FO/XF</cp:lastModifiedBy>
  <dcterms:created xsi:type="dcterms:W3CDTF">2018-07-11T04:39:10Z</dcterms:created>
  <dcterms:modified xsi:type="dcterms:W3CDTF">2019-05-26T17:21:14Z</dcterms:modified>
</cp:coreProperties>
</file>