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ieno\Desktop\"/>
    </mc:Choice>
  </mc:AlternateContent>
  <xr:revisionPtr revIDLastSave="0" documentId="13_ncr:1_{38917AE7-51B4-4526-9252-18F2E893CCE2}" xr6:coauthVersionLast="47" xr6:coauthVersionMax="47" xr10:uidLastSave="{00000000-0000-0000-0000-000000000000}"/>
  <bookViews>
    <workbookView xWindow="28680" yWindow="-120" windowWidth="29040" windowHeight="15720" xr2:uid="{B27B79B7-946A-4581-91AE-64D8335C0A29}"/>
  </bookViews>
  <sheets>
    <sheet name="Dashoard" sheetId="2" r:id="rId1"/>
    <sheet name="Transactions" sheetId="1" r:id="rId2"/>
    <sheet name="Char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5" i="3"/>
  <c r="L36" i="2" a="1"/>
  <c r="L36" i="2" s="1"/>
  <c r="I21" i="2"/>
  <c r="I38" i="2" s="1"/>
  <c r="C5" i="3"/>
  <c r="C4" i="3"/>
  <c r="H8" i="1"/>
  <c r="I8" i="1" a="1"/>
  <c r="I8" i="1" s="1"/>
  <c r="I4" i="1" a="1"/>
  <c r="I4" i="1" s="1"/>
  <c r="I6" i="1" a="1"/>
  <c r="I6" i="1" s="1"/>
  <c r="I7" i="1" a="1"/>
  <c r="I7" i="1" s="1"/>
  <c r="I5" i="1" a="1"/>
  <c r="I5" i="1" s="1"/>
  <c r="I9" i="1" a="1"/>
  <c r="I9" i="1" s="1"/>
  <c r="I3" i="1" a="1"/>
  <c r="I3" i="1" s="1"/>
  <c r="H4" i="1"/>
  <c r="H6" i="1"/>
  <c r="H7" i="1"/>
  <c r="H5" i="1"/>
  <c r="H9" i="1"/>
  <c r="H10" i="1"/>
  <c r="H3" i="1"/>
  <c r="D9" i="1" a="1"/>
  <c r="D9" i="1" s="1"/>
  <c r="D8" i="1" a="1"/>
  <c r="D8" i="1" s="1"/>
  <c r="D5" i="1" a="1"/>
  <c r="D5" i="1" s="1"/>
  <c r="D7" i="1" a="1"/>
  <c r="D7" i="1" s="1"/>
  <c r="D6" i="1" a="1"/>
  <c r="D6" i="1" s="1"/>
  <c r="D4" i="1" a="1"/>
  <c r="D4" i="1" s="1"/>
  <c r="D3" i="1" a="1"/>
  <c r="D3" i="1" s="1"/>
  <c r="E7" i="3" a="1"/>
  <c r="B7" i="3" a="1"/>
  <c r="E7" i="3" l="1"/>
  <c r="B7" i="3"/>
  <c r="D10" i="1" a="1"/>
  <c r="D10" i="1" s="1"/>
  <c r="I10" i="1" a="1"/>
  <c r="I10" i="1" s="1"/>
  <c r="B8" i="2" a="1"/>
  <c r="M9" i="2" l="1" a="1"/>
  <c r="M9" i="2" s="1"/>
  <c r="L13" i="2" a="1"/>
  <c r="L13" i="2" s="1"/>
  <c r="M10" i="2" a="1"/>
  <c r="M10" i="2" s="1"/>
  <c r="L14" i="2" a="1"/>
  <c r="L14" i="2" s="1"/>
  <c r="M11" i="2" a="1"/>
  <c r="M11" i="2" s="1"/>
  <c r="L15" i="2" a="1"/>
  <c r="L15" i="2" s="1"/>
  <c r="M12" i="2" a="1"/>
  <c r="M12" i="2" s="1"/>
  <c r="M13" i="2" a="1"/>
  <c r="M13" i="2" s="1"/>
  <c r="M14" i="2" a="1"/>
  <c r="M14" i="2" s="1"/>
  <c r="M15" i="2" a="1"/>
  <c r="M15" i="2" s="1"/>
  <c r="L9" i="2" a="1"/>
  <c r="L9" i="2" s="1"/>
  <c r="L12" i="2" a="1"/>
  <c r="L12" i="2" s="1"/>
  <c r="L10" i="2" a="1"/>
  <c r="L10" i="2" s="1"/>
  <c r="L11" i="2" a="1"/>
  <c r="L11" i="2" s="1"/>
  <c r="F9" i="2"/>
  <c r="F10" i="2"/>
  <c r="F11" i="2"/>
  <c r="F12" i="2"/>
  <c r="G9" i="2" a="1"/>
  <c r="G9" i="2" s="1"/>
  <c r="F13" i="2"/>
  <c r="G10" i="2" a="1"/>
  <c r="G10" i="2" s="1"/>
  <c r="F14" i="2"/>
  <c r="G11" i="2" a="1"/>
  <c r="G11" i="2" s="1"/>
  <c r="F15" i="2"/>
  <c r="G12" i="2" a="1"/>
  <c r="G12" i="2" s="1"/>
  <c r="G13" i="2" a="1"/>
  <c r="G13" i="2" s="1"/>
  <c r="G14" i="2" a="1"/>
  <c r="G14" i="2" s="1"/>
  <c r="G15" i="2" a="1"/>
  <c r="G15" i="2" s="1"/>
  <c r="B8" i="2"/>
  <c r="C12" i="2" a="1"/>
  <c r="C12" i="2" s="1"/>
  <c r="D9" i="2" a="1"/>
  <c r="D9" i="2" s="1"/>
  <c r="C13" i="2" a="1"/>
  <c r="C13" i="2" s="1"/>
  <c r="D10" i="2" a="1"/>
  <c r="D10" i="2" s="1"/>
  <c r="C14" i="2" a="1"/>
  <c r="C14" i="2" s="1"/>
  <c r="C11" i="2" a="1"/>
  <c r="C11" i="2" s="1"/>
  <c r="D11" i="2" a="1"/>
  <c r="D11" i="2" s="1"/>
  <c r="C15" i="2" a="1"/>
  <c r="C15" i="2" s="1"/>
  <c r="D12" i="2" a="1"/>
  <c r="D12" i="2" s="1"/>
  <c r="D13" i="2" a="1"/>
  <c r="D13" i="2" s="1"/>
  <c r="D14" i="2" a="1"/>
  <c r="D14" i="2" s="1"/>
  <c r="C10" i="2" a="1"/>
  <c r="C10" i="2" s="1"/>
  <c r="D15" i="2" a="1"/>
  <c r="D15" i="2" s="1"/>
  <c r="C9" i="2" a="1"/>
  <c r="C9" i="2" s="1"/>
  <c r="G8" i="2" l="1" a="1"/>
  <c r="G8" i="2" s="1"/>
  <c r="L8" i="2" a="1"/>
  <c r="L8" i="2" s="1"/>
  <c r="M8" i="2" a="1"/>
  <c r="M8" i="2" s="1"/>
  <c r="H13" i="2"/>
  <c r="K13" i="2" s="1"/>
  <c r="J13" i="2" a="1"/>
  <c r="J13" i="2" s="1"/>
  <c r="H12" i="2"/>
  <c r="K12" i="2" s="1"/>
  <c r="J12" i="2" a="1"/>
  <c r="J12" i="2" s="1"/>
  <c r="J11" i="2" a="1"/>
  <c r="J11" i="2" s="1"/>
  <c r="H11" i="2"/>
  <c r="K11" i="2" s="1"/>
  <c r="J10" i="2" a="1"/>
  <c r="J10" i="2" s="1"/>
  <c r="H10" i="2"/>
  <c r="K10" i="2" s="1"/>
  <c r="J9" i="2" a="1"/>
  <c r="J9" i="2" s="1"/>
  <c r="H9" i="2"/>
  <c r="K9" i="2" s="1"/>
  <c r="H15" i="2"/>
  <c r="K15" i="2" s="1"/>
  <c r="J15" i="2" a="1"/>
  <c r="J15" i="2" s="1"/>
  <c r="H14" i="2"/>
  <c r="K14" i="2" s="1"/>
  <c r="J14" i="2" a="1"/>
  <c r="J14" i="2" s="1"/>
  <c r="F8" i="2"/>
  <c r="C8" i="2" a="1"/>
  <c r="C8" i="2" s="1"/>
  <c r="D8" i="2" a="1"/>
  <c r="D8" i="2" s="1"/>
  <c r="H8" i="2" l="1"/>
  <c r="K8" i="2" s="1"/>
  <c r="H3" i="2" s="1"/>
  <c r="J8" i="2" a="1"/>
  <c r="J8" i="2" s="1"/>
  <c r="G3" i="2" s="1"/>
  <c r="I8" i="2" l="1"/>
  <c r="I13" i="2"/>
  <c r="I11" i="2"/>
  <c r="I10" i="2"/>
  <c r="I9" i="2"/>
  <c r="F3" i="2"/>
  <c r="I15" i="2"/>
  <c r="I12" i="2"/>
  <c r="I1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futureMetadata>
  <cellMetadata count="1">
    <bk>
      <rc t="1" v="0"/>
    </bk>
  </cellMetadata>
  <valueMetadata count="56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valueMetadata>
</metadata>
</file>

<file path=xl/sharedStrings.xml><?xml version="1.0" encoding="utf-8"?>
<sst xmlns="http://schemas.openxmlformats.org/spreadsheetml/2006/main" count="45" uniqueCount="35">
  <si>
    <t>Date</t>
  </si>
  <si>
    <t>Company</t>
  </si>
  <si>
    <t>Ticket</t>
  </si>
  <si>
    <t>Transaction Type</t>
  </si>
  <si>
    <t xml:space="preserve">Units </t>
  </si>
  <si>
    <t>Price</t>
  </si>
  <si>
    <t>Total Transaction Amount</t>
  </si>
  <si>
    <t>Currency</t>
  </si>
  <si>
    <t>BUY</t>
  </si>
  <si>
    <t>Stock Portfolio Tracker</t>
  </si>
  <si>
    <t>Current Holdings</t>
  </si>
  <si>
    <t>Ticker</t>
  </si>
  <si>
    <t>Industry</t>
  </si>
  <si>
    <t>Quantity</t>
  </si>
  <si>
    <t>Current Price</t>
  </si>
  <si>
    <t>Market Value</t>
  </si>
  <si>
    <t>% Breakdown</t>
  </si>
  <si>
    <t>$ Day Change</t>
  </si>
  <si>
    <t>Gain (Loss)</t>
  </si>
  <si>
    <t>52 Week High</t>
  </si>
  <si>
    <t>52 Week Low</t>
  </si>
  <si>
    <t>Portfolio Breakdown</t>
  </si>
  <si>
    <t>Gain / (Loss) Breakdown</t>
  </si>
  <si>
    <t>Historical Performance</t>
  </si>
  <si>
    <t>Portfolio Value</t>
  </si>
  <si>
    <t>Gain / (Loss)</t>
  </si>
  <si>
    <t>Actual</t>
  </si>
  <si>
    <t>Comparison</t>
  </si>
  <si>
    <t>Ticker -&gt;</t>
  </si>
  <si>
    <t>Company -&gt;</t>
  </si>
  <si>
    <t>Months -&gt;</t>
  </si>
  <si>
    <t xml:space="preserve">Stock Lookup </t>
  </si>
  <si>
    <t xml:space="preserve">Time Period (months) </t>
  </si>
  <si>
    <t xml:space="preserve">Comparison </t>
  </si>
  <si>
    <t>AMD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</si>
</sst>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_([$$-409]* \(#,##0.00\);_([$$-409]* &quot;-&quot;??_);_(@_)"/>
    <numFmt numFmtId="165" formatCode="_-[$$-409]* #,##0.00_ ;_-[$$-409]* \-#,##0.00\ ;_-[$$-409]* &quot;-&quot;??_ ;_-@_ "/>
    <numFmt numFmtId="166" formatCode="&quot;$&quot;#,##0.00"/>
    <numFmt numFmtId="167" formatCode="\$#,##0.00_);\(\$#,##0.00\);\-\-_)"/>
    <numFmt numFmtId="168" formatCode="0.0"/>
  </numFmts>
  <fonts count="18" x14ac:knownFonts="1">
    <font>
      <sz val="11"/>
      <color theme="1"/>
      <name val="Aptos Narrow"/>
      <family val="2"/>
      <scheme val="minor"/>
    </font>
    <font>
      <sz val="11"/>
      <color theme="0"/>
      <name val="Aptos Narrow"/>
      <family val="2"/>
      <scheme val="minor"/>
    </font>
    <font>
      <b/>
      <sz val="15"/>
      <color rgb="FF002060"/>
      <name val="Arial"/>
      <family val="2"/>
    </font>
    <font>
      <sz val="11"/>
      <color theme="2" tint="-0.89999084444715716"/>
      <name val="Aptos Narrow"/>
      <family val="2"/>
      <scheme val="minor"/>
    </font>
    <font>
      <sz val="11"/>
      <color theme="1"/>
      <name val="Calibri"/>
      <family val="2"/>
    </font>
    <font>
      <b/>
      <sz val="36"/>
      <color theme="0"/>
      <name val="Calibri"/>
      <family val="2"/>
    </font>
    <font>
      <sz val="11"/>
      <name val="Calibri"/>
      <family val="2"/>
    </font>
    <font>
      <b/>
      <sz val="11"/>
      <color theme="0"/>
      <name val="Calibri"/>
      <family val="2"/>
    </font>
    <font>
      <b/>
      <sz val="16"/>
      <color theme="0"/>
      <name val="Calibri"/>
      <family val="2"/>
    </font>
    <font>
      <b/>
      <sz val="11"/>
      <color theme="1"/>
      <name val="Calibri"/>
      <family val="2"/>
    </font>
    <font>
      <b/>
      <sz val="11"/>
      <color rgb="FF2A3E68"/>
      <name val="Calibri"/>
      <family val="2"/>
    </font>
    <font>
      <sz val="11"/>
      <color theme="1"/>
      <name val="Georgia"/>
      <family val="1"/>
    </font>
    <font>
      <b/>
      <sz val="13"/>
      <color theme="1"/>
      <name val="Calibri"/>
      <family val="2"/>
    </font>
    <font>
      <sz val="13"/>
      <color theme="1"/>
      <name val="Calibri"/>
      <family val="2"/>
    </font>
    <font>
      <b/>
      <sz val="13"/>
      <color theme="2" tint="-0.89999084444715716"/>
      <name val="Calibri"/>
      <family val="2"/>
    </font>
    <font>
      <b/>
      <sz val="13"/>
      <color theme="0"/>
      <name val="Calibri"/>
      <family val="2"/>
    </font>
    <font>
      <sz val="13"/>
      <name val="Calibri"/>
      <family val="2"/>
    </font>
    <font>
      <sz val="13"/>
      <color theme="1"/>
      <name val="Aptos Narrow"/>
      <family val="2"/>
      <scheme val="minor"/>
    </font>
  </fonts>
  <fills count="6">
    <fill>
      <patternFill patternType="none"/>
    </fill>
    <fill>
      <patternFill patternType="gray125"/>
    </fill>
    <fill>
      <patternFill patternType="solid">
        <fgColor theme="0"/>
        <bgColor indexed="64"/>
      </patternFill>
    </fill>
    <fill>
      <patternFill patternType="solid">
        <fgColor rgb="FF2A3E68"/>
        <bgColor rgb="FF2A3E68"/>
      </patternFill>
    </fill>
    <fill>
      <patternFill patternType="solid">
        <fgColor rgb="FFD9E2F3"/>
        <bgColor rgb="FFD9E2F3"/>
      </patternFill>
    </fill>
    <fill>
      <patternFill patternType="solid">
        <fgColor rgb="FFFFFF99"/>
        <bgColor rgb="FFFFFF99"/>
      </patternFill>
    </fill>
  </fills>
  <borders count="6">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xf numFmtId="0" fontId="0" fillId="2" borderId="0" xfId="0" applyFill="1"/>
    <xf numFmtId="0" fontId="2" fillId="2" borderId="0" xfId="0" applyFont="1" applyFill="1"/>
    <xf numFmtId="14" fontId="0" fillId="2" borderId="0" xfId="0" applyNumberFormat="1" applyFill="1"/>
    <xf numFmtId="14" fontId="2" fillId="2" borderId="0" xfId="0" applyNumberFormat="1" applyFont="1" applyFill="1"/>
    <xf numFmtId="14" fontId="3" fillId="0" borderId="0" xfId="0" applyNumberFormat="1" applyFont="1"/>
    <xf numFmtId="0" fontId="3" fillId="0" borderId="0" xfId="0" applyFont="1"/>
    <xf numFmtId="14" fontId="0" fillId="0" borderId="0" xfId="0" applyNumberFormat="1"/>
    <xf numFmtId="164" fontId="0" fillId="0" borderId="0" xfId="0" applyNumberFormat="1"/>
    <xf numFmtId="165" fontId="0" fillId="0" borderId="0" xfId="0" applyNumberFormat="1"/>
    <xf numFmtId="0" fontId="4" fillId="3" borderId="0" xfId="0" applyFont="1" applyFill="1"/>
    <xf numFmtId="0" fontId="7" fillId="3" borderId="0" xfId="0" applyFont="1" applyFill="1" applyAlignment="1">
      <alignment horizontal="center" wrapText="1"/>
    </xf>
    <xf numFmtId="0" fontId="7" fillId="3" borderId="0" xfId="0" applyFont="1" applyFill="1" applyAlignment="1">
      <alignment horizontal="left" vertical="center"/>
    </xf>
    <xf numFmtId="166" fontId="8" fillId="3" borderId="0" xfId="0" applyNumberFormat="1" applyFont="1" applyFill="1" applyAlignment="1">
      <alignment horizontal="center" vertical="center"/>
    </xf>
    <xf numFmtId="167" fontId="8" fillId="3" borderId="0" xfId="0" applyNumberFormat="1" applyFont="1" applyFill="1" applyAlignment="1">
      <alignment horizontal="center" vertical="center"/>
    </xf>
    <xf numFmtId="0" fontId="9" fillId="4" borderId="2" xfId="0" applyFont="1" applyFill="1" applyBorder="1" applyAlignment="1">
      <alignment horizontal="left"/>
    </xf>
    <xf numFmtId="0" fontId="4" fillId="0" borderId="0" xfId="0" applyFont="1" applyAlignment="1">
      <alignment horizontal="left"/>
    </xf>
    <xf numFmtId="10" fontId="4" fillId="0" borderId="0" xfId="0" applyNumberFormat="1" applyFont="1" applyAlignment="1">
      <alignment horizontal="left"/>
    </xf>
    <xf numFmtId="0" fontId="10" fillId="0" borderId="0" xfId="0" applyFont="1"/>
    <xf numFmtId="0" fontId="7" fillId="0" borderId="0" xfId="0" applyFont="1"/>
    <xf numFmtId="0" fontId="4" fillId="0" borderId="0" xfId="0" applyFont="1"/>
    <xf numFmtId="0" fontId="9" fillId="0" borderId="0" xfId="0" applyFont="1" applyAlignment="1">
      <alignment horizontal="right"/>
    </xf>
    <xf numFmtId="165" fontId="11" fillId="0" borderId="0" xfId="0" applyNumberFormat="1" applyFont="1" applyAlignment="1">
      <alignment horizontal="left"/>
    </xf>
    <xf numFmtId="164" fontId="8" fillId="3" borderId="0" xfId="0" applyNumberFormat="1" applyFont="1" applyFill="1" applyAlignment="1">
      <alignment horizontal="center" vertical="center"/>
    </xf>
    <xf numFmtId="168" fontId="4" fillId="0" borderId="0" xfId="0" applyNumberFormat="1" applyFont="1" applyAlignment="1">
      <alignment horizontal="left"/>
    </xf>
    <xf numFmtId="165" fontId="4" fillId="0" borderId="0" xfId="0" applyNumberFormat="1" applyFont="1" applyAlignment="1">
      <alignment horizontal="left"/>
    </xf>
    <xf numFmtId="164" fontId="4" fillId="0" borderId="0" xfId="0" applyNumberFormat="1" applyFont="1" applyAlignment="1">
      <alignment horizontal="left"/>
    </xf>
    <xf numFmtId="0" fontId="0" fillId="0" borderId="0" xfId="0" applyAlignment="1">
      <alignment horizontal="center"/>
    </xf>
    <xf numFmtId="0" fontId="12" fillId="5" borderId="3" xfId="0" applyFont="1" applyFill="1" applyBorder="1" applyAlignment="1">
      <alignment horizontal="center" vertical="center"/>
    </xf>
    <xf numFmtId="0" fontId="14" fillId="5" borderId="3" xfId="0" applyFont="1" applyFill="1" applyBorder="1" applyAlignment="1">
      <alignment horizontal="center" vertical="center"/>
    </xf>
    <xf numFmtId="0" fontId="17" fillId="0" borderId="0" xfId="0" applyFont="1"/>
    <xf numFmtId="0" fontId="15" fillId="0" borderId="0" xfId="0" applyFont="1" applyAlignment="1">
      <alignment horizontal="center"/>
    </xf>
    <xf numFmtId="0" fontId="13" fillId="0" borderId="0" xfId="0" applyFont="1"/>
    <xf numFmtId="0" fontId="12" fillId="0" borderId="0" xfId="0" applyFont="1" applyAlignment="1">
      <alignment horizontal="right"/>
    </xf>
    <xf numFmtId="0" fontId="13" fillId="4" borderId="3" xfId="0" applyFont="1" applyFill="1" applyBorder="1" applyAlignment="1">
      <alignment horizontal="center"/>
    </xf>
    <xf numFmtId="0" fontId="12" fillId="4" borderId="3" xfId="0" applyFont="1" applyFill="1" applyBorder="1" applyAlignment="1">
      <alignment horizontal="center"/>
    </xf>
    <xf numFmtId="0" fontId="1" fillId="0" borderId="0" xfId="0" applyFont="1"/>
    <xf numFmtId="0" fontId="4" fillId="5" borderId="4" xfId="0" applyFont="1" applyFill="1" applyBorder="1" applyAlignment="1">
      <alignment horizontal="center"/>
    </xf>
    <xf numFmtId="0" fontId="6" fillId="0" borderId="5" xfId="0" applyFont="1" applyBorder="1"/>
    <xf numFmtId="0" fontId="9" fillId="4" borderId="0" xfId="0" applyFont="1" applyFill="1" applyAlignment="1">
      <alignment horizontal="center"/>
    </xf>
    <xf numFmtId="0" fontId="6" fillId="0" borderId="0" xfId="0" applyFont="1"/>
    <xf numFmtId="0" fontId="5" fillId="3" borderId="0" xfId="0" applyFont="1" applyFill="1" applyAlignment="1">
      <alignment horizontal="center" vertical="center"/>
    </xf>
    <xf numFmtId="0" fontId="7" fillId="3" borderId="1" xfId="0" applyFont="1" applyFill="1" applyBorder="1" applyAlignment="1">
      <alignment horizontal="center"/>
    </xf>
    <xf numFmtId="0" fontId="6" fillId="0" borderId="1" xfId="0" applyFont="1" applyBorder="1"/>
    <xf numFmtId="0" fontId="7" fillId="3" borderId="0" xfId="0" applyFont="1" applyFill="1" applyAlignment="1">
      <alignment horizontal="center"/>
    </xf>
    <xf numFmtId="0" fontId="15" fillId="3" borderId="0" xfId="0" applyFont="1" applyFill="1" applyAlignment="1">
      <alignment horizontal="center"/>
    </xf>
    <xf numFmtId="0" fontId="16" fillId="0" borderId="0" xfId="0" applyFont="1"/>
  </cellXfs>
  <cellStyles count="1">
    <cellStyle name="Normal" xfId="0" builtinId="0"/>
  </cellStyles>
  <dxfs count="10">
    <dxf>
      <fill>
        <patternFill patternType="none">
          <fgColor indexed="64"/>
          <bgColor auto="1"/>
        </patternFill>
      </fill>
    </dxf>
    <dxf>
      <numFmt numFmtId="165" formatCode="_-[$$-409]* #,##0.00_ ;_-[$$-409]* \-#,##0.00\ ;_-[$$-409]* &quot;-&quot;??_ ;_-@_ "/>
      <fill>
        <patternFill patternType="none">
          <fgColor indexed="64"/>
          <bgColor auto="1"/>
        </patternFill>
      </fill>
    </dxf>
    <dxf>
      <numFmt numFmtId="164" formatCode="_([$$-409]* #,##0.00_);_([$$-409]* \(#,##0.00\);_([$$-409]* &quot;-&quot;??_);_(@_)"/>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9" formatCode="dd/mm/yyyy"/>
      <fill>
        <patternFill patternType="none">
          <fgColor indexed="64"/>
          <bgColor auto="1"/>
        </patternFill>
      </fill>
    </dxf>
    <dxf>
      <fill>
        <patternFill patternType="none">
          <fgColor indexed="64"/>
          <bgColor auto="1"/>
        </patternFill>
      </fill>
    </dxf>
    <dxf>
      <font>
        <strike val="0"/>
        <outline val="0"/>
        <shadow val="0"/>
        <u val="none"/>
        <vertAlign val="baseline"/>
        <sz val="11"/>
        <color theme="2" tint="-0.89999084444715716"/>
        <name val="Aptos Narrow"/>
        <family val="2"/>
        <scheme val="minor"/>
      </font>
      <fill>
        <patternFill patternType="none">
          <fgColor indexed="64"/>
          <bgColor auto="1"/>
        </patternFill>
      </fill>
    </dxf>
  </dxfs>
  <tableStyles count="0" defaultTableStyle="TableStyleMedium2" defaultPivotStyle="PivotStyleLight16"/>
  <colors>
    <mruColors>
      <color rgb="FF023535"/>
      <color rgb="FF86A69D"/>
      <color rgb="FF2C3532"/>
      <color rgb="FF0F6466"/>
      <color rgb="FF008F8C"/>
      <color rgb="FF0897B4"/>
      <color rgb="FFF2B263"/>
      <color rgb="FFF28585"/>
      <color rgb="FFD8B08C"/>
      <color rgb="FFD2E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50E2F2"/>
              </a:solidFill>
              <a:ln w="19050">
                <a:solidFill>
                  <a:schemeClr val="lt1"/>
                </a:solidFill>
              </a:ln>
              <a:effectLst/>
            </c:spPr>
            <c:extLst>
              <c:ext xmlns:c16="http://schemas.microsoft.com/office/drawing/2014/chart" uri="{C3380CC4-5D6E-409C-BE32-E72D297353CC}">
                <c16:uniqueId val="{00000002-D79F-4357-854D-542AEFE73C1E}"/>
              </c:ext>
            </c:extLst>
          </c:dPt>
          <c:dPt>
            <c:idx val="1"/>
            <c:bubble3D val="0"/>
            <c:spPr>
              <a:solidFill>
                <a:srgbClr val="595248"/>
              </a:solidFill>
              <a:ln w="19050">
                <a:solidFill>
                  <a:schemeClr val="lt1"/>
                </a:solidFill>
              </a:ln>
              <a:effectLst/>
            </c:spPr>
            <c:extLst>
              <c:ext xmlns:c16="http://schemas.microsoft.com/office/drawing/2014/chart" uri="{C3380CC4-5D6E-409C-BE32-E72D297353CC}">
                <c16:uniqueId val="{00000003-D79F-4357-854D-542AEFE73C1E}"/>
              </c:ext>
            </c:extLst>
          </c:dPt>
          <c:dPt>
            <c:idx val="2"/>
            <c:bubble3D val="0"/>
            <c:spPr>
              <a:solidFill>
                <a:srgbClr val="F28585"/>
              </a:solidFill>
              <a:ln w="19050">
                <a:solidFill>
                  <a:schemeClr val="lt1"/>
                </a:solidFill>
              </a:ln>
              <a:effectLst/>
            </c:spPr>
            <c:extLst>
              <c:ext xmlns:c16="http://schemas.microsoft.com/office/drawing/2014/chart" uri="{C3380CC4-5D6E-409C-BE32-E72D297353CC}">
                <c16:uniqueId val="{00000004-D79F-4357-854D-542AEFE73C1E}"/>
              </c:ext>
            </c:extLst>
          </c:dPt>
          <c:dPt>
            <c:idx val="3"/>
            <c:bubble3D val="0"/>
            <c:spPr>
              <a:solidFill>
                <a:srgbClr val="FFCB9A"/>
              </a:solidFill>
              <a:ln w="19050">
                <a:solidFill>
                  <a:schemeClr val="lt1"/>
                </a:solidFill>
              </a:ln>
              <a:effectLst/>
            </c:spPr>
            <c:extLst>
              <c:ext xmlns:c16="http://schemas.microsoft.com/office/drawing/2014/chart" uri="{C3380CC4-5D6E-409C-BE32-E72D297353CC}">
                <c16:uniqueId val="{00000005-D79F-4357-854D-542AEFE73C1E}"/>
              </c:ext>
            </c:extLst>
          </c:dPt>
          <c:dPt>
            <c:idx val="4"/>
            <c:bubble3D val="0"/>
            <c:spPr>
              <a:solidFill>
                <a:srgbClr val="F2B263"/>
              </a:solidFill>
              <a:ln w="19050">
                <a:solidFill>
                  <a:schemeClr val="lt1"/>
                </a:solidFill>
              </a:ln>
              <a:effectLst/>
            </c:spPr>
            <c:extLst>
              <c:ext xmlns:c16="http://schemas.microsoft.com/office/drawing/2014/chart" uri="{C3380CC4-5D6E-409C-BE32-E72D297353CC}">
                <c16:uniqueId val="{00000006-D79F-4357-854D-542AEFE73C1E}"/>
              </c:ext>
            </c:extLst>
          </c:dPt>
          <c:dPt>
            <c:idx val="5"/>
            <c:bubble3D val="0"/>
            <c:spPr>
              <a:solidFill>
                <a:srgbClr val="0F6466"/>
              </a:solidFill>
              <a:ln w="19050">
                <a:solidFill>
                  <a:schemeClr val="lt1"/>
                </a:solidFill>
              </a:ln>
              <a:effectLst/>
            </c:spPr>
            <c:extLst>
              <c:ext xmlns:c16="http://schemas.microsoft.com/office/drawing/2014/chart" uri="{C3380CC4-5D6E-409C-BE32-E72D297353CC}">
                <c16:uniqueId val="{00000007-D79F-4357-854D-542AEFE73C1E}"/>
              </c:ext>
            </c:extLst>
          </c:dPt>
          <c:dPt>
            <c:idx val="6"/>
            <c:bubble3D val="0"/>
            <c:spPr>
              <a:solidFill>
                <a:srgbClr val="86A69D"/>
              </a:solidFill>
              <a:ln w="19050">
                <a:solidFill>
                  <a:schemeClr val="lt1"/>
                </a:solidFill>
              </a:ln>
              <a:effectLst/>
            </c:spPr>
            <c:extLst>
              <c:ext xmlns:c16="http://schemas.microsoft.com/office/drawing/2014/chart" uri="{C3380CC4-5D6E-409C-BE32-E72D297353CC}">
                <c16:uniqueId val="{00000008-D79F-4357-854D-542AEFE73C1E}"/>
              </c:ext>
            </c:extLst>
          </c:dPt>
          <c:dPt>
            <c:idx val="7"/>
            <c:bubble3D val="0"/>
            <c:spPr>
              <a:solidFill>
                <a:srgbClr val="262118"/>
              </a:solidFill>
              <a:ln w="19050">
                <a:solidFill>
                  <a:schemeClr val="lt1"/>
                </a:solidFill>
              </a:ln>
              <a:effectLst/>
            </c:spPr>
            <c:extLst>
              <c:ext xmlns:c16="http://schemas.microsoft.com/office/drawing/2014/chart" uri="{C3380CC4-5D6E-409C-BE32-E72D297353CC}">
                <c16:uniqueId val="{00000001-D79F-4357-854D-542AEFE73C1E}"/>
              </c:ext>
            </c:extLst>
          </c:dPt>
          <c:dLbls>
            <c:dLbl>
              <c:idx val="1"/>
              <c:layout>
                <c:manualLayout>
                  <c:x val="-3.6183060636351414E-3"/>
                  <c:y val="2.128900554097402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79F-4357-854D-542AEFE73C1E}"/>
                </c:ext>
              </c:extLst>
            </c:dLbl>
            <c:dLbl>
              <c:idx val="7"/>
              <c:layout>
                <c:manualLayout>
                  <c:x val="-3.2956760137722203E-2"/>
                  <c:y val="4.996646252551764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79F-4357-854D-542AEFE73C1E}"/>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Dashoard!$C$8:$C$15</c:f>
              <c:strCache>
                <c:ptCount val="8"/>
                <c:pt idx="0">
                  <c:v>AAPL</c:v>
                </c:pt>
                <c:pt idx="1">
                  <c:v>TSLA</c:v>
                </c:pt>
                <c:pt idx="2">
                  <c:v>AMD</c:v>
                </c:pt>
                <c:pt idx="3">
                  <c:v>SHOP</c:v>
                </c:pt>
                <c:pt idx="4">
                  <c:v>NVDA</c:v>
                </c:pt>
                <c:pt idx="5">
                  <c:v>MSFT</c:v>
                </c:pt>
                <c:pt idx="6">
                  <c:v>AMZN</c:v>
                </c:pt>
                <c:pt idx="7">
                  <c:v>META</c:v>
                </c:pt>
              </c:strCache>
            </c:strRef>
          </c:cat>
          <c:val>
            <c:numRef>
              <c:f>Dashoard!$I$8:$I$15</c:f>
              <c:numCache>
                <c:formatCode>0.00%</c:formatCode>
                <c:ptCount val="8"/>
                <c:pt idx="0">
                  <c:v>0.10786990684368503</c:v>
                </c:pt>
                <c:pt idx="1">
                  <c:v>7.5435393096115827E-2</c:v>
                </c:pt>
                <c:pt idx="2">
                  <c:v>5.1899424378651471E-2</c:v>
                </c:pt>
                <c:pt idx="3">
                  <c:v>0.13033952099142609</c:v>
                </c:pt>
                <c:pt idx="4">
                  <c:v>1.8043980034480548E-2</c:v>
                </c:pt>
                <c:pt idx="5">
                  <c:v>0.22865163404392119</c:v>
                </c:pt>
                <c:pt idx="6">
                  <c:v>0.19959215877441713</c:v>
                </c:pt>
                <c:pt idx="7">
                  <c:v>0.18816798183730263</c:v>
                </c:pt>
              </c:numCache>
            </c:numRef>
          </c:val>
          <c:extLst>
            <c:ext xmlns:c16="http://schemas.microsoft.com/office/drawing/2014/chart" uri="{C3380CC4-5D6E-409C-BE32-E72D297353CC}">
              <c16:uniqueId val="{00000000-D79F-4357-854D-542AEFE73C1E}"/>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Georgia" panose="020405020504050203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77777777777776E-2"/>
          <c:y val="6.4814814814814811E-2"/>
          <c:w val="0.93888888888888888"/>
          <c:h val="0.89814814814814814"/>
        </c:manualLayout>
      </c:layout>
      <c:barChart>
        <c:barDir val="col"/>
        <c:grouping val="stacked"/>
        <c:varyColors val="0"/>
        <c:ser>
          <c:idx val="0"/>
          <c:order val="0"/>
          <c:spPr>
            <a:solidFill>
              <a:srgbClr val="008F8C"/>
            </a:solidFill>
            <a:ln>
              <a:noFill/>
            </a:ln>
            <a:effectLst/>
          </c:spPr>
          <c:invertIfNegative val="0"/>
          <c:dLbls>
            <c:dLbl>
              <c:idx val="0"/>
              <c:layout>
                <c:manualLayout>
                  <c:x val="0"/>
                  <c:y val="-0.18242381160688248"/>
                </c:manualLayout>
              </c:layout>
              <c:dLblPos val="ct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3279-43C0-A93A-DE3BB1F49306}"/>
                </c:ext>
              </c:extLst>
            </c:dLbl>
            <c:dLbl>
              <c:idx val="1"/>
              <c:layout>
                <c:manualLayout>
                  <c:x val="-9.0217483876462341E-3"/>
                  <c:y val="-0.10226159230096238"/>
                </c:manualLayout>
              </c:layout>
              <c:dLblPos val="ct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3279-43C0-A93A-DE3BB1F49306}"/>
                </c:ext>
              </c:extLst>
            </c:dLbl>
            <c:dLbl>
              <c:idx val="2"/>
              <c:layout>
                <c:manualLayout>
                  <c:x val="9.5141647117118842E-3"/>
                  <c:y val="-0.24246828521434813"/>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2229809769354052"/>
                      <c:h val="0.13123359580052493"/>
                    </c:manualLayout>
                  </c15:layout>
                </c:ext>
                <c:ext xmlns:c16="http://schemas.microsoft.com/office/drawing/2014/chart" uri="{C3380CC4-5D6E-409C-BE32-E72D297353CC}">
                  <c16:uniqueId val="{00000001-3279-43C0-A93A-DE3BB1F49306}"/>
                </c:ext>
              </c:extLst>
            </c:dLbl>
            <c:dLbl>
              <c:idx val="3"/>
              <c:layout>
                <c:manualLayout>
                  <c:x val="-2.7777777777778286E-3"/>
                  <c:y val="-0.19558690580344124"/>
                </c:manualLayout>
              </c:layout>
              <c:dLblPos val="ct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3279-43C0-A93A-DE3BB1F49306}"/>
                </c:ext>
              </c:extLst>
            </c:dLbl>
            <c:dLbl>
              <c:idx val="4"/>
              <c:layout>
                <c:manualLayout>
                  <c:x val="-7.2106672753387568E-17"/>
                  <c:y val="-8.5292723826188396E-2"/>
                </c:manualLayout>
              </c:layout>
              <c:dLblPos val="ct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8-3279-43C0-A93A-DE3BB1F49306}"/>
                </c:ext>
              </c:extLst>
            </c:dLbl>
            <c:dLbl>
              <c:idx val="5"/>
              <c:layout>
                <c:manualLayout>
                  <c:x val="2.7777777777777779E-3"/>
                  <c:y val="-9.4144794400699908E-2"/>
                </c:manualLayout>
              </c:layout>
              <c:dLblPos val="ct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3279-43C0-A93A-DE3BB1F49306}"/>
                </c:ext>
              </c:extLst>
            </c:dLbl>
            <c:dLbl>
              <c:idx val="6"/>
              <c:layout>
                <c:manualLayout>
                  <c:x val="-4.5769942474006347E-3"/>
                  <c:y val="-0.30915901137357832"/>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23413002578217545"/>
                      <c:h val="0.17060367454068243"/>
                    </c:manualLayout>
                  </c15:layout>
                </c:ext>
                <c:ext xmlns:c16="http://schemas.microsoft.com/office/drawing/2014/chart" uri="{C3380CC4-5D6E-409C-BE32-E72D297353CC}">
                  <c16:uniqueId val="{00000006-3279-43C0-A93A-DE3BB1F49306}"/>
                </c:ext>
              </c:extLst>
            </c:dLbl>
            <c:dLbl>
              <c:idx val="7"/>
              <c:layout>
                <c:manualLayout>
                  <c:x val="-2.7776616418522908E-3"/>
                  <c:y val="-0.18314340915718869"/>
                </c:manualLayout>
              </c:layout>
              <c:dLblPos val="ctr"/>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3279-43C0-A93A-DE3BB1F4930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dLblPos val="inBase"/>
            <c:showLegendKey val="0"/>
            <c:showVal val="1"/>
            <c:showCatName val="1"/>
            <c:showSerName val="0"/>
            <c:showPercent val="0"/>
            <c:showBubbleSize val="0"/>
            <c:separator>
</c:separator>
            <c:showLeaderLines val="0"/>
            <c:extLst>
              <c:ext xmlns:c15="http://schemas.microsoft.com/office/drawing/2012/chart" uri="{CE6537A1-D6FC-4f65-9D91-7224C49458BB}">
                <c15:showLeaderLines val="0"/>
              </c:ext>
            </c:extLst>
          </c:dLbls>
          <c:cat>
            <c:strRef>
              <c:f>Dashoard!$C$8:$C$15</c:f>
              <c:strCache>
                <c:ptCount val="8"/>
                <c:pt idx="0">
                  <c:v>AAPL</c:v>
                </c:pt>
                <c:pt idx="1">
                  <c:v>TSLA</c:v>
                </c:pt>
                <c:pt idx="2">
                  <c:v>AMD</c:v>
                </c:pt>
                <c:pt idx="3">
                  <c:v>SHOP</c:v>
                </c:pt>
                <c:pt idx="4">
                  <c:v>NVDA</c:v>
                </c:pt>
                <c:pt idx="5">
                  <c:v>MSFT</c:v>
                </c:pt>
                <c:pt idx="6">
                  <c:v>AMZN</c:v>
                </c:pt>
                <c:pt idx="7">
                  <c:v>META</c:v>
                </c:pt>
              </c:strCache>
            </c:strRef>
          </c:cat>
          <c:val>
            <c:numRef>
              <c:f>Dashoard!$K$8:$K$15</c:f>
              <c:numCache>
                <c:formatCode>_([$$-409]* #,##0.00_);_([$$-409]* \(#,##0.00\);_([$$-409]* "-"??_);_(@_)</c:formatCode>
                <c:ptCount val="8"/>
                <c:pt idx="0">
                  <c:v>3025</c:v>
                </c:pt>
                <c:pt idx="1">
                  <c:v>1784.4999999999982</c:v>
                </c:pt>
                <c:pt idx="2">
                  <c:v>-6322.0000000000018</c:v>
                </c:pt>
                <c:pt idx="3">
                  <c:v>4167.5</c:v>
                </c:pt>
                <c:pt idx="4">
                  <c:v>-609.00000000000045</c:v>
                </c:pt>
                <c:pt idx="5">
                  <c:v>1182</c:v>
                </c:pt>
                <c:pt idx="6">
                  <c:v>-9488</c:v>
                </c:pt>
                <c:pt idx="7">
                  <c:v>3923.9999999999964</c:v>
                </c:pt>
              </c:numCache>
            </c:numRef>
          </c:val>
          <c:extLst>
            <c:ext xmlns:c16="http://schemas.microsoft.com/office/drawing/2014/chart" uri="{C3380CC4-5D6E-409C-BE32-E72D297353CC}">
              <c16:uniqueId val="{00000000-3279-43C0-A93A-DE3BB1F49306}"/>
            </c:ext>
          </c:extLst>
        </c:ser>
        <c:dLbls>
          <c:dLblPos val="ctr"/>
          <c:showLegendKey val="0"/>
          <c:showVal val="1"/>
          <c:showCatName val="0"/>
          <c:showSerName val="0"/>
          <c:showPercent val="0"/>
          <c:showBubbleSize val="0"/>
        </c:dLbls>
        <c:gapWidth val="150"/>
        <c:overlap val="100"/>
        <c:axId val="1003037360"/>
        <c:axId val="1003039760"/>
      </c:barChart>
      <c:catAx>
        <c:axId val="1003037360"/>
        <c:scaling>
          <c:orientation val="minMax"/>
        </c:scaling>
        <c:delete val="1"/>
        <c:axPos val="b"/>
        <c:numFmt formatCode="General" sourceLinked="1"/>
        <c:majorTickMark val="none"/>
        <c:minorTickMark val="none"/>
        <c:tickLblPos val="nextTo"/>
        <c:crossAx val="1003039760"/>
        <c:crosses val="autoZero"/>
        <c:auto val="1"/>
        <c:lblAlgn val="ctr"/>
        <c:lblOffset val="100"/>
        <c:noMultiLvlLbl val="0"/>
      </c:catAx>
      <c:valAx>
        <c:axId val="1003039760"/>
        <c:scaling>
          <c:orientation val="minMax"/>
        </c:scaling>
        <c:delete val="1"/>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crossAx val="100303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Charting!$B$8:$B$194</c:f>
              <c:numCache>
                <c:formatCode>m/d/yyyy</c:formatCode>
                <c:ptCount val="187"/>
                <c:pt idx="0">
                  <c:v>45509</c:v>
                </c:pt>
                <c:pt idx="1">
                  <c:v>45510</c:v>
                </c:pt>
                <c:pt idx="2">
                  <c:v>45511</c:v>
                </c:pt>
                <c:pt idx="3">
                  <c:v>45512</c:v>
                </c:pt>
                <c:pt idx="4">
                  <c:v>45513</c:v>
                </c:pt>
                <c:pt idx="5">
                  <c:v>45516</c:v>
                </c:pt>
                <c:pt idx="6">
                  <c:v>45517</c:v>
                </c:pt>
                <c:pt idx="7">
                  <c:v>45518</c:v>
                </c:pt>
                <c:pt idx="8">
                  <c:v>45519</c:v>
                </c:pt>
                <c:pt idx="9">
                  <c:v>45520</c:v>
                </c:pt>
                <c:pt idx="10">
                  <c:v>45523</c:v>
                </c:pt>
                <c:pt idx="11">
                  <c:v>45524</c:v>
                </c:pt>
                <c:pt idx="12">
                  <c:v>45525</c:v>
                </c:pt>
                <c:pt idx="13">
                  <c:v>45526</c:v>
                </c:pt>
                <c:pt idx="14">
                  <c:v>45527</c:v>
                </c:pt>
                <c:pt idx="15">
                  <c:v>45530</c:v>
                </c:pt>
                <c:pt idx="16">
                  <c:v>45531</c:v>
                </c:pt>
                <c:pt idx="17">
                  <c:v>45532</c:v>
                </c:pt>
                <c:pt idx="18">
                  <c:v>45533</c:v>
                </c:pt>
                <c:pt idx="19">
                  <c:v>45534</c:v>
                </c:pt>
                <c:pt idx="20">
                  <c:v>45538</c:v>
                </c:pt>
                <c:pt idx="21">
                  <c:v>45539</c:v>
                </c:pt>
                <c:pt idx="22">
                  <c:v>45540</c:v>
                </c:pt>
                <c:pt idx="23">
                  <c:v>45541</c:v>
                </c:pt>
                <c:pt idx="24">
                  <c:v>45544</c:v>
                </c:pt>
                <c:pt idx="25">
                  <c:v>45545</c:v>
                </c:pt>
                <c:pt idx="26">
                  <c:v>45546</c:v>
                </c:pt>
                <c:pt idx="27">
                  <c:v>45547</c:v>
                </c:pt>
                <c:pt idx="28">
                  <c:v>45548</c:v>
                </c:pt>
                <c:pt idx="29">
                  <c:v>45551</c:v>
                </c:pt>
                <c:pt idx="30">
                  <c:v>45552</c:v>
                </c:pt>
                <c:pt idx="31">
                  <c:v>45553</c:v>
                </c:pt>
                <c:pt idx="32">
                  <c:v>45554</c:v>
                </c:pt>
                <c:pt idx="33">
                  <c:v>45555</c:v>
                </c:pt>
                <c:pt idx="34">
                  <c:v>45558</c:v>
                </c:pt>
                <c:pt idx="35">
                  <c:v>45559</c:v>
                </c:pt>
                <c:pt idx="36">
                  <c:v>45560</c:v>
                </c:pt>
                <c:pt idx="37">
                  <c:v>45561</c:v>
                </c:pt>
                <c:pt idx="38">
                  <c:v>45562</c:v>
                </c:pt>
                <c:pt idx="39">
                  <c:v>45565</c:v>
                </c:pt>
                <c:pt idx="40">
                  <c:v>45566</c:v>
                </c:pt>
                <c:pt idx="41">
                  <c:v>45567</c:v>
                </c:pt>
                <c:pt idx="42">
                  <c:v>45568</c:v>
                </c:pt>
                <c:pt idx="43">
                  <c:v>45569</c:v>
                </c:pt>
                <c:pt idx="44">
                  <c:v>45572</c:v>
                </c:pt>
                <c:pt idx="45">
                  <c:v>45573</c:v>
                </c:pt>
                <c:pt idx="46">
                  <c:v>45574</c:v>
                </c:pt>
                <c:pt idx="47">
                  <c:v>45575</c:v>
                </c:pt>
                <c:pt idx="48">
                  <c:v>45576</c:v>
                </c:pt>
                <c:pt idx="49">
                  <c:v>45579</c:v>
                </c:pt>
                <c:pt idx="50">
                  <c:v>45580</c:v>
                </c:pt>
                <c:pt idx="51">
                  <c:v>45581</c:v>
                </c:pt>
                <c:pt idx="52">
                  <c:v>45582</c:v>
                </c:pt>
                <c:pt idx="53">
                  <c:v>45583</c:v>
                </c:pt>
                <c:pt idx="54">
                  <c:v>45586</c:v>
                </c:pt>
                <c:pt idx="55">
                  <c:v>45587</c:v>
                </c:pt>
                <c:pt idx="56">
                  <c:v>45588</c:v>
                </c:pt>
                <c:pt idx="57">
                  <c:v>45589</c:v>
                </c:pt>
                <c:pt idx="58">
                  <c:v>45590</c:v>
                </c:pt>
                <c:pt idx="59">
                  <c:v>45593</c:v>
                </c:pt>
                <c:pt idx="60">
                  <c:v>45594</c:v>
                </c:pt>
                <c:pt idx="61">
                  <c:v>45595</c:v>
                </c:pt>
                <c:pt idx="62">
                  <c:v>45596</c:v>
                </c:pt>
                <c:pt idx="63">
                  <c:v>45597</c:v>
                </c:pt>
                <c:pt idx="64">
                  <c:v>45600</c:v>
                </c:pt>
                <c:pt idx="65">
                  <c:v>45601</c:v>
                </c:pt>
                <c:pt idx="66">
                  <c:v>45602</c:v>
                </c:pt>
                <c:pt idx="67">
                  <c:v>45603</c:v>
                </c:pt>
                <c:pt idx="68">
                  <c:v>45604</c:v>
                </c:pt>
                <c:pt idx="69">
                  <c:v>45607</c:v>
                </c:pt>
                <c:pt idx="70">
                  <c:v>45608</c:v>
                </c:pt>
                <c:pt idx="71">
                  <c:v>45609</c:v>
                </c:pt>
                <c:pt idx="72">
                  <c:v>45610</c:v>
                </c:pt>
                <c:pt idx="73">
                  <c:v>45611</c:v>
                </c:pt>
                <c:pt idx="74">
                  <c:v>45614</c:v>
                </c:pt>
                <c:pt idx="75">
                  <c:v>45615</c:v>
                </c:pt>
                <c:pt idx="76">
                  <c:v>45616</c:v>
                </c:pt>
                <c:pt idx="77">
                  <c:v>45617</c:v>
                </c:pt>
                <c:pt idx="78">
                  <c:v>45618</c:v>
                </c:pt>
                <c:pt idx="79">
                  <c:v>45621</c:v>
                </c:pt>
                <c:pt idx="80">
                  <c:v>45622</c:v>
                </c:pt>
                <c:pt idx="81">
                  <c:v>45623</c:v>
                </c:pt>
                <c:pt idx="82">
                  <c:v>45625</c:v>
                </c:pt>
                <c:pt idx="83">
                  <c:v>45628</c:v>
                </c:pt>
                <c:pt idx="84">
                  <c:v>45629</c:v>
                </c:pt>
                <c:pt idx="85">
                  <c:v>45630</c:v>
                </c:pt>
                <c:pt idx="86">
                  <c:v>45631</c:v>
                </c:pt>
                <c:pt idx="87">
                  <c:v>45632</c:v>
                </c:pt>
                <c:pt idx="88">
                  <c:v>45635</c:v>
                </c:pt>
                <c:pt idx="89">
                  <c:v>45636</c:v>
                </c:pt>
                <c:pt idx="90">
                  <c:v>45637</c:v>
                </c:pt>
                <c:pt idx="91">
                  <c:v>45638</c:v>
                </c:pt>
                <c:pt idx="92">
                  <c:v>45639</c:v>
                </c:pt>
                <c:pt idx="93">
                  <c:v>45642</c:v>
                </c:pt>
                <c:pt idx="94">
                  <c:v>45643</c:v>
                </c:pt>
                <c:pt idx="95">
                  <c:v>45644</c:v>
                </c:pt>
                <c:pt idx="96">
                  <c:v>45645</c:v>
                </c:pt>
                <c:pt idx="97">
                  <c:v>45646</c:v>
                </c:pt>
                <c:pt idx="98">
                  <c:v>45649</c:v>
                </c:pt>
                <c:pt idx="99">
                  <c:v>45650</c:v>
                </c:pt>
                <c:pt idx="100">
                  <c:v>45652</c:v>
                </c:pt>
                <c:pt idx="101">
                  <c:v>45653</c:v>
                </c:pt>
                <c:pt idx="102">
                  <c:v>45656</c:v>
                </c:pt>
                <c:pt idx="103">
                  <c:v>45657</c:v>
                </c:pt>
                <c:pt idx="104">
                  <c:v>45659</c:v>
                </c:pt>
                <c:pt idx="105">
                  <c:v>45660</c:v>
                </c:pt>
                <c:pt idx="106">
                  <c:v>45663</c:v>
                </c:pt>
                <c:pt idx="107">
                  <c:v>45664</c:v>
                </c:pt>
                <c:pt idx="108">
                  <c:v>45665</c:v>
                </c:pt>
                <c:pt idx="109">
                  <c:v>45667</c:v>
                </c:pt>
                <c:pt idx="110">
                  <c:v>45670</c:v>
                </c:pt>
                <c:pt idx="111">
                  <c:v>45671</c:v>
                </c:pt>
                <c:pt idx="112">
                  <c:v>45672</c:v>
                </c:pt>
                <c:pt idx="113">
                  <c:v>45673</c:v>
                </c:pt>
                <c:pt idx="114">
                  <c:v>45674</c:v>
                </c:pt>
                <c:pt idx="115">
                  <c:v>45678</c:v>
                </c:pt>
                <c:pt idx="116">
                  <c:v>45679</c:v>
                </c:pt>
                <c:pt idx="117">
                  <c:v>45680</c:v>
                </c:pt>
                <c:pt idx="118">
                  <c:v>45681</c:v>
                </c:pt>
                <c:pt idx="119">
                  <c:v>45684</c:v>
                </c:pt>
                <c:pt idx="120">
                  <c:v>45685</c:v>
                </c:pt>
                <c:pt idx="121">
                  <c:v>45686</c:v>
                </c:pt>
                <c:pt idx="122">
                  <c:v>45687</c:v>
                </c:pt>
                <c:pt idx="123">
                  <c:v>45688</c:v>
                </c:pt>
                <c:pt idx="124">
                  <c:v>45691</c:v>
                </c:pt>
                <c:pt idx="125">
                  <c:v>45692</c:v>
                </c:pt>
                <c:pt idx="126">
                  <c:v>45693</c:v>
                </c:pt>
                <c:pt idx="127">
                  <c:v>45694</c:v>
                </c:pt>
                <c:pt idx="128">
                  <c:v>45695</c:v>
                </c:pt>
                <c:pt idx="129">
                  <c:v>45698</c:v>
                </c:pt>
                <c:pt idx="130">
                  <c:v>45699</c:v>
                </c:pt>
                <c:pt idx="131">
                  <c:v>45700</c:v>
                </c:pt>
                <c:pt idx="132">
                  <c:v>45701</c:v>
                </c:pt>
                <c:pt idx="133">
                  <c:v>45702</c:v>
                </c:pt>
                <c:pt idx="134">
                  <c:v>45706</c:v>
                </c:pt>
                <c:pt idx="135">
                  <c:v>45707</c:v>
                </c:pt>
                <c:pt idx="136">
                  <c:v>45708</c:v>
                </c:pt>
                <c:pt idx="137">
                  <c:v>45709</c:v>
                </c:pt>
                <c:pt idx="138">
                  <c:v>45712</c:v>
                </c:pt>
                <c:pt idx="139">
                  <c:v>45713</c:v>
                </c:pt>
                <c:pt idx="140">
                  <c:v>45714</c:v>
                </c:pt>
                <c:pt idx="141">
                  <c:v>45715</c:v>
                </c:pt>
                <c:pt idx="142">
                  <c:v>45716</c:v>
                </c:pt>
                <c:pt idx="143">
                  <c:v>45719</c:v>
                </c:pt>
                <c:pt idx="144">
                  <c:v>45720</c:v>
                </c:pt>
                <c:pt idx="145">
                  <c:v>45721</c:v>
                </c:pt>
                <c:pt idx="146">
                  <c:v>45722</c:v>
                </c:pt>
                <c:pt idx="147">
                  <c:v>45723</c:v>
                </c:pt>
                <c:pt idx="148">
                  <c:v>45726</c:v>
                </c:pt>
                <c:pt idx="149">
                  <c:v>45727</c:v>
                </c:pt>
                <c:pt idx="150">
                  <c:v>45728</c:v>
                </c:pt>
                <c:pt idx="151">
                  <c:v>45729</c:v>
                </c:pt>
                <c:pt idx="152">
                  <c:v>45730</c:v>
                </c:pt>
                <c:pt idx="153">
                  <c:v>45733</c:v>
                </c:pt>
                <c:pt idx="154">
                  <c:v>45734</c:v>
                </c:pt>
                <c:pt idx="155">
                  <c:v>45735</c:v>
                </c:pt>
                <c:pt idx="156">
                  <c:v>45736</c:v>
                </c:pt>
                <c:pt idx="157">
                  <c:v>45737</c:v>
                </c:pt>
                <c:pt idx="158">
                  <c:v>45740</c:v>
                </c:pt>
                <c:pt idx="159">
                  <c:v>45741</c:v>
                </c:pt>
                <c:pt idx="160">
                  <c:v>45742</c:v>
                </c:pt>
                <c:pt idx="161">
                  <c:v>45743</c:v>
                </c:pt>
                <c:pt idx="162">
                  <c:v>45744</c:v>
                </c:pt>
                <c:pt idx="163">
                  <c:v>45747</c:v>
                </c:pt>
                <c:pt idx="164">
                  <c:v>45748</c:v>
                </c:pt>
                <c:pt idx="165">
                  <c:v>45749</c:v>
                </c:pt>
                <c:pt idx="166">
                  <c:v>45750</c:v>
                </c:pt>
                <c:pt idx="167">
                  <c:v>45751</c:v>
                </c:pt>
                <c:pt idx="168">
                  <c:v>45754</c:v>
                </c:pt>
                <c:pt idx="169">
                  <c:v>45755</c:v>
                </c:pt>
                <c:pt idx="170">
                  <c:v>45756</c:v>
                </c:pt>
                <c:pt idx="171">
                  <c:v>45757</c:v>
                </c:pt>
                <c:pt idx="172">
                  <c:v>45758</c:v>
                </c:pt>
                <c:pt idx="173">
                  <c:v>45761</c:v>
                </c:pt>
                <c:pt idx="174">
                  <c:v>45762</c:v>
                </c:pt>
                <c:pt idx="175">
                  <c:v>45763</c:v>
                </c:pt>
                <c:pt idx="176">
                  <c:v>45764</c:v>
                </c:pt>
                <c:pt idx="177">
                  <c:v>45768</c:v>
                </c:pt>
                <c:pt idx="178">
                  <c:v>45769</c:v>
                </c:pt>
                <c:pt idx="179">
                  <c:v>45770</c:v>
                </c:pt>
                <c:pt idx="180">
                  <c:v>45771</c:v>
                </c:pt>
                <c:pt idx="181">
                  <c:v>45772</c:v>
                </c:pt>
                <c:pt idx="182">
                  <c:v>45775</c:v>
                </c:pt>
                <c:pt idx="183">
                  <c:v>45776</c:v>
                </c:pt>
                <c:pt idx="184">
                  <c:v>45777</c:v>
                </c:pt>
                <c:pt idx="185">
                  <c:v>45778</c:v>
                </c:pt>
                <c:pt idx="186">
                  <c:v>45779</c:v>
                </c:pt>
              </c:numCache>
            </c:numRef>
          </c:cat>
          <c:val>
            <c:numRef>
              <c:f>Charting!$C$8:$C$194</c:f>
              <c:numCache>
                <c:formatCode>_([$$-409]* #,##0.00_);_([$$-409]* \(#,##0.00\);_([$$-409]* "-"??_);_(@_)</c:formatCode>
                <c:ptCount val="187"/>
                <c:pt idx="0">
                  <c:v>134.82</c:v>
                </c:pt>
                <c:pt idx="1">
                  <c:v>130.18</c:v>
                </c:pt>
                <c:pt idx="2">
                  <c:v>128.66999999999999</c:v>
                </c:pt>
                <c:pt idx="3">
                  <c:v>136.32</c:v>
                </c:pt>
                <c:pt idx="4">
                  <c:v>134.27000000000001</c:v>
                </c:pt>
                <c:pt idx="5">
                  <c:v>136.77000000000001</c:v>
                </c:pt>
                <c:pt idx="6">
                  <c:v>141.13</c:v>
                </c:pt>
                <c:pt idx="7">
                  <c:v>140.75</c:v>
                </c:pt>
                <c:pt idx="8">
                  <c:v>147.36000000000001</c:v>
                </c:pt>
                <c:pt idx="9">
                  <c:v>148.56</c:v>
                </c:pt>
                <c:pt idx="10">
                  <c:v>155.28</c:v>
                </c:pt>
                <c:pt idx="11">
                  <c:v>156.4</c:v>
                </c:pt>
                <c:pt idx="12">
                  <c:v>157.81</c:v>
                </c:pt>
                <c:pt idx="13">
                  <c:v>151.69999999999999</c:v>
                </c:pt>
                <c:pt idx="14">
                  <c:v>154.97999999999999</c:v>
                </c:pt>
                <c:pt idx="15">
                  <c:v>149.99</c:v>
                </c:pt>
                <c:pt idx="16">
                  <c:v>150.5</c:v>
                </c:pt>
                <c:pt idx="17">
                  <c:v>146.36000000000001</c:v>
                </c:pt>
                <c:pt idx="18">
                  <c:v>145.49</c:v>
                </c:pt>
                <c:pt idx="19">
                  <c:v>148.56</c:v>
                </c:pt>
                <c:pt idx="20">
                  <c:v>136.94</c:v>
                </c:pt>
                <c:pt idx="21">
                  <c:v>140.87</c:v>
                </c:pt>
                <c:pt idx="22">
                  <c:v>139.44</c:v>
                </c:pt>
                <c:pt idx="23">
                  <c:v>134.35</c:v>
                </c:pt>
                <c:pt idx="24">
                  <c:v>138.15</c:v>
                </c:pt>
                <c:pt idx="25">
                  <c:v>142.84</c:v>
                </c:pt>
                <c:pt idx="26">
                  <c:v>149.86000000000001</c:v>
                </c:pt>
                <c:pt idx="27">
                  <c:v>150.77000000000001</c:v>
                </c:pt>
                <c:pt idx="28">
                  <c:v>152.31</c:v>
                </c:pt>
                <c:pt idx="29">
                  <c:v>152.08000000000001</c:v>
                </c:pt>
                <c:pt idx="30">
                  <c:v>150.82</c:v>
                </c:pt>
                <c:pt idx="31">
                  <c:v>148.29</c:v>
                </c:pt>
                <c:pt idx="32">
                  <c:v>156.74</c:v>
                </c:pt>
                <c:pt idx="33">
                  <c:v>155.94999999999999</c:v>
                </c:pt>
                <c:pt idx="34">
                  <c:v>156.75</c:v>
                </c:pt>
                <c:pt idx="35">
                  <c:v>158.32</c:v>
                </c:pt>
                <c:pt idx="36">
                  <c:v>162.02000000000001</c:v>
                </c:pt>
                <c:pt idx="37">
                  <c:v>167.49</c:v>
                </c:pt>
                <c:pt idx="38">
                  <c:v>164.35</c:v>
                </c:pt>
                <c:pt idx="39">
                  <c:v>164.08</c:v>
                </c:pt>
                <c:pt idx="40">
                  <c:v>159.75</c:v>
                </c:pt>
                <c:pt idx="41">
                  <c:v>159.78</c:v>
                </c:pt>
                <c:pt idx="42">
                  <c:v>162.85</c:v>
                </c:pt>
                <c:pt idx="43">
                  <c:v>170.9</c:v>
                </c:pt>
                <c:pt idx="44">
                  <c:v>170.97</c:v>
                </c:pt>
                <c:pt idx="45">
                  <c:v>172.8</c:v>
                </c:pt>
                <c:pt idx="46">
                  <c:v>171.02</c:v>
                </c:pt>
                <c:pt idx="47">
                  <c:v>164.18</c:v>
                </c:pt>
                <c:pt idx="48">
                  <c:v>167.89</c:v>
                </c:pt>
                <c:pt idx="49">
                  <c:v>165.27</c:v>
                </c:pt>
                <c:pt idx="50">
                  <c:v>156.63999999999999</c:v>
                </c:pt>
                <c:pt idx="51">
                  <c:v>156.13</c:v>
                </c:pt>
                <c:pt idx="52">
                  <c:v>156.25</c:v>
                </c:pt>
                <c:pt idx="53">
                  <c:v>155.97</c:v>
                </c:pt>
                <c:pt idx="54">
                  <c:v>157.9</c:v>
                </c:pt>
                <c:pt idx="55">
                  <c:v>154.09</c:v>
                </c:pt>
                <c:pt idx="56">
                  <c:v>152.91</c:v>
                </c:pt>
                <c:pt idx="57">
                  <c:v>153.44</c:v>
                </c:pt>
                <c:pt idx="58">
                  <c:v>156.22999999999999</c:v>
                </c:pt>
                <c:pt idx="59">
                  <c:v>159.91999999999999</c:v>
                </c:pt>
                <c:pt idx="60">
                  <c:v>166.25</c:v>
                </c:pt>
                <c:pt idx="61">
                  <c:v>148.6</c:v>
                </c:pt>
                <c:pt idx="62">
                  <c:v>144.07</c:v>
                </c:pt>
                <c:pt idx="63">
                  <c:v>141.86000000000001</c:v>
                </c:pt>
                <c:pt idx="64">
                  <c:v>140.71</c:v>
                </c:pt>
                <c:pt idx="65">
                  <c:v>141.66</c:v>
                </c:pt>
                <c:pt idx="66">
                  <c:v>145.1</c:v>
                </c:pt>
                <c:pt idx="67">
                  <c:v>149.82</c:v>
                </c:pt>
                <c:pt idx="68">
                  <c:v>147.94999999999999</c:v>
                </c:pt>
                <c:pt idx="69">
                  <c:v>147.35</c:v>
                </c:pt>
                <c:pt idx="70">
                  <c:v>143.63</c:v>
                </c:pt>
                <c:pt idx="71">
                  <c:v>139.30000000000001</c:v>
                </c:pt>
                <c:pt idx="72">
                  <c:v>138.84</c:v>
                </c:pt>
                <c:pt idx="73">
                  <c:v>134.9</c:v>
                </c:pt>
                <c:pt idx="74">
                  <c:v>138.93</c:v>
                </c:pt>
                <c:pt idx="75">
                  <c:v>139.38999999999999</c:v>
                </c:pt>
                <c:pt idx="76">
                  <c:v>137.6</c:v>
                </c:pt>
                <c:pt idx="77">
                  <c:v>137.49</c:v>
                </c:pt>
                <c:pt idx="78">
                  <c:v>138.35</c:v>
                </c:pt>
                <c:pt idx="79">
                  <c:v>141.13</c:v>
                </c:pt>
                <c:pt idx="80">
                  <c:v>137.72</c:v>
                </c:pt>
                <c:pt idx="81">
                  <c:v>136.24</c:v>
                </c:pt>
                <c:pt idx="82">
                  <c:v>137.17500000000001</c:v>
                </c:pt>
                <c:pt idx="83">
                  <c:v>142.06</c:v>
                </c:pt>
                <c:pt idx="84">
                  <c:v>141.97999999999999</c:v>
                </c:pt>
                <c:pt idx="85">
                  <c:v>143.99</c:v>
                </c:pt>
                <c:pt idx="86">
                  <c:v>141.36000000000001</c:v>
                </c:pt>
                <c:pt idx="87">
                  <c:v>138.59</c:v>
                </c:pt>
                <c:pt idx="88">
                  <c:v>130.87</c:v>
                </c:pt>
                <c:pt idx="89">
                  <c:v>127.74</c:v>
                </c:pt>
                <c:pt idx="90">
                  <c:v>130.15</c:v>
                </c:pt>
                <c:pt idx="91">
                  <c:v>130.6</c:v>
                </c:pt>
                <c:pt idx="92">
                  <c:v>126.91</c:v>
                </c:pt>
                <c:pt idx="93">
                  <c:v>126.69</c:v>
                </c:pt>
                <c:pt idx="94">
                  <c:v>125.02</c:v>
                </c:pt>
                <c:pt idx="95">
                  <c:v>121.41</c:v>
                </c:pt>
                <c:pt idx="96">
                  <c:v>118.88</c:v>
                </c:pt>
                <c:pt idx="97">
                  <c:v>119.21</c:v>
                </c:pt>
                <c:pt idx="98">
                  <c:v>124.6</c:v>
                </c:pt>
                <c:pt idx="99">
                  <c:v>126.29</c:v>
                </c:pt>
                <c:pt idx="100">
                  <c:v>125.06</c:v>
                </c:pt>
                <c:pt idx="101">
                  <c:v>125.19</c:v>
                </c:pt>
                <c:pt idx="102">
                  <c:v>122.44</c:v>
                </c:pt>
                <c:pt idx="103">
                  <c:v>120.79</c:v>
                </c:pt>
                <c:pt idx="104">
                  <c:v>120.63</c:v>
                </c:pt>
                <c:pt idx="105">
                  <c:v>125.37</c:v>
                </c:pt>
                <c:pt idx="106">
                  <c:v>129.55000000000001</c:v>
                </c:pt>
                <c:pt idx="107">
                  <c:v>127.33</c:v>
                </c:pt>
                <c:pt idx="108">
                  <c:v>121.84</c:v>
                </c:pt>
                <c:pt idx="109">
                  <c:v>116.04</c:v>
                </c:pt>
                <c:pt idx="110">
                  <c:v>117.32</c:v>
                </c:pt>
                <c:pt idx="111">
                  <c:v>116.09</c:v>
                </c:pt>
                <c:pt idx="112">
                  <c:v>119.96</c:v>
                </c:pt>
                <c:pt idx="113">
                  <c:v>118.44</c:v>
                </c:pt>
                <c:pt idx="114">
                  <c:v>121.46</c:v>
                </c:pt>
                <c:pt idx="115">
                  <c:v>122.28</c:v>
                </c:pt>
                <c:pt idx="116">
                  <c:v>123.75</c:v>
                </c:pt>
                <c:pt idx="117">
                  <c:v>123.04</c:v>
                </c:pt>
                <c:pt idx="118">
                  <c:v>122.84</c:v>
                </c:pt>
                <c:pt idx="119">
                  <c:v>115.01</c:v>
                </c:pt>
                <c:pt idx="120">
                  <c:v>114.17</c:v>
                </c:pt>
                <c:pt idx="121">
                  <c:v>117.35</c:v>
                </c:pt>
                <c:pt idx="122">
                  <c:v>118.86</c:v>
                </c:pt>
                <c:pt idx="123">
                  <c:v>115.95</c:v>
                </c:pt>
                <c:pt idx="124">
                  <c:v>114.27</c:v>
                </c:pt>
                <c:pt idx="125">
                  <c:v>119.5</c:v>
                </c:pt>
                <c:pt idx="126">
                  <c:v>112.01</c:v>
                </c:pt>
                <c:pt idx="127">
                  <c:v>110.16</c:v>
                </c:pt>
                <c:pt idx="128">
                  <c:v>107.56</c:v>
                </c:pt>
                <c:pt idx="129">
                  <c:v>110.48</c:v>
                </c:pt>
                <c:pt idx="130">
                  <c:v>111.1</c:v>
                </c:pt>
                <c:pt idx="131">
                  <c:v>111.72</c:v>
                </c:pt>
                <c:pt idx="132">
                  <c:v>111.81</c:v>
                </c:pt>
                <c:pt idx="133">
                  <c:v>113.1</c:v>
                </c:pt>
                <c:pt idx="134">
                  <c:v>114.28</c:v>
                </c:pt>
                <c:pt idx="135">
                  <c:v>114.69</c:v>
                </c:pt>
                <c:pt idx="136">
                  <c:v>114.17</c:v>
                </c:pt>
                <c:pt idx="137">
                  <c:v>110.84</c:v>
                </c:pt>
                <c:pt idx="138">
                  <c:v>108.11</c:v>
                </c:pt>
                <c:pt idx="139">
                  <c:v>103.96</c:v>
                </c:pt>
                <c:pt idx="140">
                  <c:v>104.74</c:v>
                </c:pt>
                <c:pt idx="141">
                  <c:v>99.51</c:v>
                </c:pt>
                <c:pt idx="142">
                  <c:v>99.86</c:v>
                </c:pt>
                <c:pt idx="143">
                  <c:v>98.23</c:v>
                </c:pt>
                <c:pt idx="144">
                  <c:v>100.75</c:v>
                </c:pt>
                <c:pt idx="145">
                  <c:v>101.67</c:v>
                </c:pt>
                <c:pt idx="146">
                  <c:v>98.85</c:v>
                </c:pt>
                <c:pt idx="147">
                  <c:v>100.31</c:v>
                </c:pt>
                <c:pt idx="148">
                  <c:v>96.63</c:v>
                </c:pt>
                <c:pt idx="149">
                  <c:v>96.76</c:v>
                </c:pt>
                <c:pt idx="150">
                  <c:v>100.79</c:v>
                </c:pt>
                <c:pt idx="151">
                  <c:v>98.11</c:v>
                </c:pt>
                <c:pt idx="152">
                  <c:v>100.97</c:v>
                </c:pt>
                <c:pt idx="153">
                  <c:v>104.59</c:v>
                </c:pt>
                <c:pt idx="154">
                  <c:v>103.51</c:v>
                </c:pt>
                <c:pt idx="155">
                  <c:v>106.23</c:v>
                </c:pt>
                <c:pt idx="156">
                  <c:v>107.14</c:v>
                </c:pt>
                <c:pt idx="157">
                  <c:v>106.44</c:v>
                </c:pt>
                <c:pt idx="158">
                  <c:v>113.85</c:v>
                </c:pt>
                <c:pt idx="159">
                  <c:v>114.81</c:v>
                </c:pt>
                <c:pt idx="160">
                  <c:v>110.19</c:v>
                </c:pt>
                <c:pt idx="161">
                  <c:v>106.65</c:v>
                </c:pt>
                <c:pt idx="162">
                  <c:v>103.22</c:v>
                </c:pt>
                <c:pt idx="163">
                  <c:v>102.74</c:v>
                </c:pt>
                <c:pt idx="164">
                  <c:v>102.78</c:v>
                </c:pt>
                <c:pt idx="165">
                  <c:v>102.96</c:v>
                </c:pt>
                <c:pt idx="166">
                  <c:v>93.8</c:v>
                </c:pt>
                <c:pt idx="167">
                  <c:v>85.76</c:v>
                </c:pt>
                <c:pt idx="168">
                  <c:v>83.64</c:v>
                </c:pt>
                <c:pt idx="169">
                  <c:v>78.209999999999994</c:v>
                </c:pt>
                <c:pt idx="170">
                  <c:v>96.84</c:v>
                </c:pt>
                <c:pt idx="171">
                  <c:v>88.7</c:v>
                </c:pt>
                <c:pt idx="172">
                  <c:v>93.4</c:v>
                </c:pt>
                <c:pt idx="173">
                  <c:v>94.5</c:v>
                </c:pt>
                <c:pt idx="174">
                  <c:v>95.29</c:v>
                </c:pt>
                <c:pt idx="175">
                  <c:v>88.29</c:v>
                </c:pt>
                <c:pt idx="176">
                  <c:v>87.5</c:v>
                </c:pt>
                <c:pt idx="177">
                  <c:v>85.56</c:v>
                </c:pt>
                <c:pt idx="178">
                  <c:v>86.26</c:v>
                </c:pt>
                <c:pt idx="179">
                  <c:v>90.39</c:v>
                </c:pt>
                <c:pt idx="180">
                  <c:v>94.47</c:v>
                </c:pt>
                <c:pt idx="181">
                  <c:v>96.644999999999996</c:v>
                </c:pt>
                <c:pt idx="182">
                  <c:v>96.39</c:v>
                </c:pt>
                <c:pt idx="183">
                  <c:v>96.06</c:v>
                </c:pt>
                <c:pt idx="184">
                  <c:v>97.35</c:v>
                </c:pt>
                <c:pt idx="185">
                  <c:v>96.65</c:v>
                </c:pt>
                <c:pt idx="186">
                  <c:v>98.8</c:v>
                </c:pt>
              </c:numCache>
            </c:numRef>
          </c:val>
          <c:smooth val="0"/>
          <c:extLst>
            <c:ext xmlns:c16="http://schemas.microsoft.com/office/drawing/2014/chart" uri="{C3380CC4-5D6E-409C-BE32-E72D297353CC}">
              <c16:uniqueId val="{00000000-8EEB-4389-AFC9-04B21BDEAE38}"/>
            </c:ext>
          </c:extLst>
        </c:ser>
        <c:dLbls>
          <c:showLegendKey val="0"/>
          <c:showVal val="0"/>
          <c:showCatName val="0"/>
          <c:showSerName val="0"/>
          <c:showPercent val="0"/>
          <c:showBubbleSize val="0"/>
        </c:dLbls>
        <c:smooth val="0"/>
        <c:axId val="324823664"/>
        <c:axId val="324826544"/>
      </c:lineChart>
      <c:dateAx>
        <c:axId val="324823664"/>
        <c:scaling>
          <c:orientation val="minMax"/>
        </c:scaling>
        <c:delete val="0"/>
        <c:axPos val="b"/>
        <c:numFmt formatCode="m/d/yyyy" sourceLinked="1"/>
        <c:majorTickMark val="out"/>
        <c:minorTickMark val="none"/>
        <c:tickLblPos val="nextTo"/>
        <c:spPr>
          <a:noFill/>
          <a:ln w="9525" cap="flat" cmpd="sng" algn="ctr">
            <a:solidFill>
              <a:srgbClr val="2C3532"/>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crossAx val="324826544"/>
        <c:crossesAt val="0"/>
        <c:auto val="1"/>
        <c:lblOffset val="100"/>
        <c:baseTimeUnit val="days"/>
      </c:dateAx>
      <c:valAx>
        <c:axId val="324826544"/>
        <c:scaling>
          <c:orientation val="minMax"/>
          <c:min val="50"/>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crossAx val="3248236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Charting!$C$4</c:f>
              <c:strCache>
                <c:ptCount val="1"/>
                <c:pt idx="0">
                  <c:v>AMD</c:v>
                </c:pt>
              </c:strCache>
            </c:strRef>
          </c:tx>
          <c:spPr>
            <a:ln w="28575" cap="rnd">
              <a:solidFill>
                <a:srgbClr val="023535"/>
              </a:solidFill>
              <a:round/>
            </a:ln>
            <a:effectLst/>
          </c:spPr>
          <c:marker>
            <c:symbol val="none"/>
          </c:marker>
          <c:cat>
            <c:numRef>
              <c:f>Charting!$B$8:$B$70</c:f>
              <c:numCache>
                <c:formatCode>m/d/yyyy</c:formatCode>
                <c:ptCount val="63"/>
                <c:pt idx="0">
                  <c:v>45509</c:v>
                </c:pt>
                <c:pt idx="1">
                  <c:v>45510</c:v>
                </c:pt>
                <c:pt idx="2">
                  <c:v>45511</c:v>
                </c:pt>
                <c:pt idx="3">
                  <c:v>45512</c:v>
                </c:pt>
                <c:pt idx="4">
                  <c:v>45513</c:v>
                </c:pt>
                <c:pt idx="5">
                  <c:v>45516</c:v>
                </c:pt>
                <c:pt idx="6">
                  <c:v>45517</c:v>
                </c:pt>
                <c:pt idx="7">
                  <c:v>45518</c:v>
                </c:pt>
                <c:pt idx="8">
                  <c:v>45519</c:v>
                </c:pt>
                <c:pt idx="9">
                  <c:v>45520</c:v>
                </c:pt>
                <c:pt idx="10">
                  <c:v>45523</c:v>
                </c:pt>
                <c:pt idx="11">
                  <c:v>45524</c:v>
                </c:pt>
                <c:pt idx="12">
                  <c:v>45525</c:v>
                </c:pt>
                <c:pt idx="13">
                  <c:v>45526</c:v>
                </c:pt>
                <c:pt idx="14">
                  <c:v>45527</c:v>
                </c:pt>
                <c:pt idx="15">
                  <c:v>45530</c:v>
                </c:pt>
                <c:pt idx="16">
                  <c:v>45531</c:v>
                </c:pt>
                <c:pt idx="17">
                  <c:v>45532</c:v>
                </c:pt>
                <c:pt idx="18">
                  <c:v>45533</c:v>
                </c:pt>
                <c:pt idx="19">
                  <c:v>45534</c:v>
                </c:pt>
                <c:pt idx="20">
                  <c:v>45538</c:v>
                </c:pt>
                <c:pt idx="21">
                  <c:v>45539</c:v>
                </c:pt>
                <c:pt idx="22">
                  <c:v>45540</c:v>
                </c:pt>
                <c:pt idx="23">
                  <c:v>45541</c:v>
                </c:pt>
                <c:pt idx="24">
                  <c:v>45544</c:v>
                </c:pt>
                <c:pt idx="25">
                  <c:v>45545</c:v>
                </c:pt>
                <c:pt idx="26">
                  <c:v>45546</c:v>
                </c:pt>
                <c:pt idx="27">
                  <c:v>45547</c:v>
                </c:pt>
                <c:pt idx="28">
                  <c:v>45548</c:v>
                </c:pt>
                <c:pt idx="29">
                  <c:v>45551</c:v>
                </c:pt>
                <c:pt idx="30">
                  <c:v>45552</c:v>
                </c:pt>
                <c:pt idx="31">
                  <c:v>45553</c:v>
                </c:pt>
                <c:pt idx="32">
                  <c:v>45554</c:v>
                </c:pt>
                <c:pt idx="33">
                  <c:v>45555</c:v>
                </c:pt>
                <c:pt idx="34">
                  <c:v>45558</c:v>
                </c:pt>
                <c:pt idx="35">
                  <c:v>45559</c:v>
                </c:pt>
                <c:pt idx="36">
                  <c:v>45560</c:v>
                </c:pt>
                <c:pt idx="37">
                  <c:v>45561</c:v>
                </c:pt>
                <c:pt idx="38">
                  <c:v>45562</c:v>
                </c:pt>
                <c:pt idx="39">
                  <c:v>45565</c:v>
                </c:pt>
                <c:pt idx="40">
                  <c:v>45566</c:v>
                </c:pt>
                <c:pt idx="41">
                  <c:v>45567</c:v>
                </c:pt>
                <c:pt idx="42">
                  <c:v>45568</c:v>
                </c:pt>
                <c:pt idx="43">
                  <c:v>45569</c:v>
                </c:pt>
                <c:pt idx="44">
                  <c:v>45572</c:v>
                </c:pt>
                <c:pt idx="45">
                  <c:v>45573</c:v>
                </c:pt>
                <c:pt idx="46">
                  <c:v>45574</c:v>
                </c:pt>
                <c:pt idx="47">
                  <c:v>45575</c:v>
                </c:pt>
                <c:pt idx="48">
                  <c:v>45576</c:v>
                </c:pt>
                <c:pt idx="49">
                  <c:v>45579</c:v>
                </c:pt>
                <c:pt idx="50">
                  <c:v>45580</c:v>
                </c:pt>
                <c:pt idx="51">
                  <c:v>45581</c:v>
                </c:pt>
                <c:pt idx="52">
                  <c:v>45582</c:v>
                </c:pt>
                <c:pt idx="53">
                  <c:v>45583</c:v>
                </c:pt>
                <c:pt idx="54">
                  <c:v>45586</c:v>
                </c:pt>
                <c:pt idx="55">
                  <c:v>45587</c:v>
                </c:pt>
                <c:pt idx="56">
                  <c:v>45588</c:v>
                </c:pt>
                <c:pt idx="57">
                  <c:v>45589</c:v>
                </c:pt>
                <c:pt idx="58">
                  <c:v>45590</c:v>
                </c:pt>
                <c:pt idx="59">
                  <c:v>45593</c:v>
                </c:pt>
                <c:pt idx="60">
                  <c:v>45594</c:v>
                </c:pt>
                <c:pt idx="61">
                  <c:v>45595</c:v>
                </c:pt>
                <c:pt idx="62">
                  <c:v>45596</c:v>
                </c:pt>
              </c:numCache>
            </c:numRef>
          </c:cat>
          <c:val>
            <c:numRef>
              <c:f>Charting!$C$8:$C$70</c:f>
              <c:numCache>
                <c:formatCode>_([$$-409]* #,##0.00_);_([$$-409]* \(#,##0.00\);_([$$-409]* "-"??_);_(@_)</c:formatCode>
                <c:ptCount val="63"/>
                <c:pt idx="0">
                  <c:v>134.82</c:v>
                </c:pt>
                <c:pt idx="1">
                  <c:v>130.18</c:v>
                </c:pt>
                <c:pt idx="2">
                  <c:v>128.66999999999999</c:v>
                </c:pt>
                <c:pt idx="3">
                  <c:v>136.32</c:v>
                </c:pt>
                <c:pt idx="4">
                  <c:v>134.27000000000001</c:v>
                </c:pt>
                <c:pt idx="5">
                  <c:v>136.77000000000001</c:v>
                </c:pt>
                <c:pt idx="6">
                  <c:v>141.13</c:v>
                </c:pt>
                <c:pt idx="7">
                  <c:v>140.75</c:v>
                </c:pt>
                <c:pt idx="8">
                  <c:v>147.36000000000001</c:v>
                </c:pt>
                <c:pt idx="9">
                  <c:v>148.56</c:v>
                </c:pt>
                <c:pt idx="10">
                  <c:v>155.28</c:v>
                </c:pt>
                <c:pt idx="11">
                  <c:v>156.4</c:v>
                </c:pt>
                <c:pt idx="12">
                  <c:v>157.81</c:v>
                </c:pt>
                <c:pt idx="13">
                  <c:v>151.69999999999999</c:v>
                </c:pt>
                <c:pt idx="14">
                  <c:v>154.97999999999999</c:v>
                </c:pt>
                <c:pt idx="15">
                  <c:v>149.99</c:v>
                </c:pt>
                <c:pt idx="16">
                  <c:v>150.5</c:v>
                </c:pt>
                <c:pt idx="17">
                  <c:v>146.36000000000001</c:v>
                </c:pt>
                <c:pt idx="18">
                  <c:v>145.49</c:v>
                </c:pt>
                <c:pt idx="19">
                  <c:v>148.56</c:v>
                </c:pt>
                <c:pt idx="20">
                  <c:v>136.94</c:v>
                </c:pt>
                <c:pt idx="21">
                  <c:v>140.87</c:v>
                </c:pt>
                <c:pt idx="22">
                  <c:v>139.44</c:v>
                </c:pt>
                <c:pt idx="23">
                  <c:v>134.35</c:v>
                </c:pt>
                <c:pt idx="24">
                  <c:v>138.15</c:v>
                </c:pt>
                <c:pt idx="25">
                  <c:v>142.84</c:v>
                </c:pt>
                <c:pt idx="26">
                  <c:v>149.86000000000001</c:v>
                </c:pt>
                <c:pt idx="27">
                  <c:v>150.77000000000001</c:v>
                </c:pt>
                <c:pt idx="28">
                  <c:v>152.31</c:v>
                </c:pt>
                <c:pt idx="29">
                  <c:v>152.08000000000001</c:v>
                </c:pt>
                <c:pt idx="30">
                  <c:v>150.82</c:v>
                </c:pt>
                <c:pt idx="31">
                  <c:v>148.29</c:v>
                </c:pt>
                <c:pt idx="32">
                  <c:v>156.74</c:v>
                </c:pt>
                <c:pt idx="33">
                  <c:v>155.94999999999999</c:v>
                </c:pt>
                <c:pt idx="34">
                  <c:v>156.75</c:v>
                </c:pt>
                <c:pt idx="35">
                  <c:v>158.32</c:v>
                </c:pt>
                <c:pt idx="36">
                  <c:v>162.02000000000001</c:v>
                </c:pt>
                <c:pt idx="37">
                  <c:v>167.49</c:v>
                </c:pt>
                <c:pt idx="38">
                  <c:v>164.35</c:v>
                </c:pt>
                <c:pt idx="39">
                  <c:v>164.08</c:v>
                </c:pt>
                <c:pt idx="40">
                  <c:v>159.75</c:v>
                </c:pt>
                <c:pt idx="41">
                  <c:v>159.78</c:v>
                </c:pt>
                <c:pt idx="42">
                  <c:v>162.85</c:v>
                </c:pt>
                <c:pt idx="43">
                  <c:v>170.9</c:v>
                </c:pt>
                <c:pt idx="44">
                  <c:v>170.97</c:v>
                </c:pt>
                <c:pt idx="45">
                  <c:v>172.8</c:v>
                </c:pt>
                <c:pt idx="46">
                  <c:v>171.02</c:v>
                </c:pt>
                <c:pt idx="47">
                  <c:v>164.18</c:v>
                </c:pt>
                <c:pt idx="48">
                  <c:v>167.89</c:v>
                </c:pt>
                <c:pt idx="49">
                  <c:v>165.27</c:v>
                </c:pt>
                <c:pt idx="50">
                  <c:v>156.63999999999999</c:v>
                </c:pt>
                <c:pt idx="51">
                  <c:v>156.13</c:v>
                </c:pt>
                <c:pt idx="52">
                  <c:v>156.25</c:v>
                </c:pt>
                <c:pt idx="53">
                  <c:v>155.97</c:v>
                </c:pt>
                <c:pt idx="54">
                  <c:v>157.9</c:v>
                </c:pt>
                <c:pt idx="55">
                  <c:v>154.09</c:v>
                </c:pt>
                <c:pt idx="56">
                  <c:v>152.91</c:v>
                </c:pt>
                <c:pt idx="57">
                  <c:v>153.44</c:v>
                </c:pt>
                <c:pt idx="58">
                  <c:v>156.22999999999999</c:v>
                </c:pt>
                <c:pt idx="59">
                  <c:v>159.91999999999999</c:v>
                </c:pt>
                <c:pt idx="60">
                  <c:v>166.25</c:v>
                </c:pt>
                <c:pt idx="61">
                  <c:v>148.6</c:v>
                </c:pt>
                <c:pt idx="62">
                  <c:v>144.07</c:v>
                </c:pt>
              </c:numCache>
            </c:numRef>
          </c:val>
          <c:smooth val="0"/>
          <c:extLst>
            <c:ext xmlns:c16="http://schemas.microsoft.com/office/drawing/2014/chart" uri="{C3380CC4-5D6E-409C-BE32-E72D297353CC}">
              <c16:uniqueId val="{00000000-87B4-4BB4-BABF-8A05B000710A}"/>
            </c:ext>
          </c:extLst>
        </c:ser>
        <c:dLbls>
          <c:showLegendKey val="0"/>
          <c:showVal val="0"/>
          <c:showCatName val="0"/>
          <c:showSerName val="0"/>
          <c:showPercent val="0"/>
          <c:showBubbleSize val="0"/>
        </c:dLbls>
        <c:marker val="1"/>
        <c:smooth val="0"/>
        <c:axId val="288172047"/>
        <c:axId val="288171087"/>
      </c:lineChart>
      <c:lineChart>
        <c:grouping val="standard"/>
        <c:varyColors val="0"/>
        <c:ser>
          <c:idx val="1"/>
          <c:order val="1"/>
          <c:tx>
            <c:strRef>
              <c:f>Charting!$F$4</c:f>
              <c:strCache>
                <c:ptCount val="1"/>
                <c:pt idx="0">
                  <c:v>JPMORGAN CHASE &amp; CO. (XNYS:JPM)</c:v>
                </c:pt>
              </c:strCache>
            </c:strRef>
          </c:tx>
          <c:spPr>
            <a:ln w="28575" cap="rnd">
              <a:solidFill>
                <a:srgbClr val="86A69D"/>
              </a:solidFill>
              <a:round/>
            </a:ln>
            <a:effectLst/>
          </c:spPr>
          <c:marker>
            <c:symbol val="none"/>
          </c:marker>
          <c:cat>
            <c:numRef>
              <c:f>Charting!$B$8:$B$70</c:f>
              <c:numCache>
                <c:formatCode>m/d/yyyy</c:formatCode>
                <c:ptCount val="63"/>
                <c:pt idx="0">
                  <c:v>45509</c:v>
                </c:pt>
                <c:pt idx="1">
                  <c:v>45510</c:v>
                </c:pt>
                <c:pt idx="2">
                  <c:v>45511</c:v>
                </c:pt>
                <c:pt idx="3">
                  <c:v>45512</c:v>
                </c:pt>
                <c:pt idx="4">
                  <c:v>45513</c:v>
                </c:pt>
                <c:pt idx="5">
                  <c:v>45516</c:v>
                </c:pt>
                <c:pt idx="6">
                  <c:v>45517</c:v>
                </c:pt>
                <c:pt idx="7">
                  <c:v>45518</c:v>
                </c:pt>
                <c:pt idx="8">
                  <c:v>45519</c:v>
                </c:pt>
                <c:pt idx="9">
                  <c:v>45520</c:v>
                </c:pt>
                <c:pt idx="10">
                  <c:v>45523</c:v>
                </c:pt>
                <c:pt idx="11">
                  <c:v>45524</c:v>
                </c:pt>
                <c:pt idx="12">
                  <c:v>45525</c:v>
                </c:pt>
                <c:pt idx="13">
                  <c:v>45526</c:v>
                </c:pt>
                <c:pt idx="14">
                  <c:v>45527</c:v>
                </c:pt>
                <c:pt idx="15">
                  <c:v>45530</c:v>
                </c:pt>
                <c:pt idx="16">
                  <c:v>45531</c:v>
                </c:pt>
                <c:pt idx="17">
                  <c:v>45532</c:v>
                </c:pt>
                <c:pt idx="18">
                  <c:v>45533</c:v>
                </c:pt>
                <c:pt idx="19">
                  <c:v>45534</c:v>
                </c:pt>
                <c:pt idx="20">
                  <c:v>45538</c:v>
                </c:pt>
                <c:pt idx="21">
                  <c:v>45539</c:v>
                </c:pt>
                <c:pt idx="22">
                  <c:v>45540</c:v>
                </c:pt>
                <c:pt idx="23">
                  <c:v>45541</c:v>
                </c:pt>
                <c:pt idx="24">
                  <c:v>45544</c:v>
                </c:pt>
                <c:pt idx="25">
                  <c:v>45545</c:v>
                </c:pt>
                <c:pt idx="26">
                  <c:v>45546</c:v>
                </c:pt>
                <c:pt idx="27">
                  <c:v>45547</c:v>
                </c:pt>
                <c:pt idx="28">
                  <c:v>45548</c:v>
                </c:pt>
                <c:pt idx="29">
                  <c:v>45551</c:v>
                </c:pt>
                <c:pt idx="30">
                  <c:v>45552</c:v>
                </c:pt>
                <c:pt idx="31">
                  <c:v>45553</c:v>
                </c:pt>
                <c:pt idx="32">
                  <c:v>45554</c:v>
                </c:pt>
                <c:pt idx="33">
                  <c:v>45555</c:v>
                </c:pt>
                <c:pt idx="34">
                  <c:v>45558</c:v>
                </c:pt>
                <c:pt idx="35">
                  <c:v>45559</c:v>
                </c:pt>
                <c:pt idx="36">
                  <c:v>45560</c:v>
                </c:pt>
                <c:pt idx="37">
                  <c:v>45561</c:v>
                </c:pt>
                <c:pt idx="38">
                  <c:v>45562</c:v>
                </c:pt>
                <c:pt idx="39">
                  <c:v>45565</c:v>
                </c:pt>
                <c:pt idx="40">
                  <c:v>45566</c:v>
                </c:pt>
                <c:pt idx="41">
                  <c:v>45567</c:v>
                </c:pt>
                <c:pt idx="42">
                  <c:v>45568</c:v>
                </c:pt>
                <c:pt idx="43">
                  <c:v>45569</c:v>
                </c:pt>
                <c:pt idx="44">
                  <c:v>45572</c:v>
                </c:pt>
                <c:pt idx="45">
                  <c:v>45573</c:v>
                </c:pt>
                <c:pt idx="46">
                  <c:v>45574</c:v>
                </c:pt>
                <c:pt idx="47">
                  <c:v>45575</c:v>
                </c:pt>
                <c:pt idx="48">
                  <c:v>45576</c:v>
                </c:pt>
                <c:pt idx="49">
                  <c:v>45579</c:v>
                </c:pt>
                <c:pt idx="50">
                  <c:v>45580</c:v>
                </c:pt>
                <c:pt idx="51">
                  <c:v>45581</c:v>
                </c:pt>
                <c:pt idx="52">
                  <c:v>45582</c:v>
                </c:pt>
                <c:pt idx="53">
                  <c:v>45583</c:v>
                </c:pt>
                <c:pt idx="54">
                  <c:v>45586</c:v>
                </c:pt>
                <c:pt idx="55">
                  <c:v>45587</c:v>
                </c:pt>
                <c:pt idx="56">
                  <c:v>45588</c:v>
                </c:pt>
                <c:pt idx="57">
                  <c:v>45589</c:v>
                </c:pt>
                <c:pt idx="58">
                  <c:v>45590</c:v>
                </c:pt>
                <c:pt idx="59">
                  <c:v>45593</c:v>
                </c:pt>
                <c:pt idx="60">
                  <c:v>45594</c:v>
                </c:pt>
                <c:pt idx="61">
                  <c:v>45595</c:v>
                </c:pt>
                <c:pt idx="62">
                  <c:v>45596</c:v>
                </c:pt>
              </c:numCache>
            </c:numRef>
          </c:cat>
          <c:val>
            <c:numRef>
              <c:f>Charting!$F$8:$F$70</c:f>
              <c:numCache>
                <c:formatCode>_([$$-409]* #,##0.00_);_([$$-409]* \(#,##0.00\);_([$$-409]* "-"??_);_(@_)</c:formatCode>
                <c:ptCount val="63"/>
                <c:pt idx="0">
                  <c:v>194.9</c:v>
                </c:pt>
                <c:pt idx="1">
                  <c:v>200.34</c:v>
                </c:pt>
                <c:pt idx="2">
                  <c:v>200.4</c:v>
                </c:pt>
                <c:pt idx="3">
                  <c:v>204.06</c:v>
                </c:pt>
                <c:pt idx="4">
                  <c:v>205.8</c:v>
                </c:pt>
                <c:pt idx="5">
                  <c:v>206.19</c:v>
                </c:pt>
                <c:pt idx="6">
                  <c:v>207.94</c:v>
                </c:pt>
                <c:pt idx="7">
                  <c:v>210.24</c:v>
                </c:pt>
                <c:pt idx="8">
                  <c:v>211.55</c:v>
                </c:pt>
                <c:pt idx="9">
                  <c:v>213.97</c:v>
                </c:pt>
                <c:pt idx="10">
                  <c:v>215.45</c:v>
                </c:pt>
                <c:pt idx="11">
                  <c:v>214.52</c:v>
                </c:pt>
                <c:pt idx="12">
                  <c:v>214.6</c:v>
                </c:pt>
                <c:pt idx="13">
                  <c:v>216.63</c:v>
                </c:pt>
                <c:pt idx="14">
                  <c:v>218.31</c:v>
                </c:pt>
                <c:pt idx="15">
                  <c:v>219.17</c:v>
                </c:pt>
                <c:pt idx="16">
                  <c:v>220.18</c:v>
                </c:pt>
                <c:pt idx="17">
                  <c:v>221.29</c:v>
                </c:pt>
                <c:pt idx="18">
                  <c:v>222.21</c:v>
                </c:pt>
                <c:pt idx="19">
                  <c:v>224.8</c:v>
                </c:pt>
                <c:pt idx="20">
                  <c:v>220.3</c:v>
                </c:pt>
                <c:pt idx="21">
                  <c:v>219.33</c:v>
                </c:pt>
                <c:pt idx="22">
                  <c:v>217.63</c:v>
                </c:pt>
                <c:pt idx="23">
                  <c:v>212.46</c:v>
                </c:pt>
                <c:pt idx="24">
                  <c:v>216.81</c:v>
                </c:pt>
                <c:pt idx="25">
                  <c:v>205.56</c:v>
                </c:pt>
                <c:pt idx="26">
                  <c:v>207.23</c:v>
                </c:pt>
                <c:pt idx="27">
                  <c:v>206.6</c:v>
                </c:pt>
                <c:pt idx="28">
                  <c:v>204.32</c:v>
                </c:pt>
                <c:pt idx="29">
                  <c:v>207.86</c:v>
                </c:pt>
                <c:pt idx="30">
                  <c:v>209.25</c:v>
                </c:pt>
                <c:pt idx="31">
                  <c:v>207.53</c:v>
                </c:pt>
                <c:pt idx="32">
                  <c:v>210.48</c:v>
                </c:pt>
                <c:pt idx="33">
                  <c:v>211.09</c:v>
                </c:pt>
                <c:pt idx="34">
                  <c:v>211.44</c:v>
                </c:pt>
                <c:pt idx="35">
                  <c:v>211.59</c:v>
                </c:pt>
                <c:pt idx="36">
                  <c:v>210.19</c:v>
                </c:pt>
                <c:pt idx="37">
                  <c:v>209.78</c:v>
                </c:pt>
                <c:pt idx="38">
                  <c:v>210.5</c:v>
                </c:pt>
                <c:pt idx="39">
                  <c:v>210.86</c:v>
                </c:pt>
                <c:pt idx="40">
                  <c:v>207.04</c:v>
                </c:pt>
                <c:pt idx="41">
                  <c:v>207.29</c:v>
                </c:pt>
                <c:pt idx="42">
                  <c:v>205.23</c:v>
                </c:pt>
                <c:pt idx="43">
                  <c:v>211.22</c:v>
                </c:pt>
                <c:pt idx="44">
                  <c:v>210.93</c:v>
                </c:pt>
                <c:pt idx="45">
                  <c:v>210.75</c:v>
                </c:pt>
                <c:pt idx="46">
                  <c:v>213.42</c:v>
                </c:pt>
                <c:pt idx="47">
                  <c:v>212.84</c:v>
                </c:pt>
                <c:pt idx="48">
                  <c:v>222.29</c:v>
                </c:pt>
                <c:pt idx="49">
                  <c:v>221.48</c:v>
                </c:pt>
                <c:pt idx="50">
                  <c:v>222.39</c:v>
                </c:pt>
                <c:pt idx="51">
                  <c:v>223.64</c:v>
                </c:pt>
                <c:pt idx="52">
                  <c:v>224.42</c:v>
                </c:pt>
                <c:pt idx="53">
                  <c:v>225.37</c:v>
                </c:pt>
                <c:pt idx="54">
                  <c:v>223</c:v>
                </c:pt>
                <c:pt idx="55">
                  <c:v>224.12</c:v>
                </c:pt>
                <c:pt idx="56">
                  <c:v>223.41</c:v>
                </c:pt>
                <c:pt idx="57">
                  <c:v>224.98</c:v>
                </c:pt>
                <c:pt idx="58">
                  <c:v>222.31</c:v>
                </c:pt>
                <c:pt idx="59">
                  <c:v>225.5</c:v>
                </c:pt>
                <c:pt idx="60">
                  <c:v>222.9</c:v>
                </c:pt>
                <c:pt idx="61">
                  <c:v>224.41</c:v>
                </c:pt>
                <c:pt idx="62">
                  <c:v>221.92</c:v>
                </c:pt>
              </c:numCache>
            </c:numRef>
          </c:val>
          <c:smooth val="0"/>
          <c:extLst>
            <c:ext xmlns:c16="http://schemas.microsoft.com/office/drawing/2014/chart" uri="{C3380CC4-5D6E-409C-BE32-E72D297353CC}">
              <c16:uniqueId val="{00000001-87B4-4BB4-BABF-8A05B000710A}"/>
            </c:ext>
          </c:extLst>
        </c:ser>
        <c:dLbls>
          <c:showLegendKey val="0"/>
          <c:showVal val="0"/>
          <c:showCatName val="0"/>
          <c:showSerName val="0"/>
          <c:showPercent val="0"/>
          <c:showBubbleSize val="0"/>
        </c:dLbls>
        <c:marker val="1"/>
        <c:smooth val="0"/>
        <c:axId val="1905806208"/>
        <c:axId val="1905804768"/>
      </c:lineChart>
      <c:dateAx>
        <c:axId val="288172047"/>
        <c:scaling>
          <c:orientation val="minMax"/>
        </c:scaling>
        <c:delete val="0"/>
        <c:axPos val="b"/>
        <c:numFmt formatCode="m/d/yyyy" sourceLinked="1"/>
        <c:majorTickMark val="out"/>
        <c:minorTickMark val="none"/>
        <c:tickLblPos val="nextTo"/>
        <c:spPr>
          <a:noFill/>
          <a:ln w="9525" cap="flat" cmpd="sng" algn="ctr">
            <a:solidFill>
              <a:srgbClr val="2C3532"/>
            </a:solidFill>
            <a:round/>
          </a:ln>
          <a:effectLst/>
        </c:spPr>
        <c:txPr>
          <a:bodyPr rot="-60000000" spcFirstLastPara="1" vertOverflow="ellipsis" vert="horz" wrap="square" anchor="t" anchorCtr="0"/>
          <a:lstStyle/>
          <a:p>
            <a:pPr>
              <a:defRPr sz="10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crossAx val="288171087"/>
        <c:crosses val="autoZero"/>
        <c:auto val="1"/>
        <c:lblOffset val="100"/>
        <c:baseTimeUnit val="days"/>
        <c:majorUnit val="10"/>
        <c:majorTimeUnit val="days"/>
      </c:dateAx>
      <c:valAx>
        <c:axId val="288171087"/>
        <c:scaling>
          <c:orientation val="minMax"/>
          <c:min val="50"/>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crossAx val="288172047"/>
        <c:crosses val="autoZero"/>
        <c:crossBetween val="midCat"/>
      </c:valAx>
      <c:valAx>
        <c:axId val="1905804768"/>
        <c:scaling>
          <c:orientation val="minMax"/>
          <c:min val="100"/>
        </c:scaling>
        <c:delete val="0"/>
        <c:axPos val="r"/>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crossAx val="1905806208"/>
        <c:crosses val="max"/>
        <c:crossBetween val="between"/>
      </c:valAx>
      <c:dateAx>
        <c:axId val="1905806208"/>
        <c:scaling>
          <c:orientation val="minMax"/>
        </c:scaling>
        <c:delete val="1"/>
        <c:axPos val="b"/>
        <c:numFmt formatCode="m/d/yyyy" sourceLinked="1"/>
        <c:majorTickMark val="out"/>
        <c:minorTickMark val="none"/>
        <c:tickLblPos val="nextTo"/>
        <c:crossAx val="1905804768"/>
        <c:crosses val="autoZero"/>
        <c:auto val="1"/>
        <c:lblOffset val="100"/>
        <c:baseTimeUnit val="day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Charting!$B$8:$B$194</c:f>
              <c:numCache>
                <c:formatCode>m/d/yyyy</c:formatCode>
                <c:ptCount val="187"/>
                <c:pt idx="0">
                  <c:v>45509</c:v>
                </c:pt>
                <c:pt idx="1">
                  <c:v>45510</c:v>
                </c:pt>
                <c:pt idx="2">
                  <c:v>45511</c:v>
                </c:pt>
                <c:pt idx="3">
                  <c:v>45512</c:v>
                </c:pt>
                <c:pt idx="4">
                  <c:v>45513</c:v>
                </c:pt>
                <c:pt idx="5">
                  <c:v>45516</c:v>
                </c:pt>
                <c:pt idx="6">
                  <c:v>45517</c:v>
                </c:pt>
                <c:pt idx="7">
                  <c:v>45518</c:v>
                </c:pt>
                <c:pt idx="8">
                  <c:v>45519</c:v>
                </c:pt>
                <c:pt idx="9">
                  <c:v>45520</c:v>
                </c:pt>
                <c:pt idx="10">
                  <c:v>45523</c:v>
                </c:pt>
                <c:pt idx="11">
                  <c:v>45524</c:v>
                </c:pt>
                <c:pt idx="12">
                  <c:v>45525</c:v>
                </c:pt>
                <c:pt idx="13">
                  <c:v>45526</c:v>
                </c:pt>
                <c:pt idx="14">
                  <c:v>45527</c:v>
                </c:pt>
                <c:pt idx="15">
                  <c:v>45530</c:v>
                </c:pt>
                <c:pt idx="16">
                  <c:v>45531</c:v>
                </c:pt>
                <c:pt idx="17">
                  <c:v>45532</c:v>
                </c:pt>
                <c:pt idx="18">
                  <c:v>45533</c:v>
                </c:pt>
                <c:pt idx="19">
                  <c:v>45534</c:v>
                </c:pt>
                <c:pt idx="20">
                  <c:v>45538</c:v>
                </c:pt>
                <c:pt idx="21">
                  <c:v>45539</c:v>
                </c:pt>
                <c:pt idx="22">
                  <c:v>45540</c:v>
                </c:pt>
                <c:pt idx="23">
                  <c:v>45541</c:v>
                </c:pt>
                <c:pt idx="24">
                  <c:v>45544</c:v>
                </c:pt>
                <c:pt idx="25">
                  <c:v>45545</c:v>
                </c:pt>
                <c:pt idx="26">
                  <c:v>45546</c:v>
                </c:pt>
                <c:pt idx="27">
                  <c:v>45547</c:v>
                </c:pt>
                <c:pt idx="28">
                  <c:v>45548</c:v>
                </c:pt>
                <c:pt idx="29">
                  <c:v>45551</c:v>
                </c:pt>
                <c:pt idx="30">
                  <c:v>45552</c:v>
                </c:pt>
                <c:pt idx="31">
                  <c:v>45553</c:v>
                </c:pt>
                <c:pt idx="32">
                  <c:v>45554</c:v>
                </c:pt>
                <c:pt idx="33">
                  <c:v>45555</c:v>
                </c:pt>
                <c:pt idx="34">
                  <c:v>45558</c:v>
                </c:pt>
                <c:pt idx="35">
                  <c:v>45559</c:v>
                </c:pt>
                <c:pt idx="36">
                  <c:v>45560</c:v>
                </c:pt>
                <c:pt idx="37">
                  <c:v>45561</c:v>
                </c:pt>
                <c:pt idx="38">
                  <c:v>45562</c:v>
                </c:pt>
                <c:pt idx="39">
                  <c:v>45565</c:v>
                </c:pt>
                <c:pt idx="40">
                  <c:v>45566</c:v>
                </c:pt>
                <c:pt idx="41">
                  <c:v>45567</c:v>
                </c:pt>
                <c:pt idx="42">
                  <c:v>45568</c:v>
                </c:pt>
                <c:pt idx="43">
                  <c:v>45569</c:v>
                </c:pt>
                <c:pt idx="44">
                  <c:v>45572</c:v>
                </c:pt>
                <c:pt idx="45">
                  <c:v>45573</c:v>
                </c:pt>
                <c:pt idx="46">
                  <c:v>45574</c:v>
                </c:pt>
                <c:pt idx="47">
                  <c:v>45575</c:v>
                </c:pt>
                <c:pt idx="48">
                  <c:v>45576</c:v>
                </c:pt>
                <c:pt idx="49">
                  <c:v>45579</c:v>
                </c:pt>
                <c:pt idx="50">
                  <c:v>45580</c:v>
                </c:pt>
                <c:pt idx="51">
                  <c:v>45581</c:v>
                </c:pt>
                <c:pt idx="52">
                  <c:v>45582</c:v>
                </c:pt>
                <c:pt idx="53">
                  <c:v>45583</c:v>
                </c:pt>
                <c:pt idx="54">
                  <c:v>45586</c:v>
                </c:pt>
                <c:pt idx="55">
                  <c:v>45587</c:v>
                </c:pt>
                <c:pt idx="56">
                  <c:v>45588</c:v>
                </c:pt>
                <c:pt idx="57">
                  <c:v>45589</c:v>
                </c:pt>
                <c:pt idx="58">
                  <c:v>45590</c:v>
                </c:pt>
                <c:pt idx="59">
                  <c:v>45593</c:v>
                </c:pt>
                <c:pt idx="60">
                  <c:v>45594</c:v>
                </c:pt>
                <c:pt idx="61">
                  <c:v>45595</c:v>
                </c:pt>
                <c:pt idx="62">
                  <c:v>45596</c:v>
                </c:pt>
                <c:pt idx="63">
                  <c:v>45597</c:v>
                </c:pt>
                <c:pt idx="64">
                  <c:v>45600</c:v>
                </c:pt>
                <c:pt idx="65">
                  <c:v>45601</c:v>
                </c:pt>
                <c:pt idx="66">
                  <c:v>45602</c:v>
                </c:pt>
                <c:pt idx="67">
                  <c:v>45603</c:v>
                </c:pt>
                <c:pt idx="68">
                  <c:v>45604</c:v>
                </c:pt>
                <c:pt idx="69">
                  <c:v>45607</c:v>
                </c:pt>
                <c:pt idx="70">
                  <c:v>45608</c:v>
                </c:pt>
                <c:pt idx="71">
                  <c:v>45609</c:v>
                </c:pt>
                <c:pt idx="72">
                  <c:v>45610</c:v>
                </c:pt>
                <c:pt idx="73">
                  <c:v>45611</c:v>
                </c:pt>
                <c:pt idx="74">
                  <c:v>45614</c:v>
                </c:pt>
                <c:pt idx="75">
                  <c:v>45615</c:v>
                </c:pt>
                <c:pt idx="76">
                  <c:v>45616</c:v>
                </c:pt>
                <c:pt idx="77">
                  <c:v>45617</c:v>
                </c:pt>
                <c:pt idx="78">
                  <c:v>45618</c:v>
                </c:pt>
                <c:pt idx="79">
                  <c:v>45621</c:v>
                </c:pt>
                <c:pt idx="80">
                  <c:v>45622</c:v>
                </c:pt>
                <c:pt idx="81">
                  <c:v>45623</c:v>
                </c:pt>
                <c:pt idx="82">
                  <c:v>45625</c:v>
                </c:pt>
                <c:pt idx="83">
                  <c:v>45628</c:v>
                </c:pt>
                <c:pt idx="84">
                  <c:v>45629</c:v>
                </c:pt>
                <c:pt idx="85">
                  <c:v>45630</c:v>
                </c:pt>
                <c:pt idx="86">
                  <c:v>45631</c:v>
                </c:pt>
                <c:pt idx="87">
                  <c:v>45632</c:v>
                </c:pt>
                <c:pt idx="88">
                  <c:v>45635</c:v>
                </c:pt>
                <c:pt idx="89">
                  <c:v>45636</c:v>
                </c:pt>
                <c:pt idx="90">
                  <c:v>45637</c:v>
                </c:pt>
                <c:pt idx="91">
                  <c:v>45638</c:v>
                </c:pt>
                <c:pt idx="92">
                  <c:v>45639</c:v>
                </c:pt>
                <c:pt idx="93">
                  <c:v>45642</c:v>
                </c:pt>
                <c:pt idx="94">
                  <c:v>45643</c:v>
                </c:pt>
                <c:pt idx="95">
                  <c:v>45644</c:v>
                </c:pt>
                <c:pt idx="96">
                  <c:v>45645</c:v>
                </c:pt>
                <c:pt idx="97">
                  <c:v>45646</c:v>
                </c:pt>
                <c:pt idx="98">
                  <c:v>45649</c:v>
                </c:pt>
                <c:pt idx="99">
                  <c:v>45650</c:v>
                </c:pt>
                <c:pt idx="100">
                  <c:v>45652</c:v>
                </c:pt>
                <c:pt idx="101">
                  <c:v>45653</c:v>
                </c:pt>
                <c:pt idx="102">
                  <c:v>45656</c:v>
                </c:pt>
                <c:pt idx="103">
                  <c:v>45657</c:v>
                </c:pt>
                <c:pt idx="104">
                  <c:v>45659</c:v>
                </c:pt>
                <c:pt idx="105">
                  <c:v>45660</c:v>
                </c:pt>
                <c:pt idx="106">
                  <c:v>45663</c:v>
                </c:pt>
                <c:pt idx="107">
                  <c:v>45664</c:v>
                </c:pt>
                <c:pt idx="108">
                  <c:v>45665</c:v>
                </c:pt>
                <c:pt idx="109">
                  <c:v>45667</c:v>
                </c:pt>
                <c:pt idx="110">
                  <c:v>45670</c:v>
                </c:pt>
                <c:pt idx="111">
                  <c:v>45671</c:v>
                </c:pt>
                <c:pt idx="112">
                  <c:v>45672</c:v>
                </c:pt>
                <c:pt idx="113">
                  <c:v>45673</c:v>
                </c:pt>
                <c:pt idx="114">
                  <c:v>45674</c:v>
                </c:pt>
                <c:pt idx="115">
                  <c:v>45678</c:v>
                </c:pt>
                <c:pt idx="116">
                  <c:v>45679</c:v>
                </c:pt>
                <c:pt idx="117">
                  <c:v>45680</c:v>
                </c:pt>
                <c:pt idx="118">
                  <c:v>45681</c:v>
                </c:pt>
                <c:pt idx="119">
                  <c:v>45684</c:v>
                </c:pt>
                <c:pt idx="120">
                  <c:v>45685</c:v>
                </c:pt>
                <c:pt idx="121">
                  <c:v>45686</c:v>
                </c:pt>
                <c:pt idx="122">
                  <c:v>45687</c:v>
                </c:pt>
                <c:pt idx="123">
                  <c:v>45688</c:v>
                </c:pt>
                <c:pt idx="124">
                  <c:v>45691</c:v>
                </c:pt>
                <c:pt idx="125">
                  <c:v>45692</c:v>
                </c:pt>
                <c:pt idx="126">
                  <c:v>45693</c:v>
                </c:pt>
                <c:pt idx="127">
                  <c:v>45694</c:v>
                </c:pt>
                <c:pt idx="128">
                  <c:v>45695</c:v>
                </c:pt>
                <c:pt idx="129">
                  <c:v>45698</c:v>
                </c:pt>
                <c:pt idx="130">
                  <c:v>45699</c:v>
                </c:pt>
                <c:pt idx="131">
                  <c:v>45700</c:v>
                </c:pt>
                <c:pt idx="132">
                  <c:v>45701</c:v>
                </c:pt>
                <c:pt idx="133">
                  <c:v>45702</c:v>
                </c:pt>
                <c:pt idx="134">
                  <c:v>45706</c:v>
                </c:pt>
                <c:pt idx="135">
                  <c:v>45707</c:v>
                </c:pt>
                <c:pt idx="136">
                  <c:v>45708</c:v>
                </c:pt>
                <c:pt idx="137">
                  <c:v>45709</c:v>
                </c:pt>
                <c:pt idx="138">
                  <c:v>45712</c:v>
                </c:pt>
                <c:pt idx="139">
                  <c:v>45713</c:v>
                </c:pt>
                <c:pt idx="140">
                  <c:v>45714</c:v>
                </c:pt>
                <c:pt idx="141">
                  <c:v>45715</c:v>
                </c:pt>
                <c:pt idx="142">
                  <c:v>45716</c:v>
                </c:pt>
                <c:pt idx="143">
                  <c:v>45719</c:v>
                </c:pt>
                <c:pt idx="144">
                  <c:v>45720</c:v>
                </c:pt>
                <c:pt idx="145">
                  <c:v>45721</c:v>
                </c:pt>
                <c:pt idx="146">
                  <c:v>45722</c:v>
                </c:pt>
                <c:pt idx="147">
                  <c:v>45723</c:v>
                </c:pt>
                <c:pt idx="148">
                  <c:v>45726</c:v>
                </c:pt>
                <c:pt idx="149">
                  <c:v>45727</c:v>
                </c:pt>
                <c:pt idx="150">
                  <c:v>45728</c:v>
                </c:pt>
                <c:pt idx="151">
                  <c:v>45729</c:v>
                </c:pt>
                <c:pt idx="152">
                  <c:v>45730</c:v>
                </c:pt>
                <c:pt idx="153">
                  <c:v>45733</c:v>
                </c:pt>
                <c:pt idx="154">
                  <c:v>45734</c:v>
                </c:pt>
                <c:pt idx="155">
                  <c:v>45735</c:v>
                </c:pt>
                <c:pt idx="156">
                  <c:v>45736</c:v>
                </c:pt>
                <c:pt idx="157">
                  <c:v>45737</c:v>
                </c:pt>
                <c:pt idx="158">
                  <c:v>45740</c:v>
                </c:pt>
                <c:pt idx="159">
                  <c:v>45741</c:v>
                </c:pt>
                <c:pt idx="160">
                  <c:v>45742</c:v>
                </c:pt>
                <c:pt idx="161">
                  <c:v>45743</c:v>
                </c:pt>
                <c:pt idx="162">
                  <c:v>45744</c:v>
                </c:pt>
                <c:pt idx="163">
                  <c:v>45747</c:v>
                </c:pt>
                <c:pt idx="164">
                  <c:v>45748</c:v>
                </c:pt>
                <c:pt idx="165">
                  <c:v>45749</c:v>
                </c:pt>
                <c:pt idx="166">
                  <c:v>45750</c:v>
                </c:pt>
                <c:pt idx="167">
                  <c:v>45751</c:v>
                </c:pt>
                <c:pt idx="168">
                  <c:v>45754</c:v>
                </c:pt>
                <c:pt idx="169">
                  <c:v>45755</c:v>
                </c:pt>
                <c:pt idx="170">
                  <c:v>45756</c:v>
                </c:pt>
                <c:pt idx="171">
                  <c:v>45757</c:v>
                </c:pt>
                <c:pt idx="172">
                  <c:v>45758</c:v>
                </c:pt>
                <c:pt idx="173">
                  <c:v>45761</c:v>
                </c:pt>
                <c:pt idx="174">
                  <c:v>45762</c:v>
                </c:pt>
                <c:pt idx="175">
                  <c:v>45763</c:v>
                </c:pt>
                <c:pt idx="176">
                  <c:v>45764</c:v>
                </c:pt>
                <c:pt idx="177">
                  <c:v>45768</c:v>
                </c:pt>
                <c:pt idx="178">
                  <c:v>45769</c:v>
                </c:pt>
                <c:pt idx="179">
                  <c:v>45770</c:v>
                </c:pt>
                <c:pt idx="180">
                  <c:v>45771</c:v>
                </c:pt>
                <c:pt idx="181">
                  <c:v>45772</c:v>
                </c:pt>
                <c:pt idx="182">
                  <c:v>45775</c:v>
                </c:pt>
                <c:pt idx="183">
                  <c:v>45776</c:v>
                </c:pt>
                <c:pt idx="184">
                  <c:v>45777</c:v>
                </c:pt>
                <c:pt idx="185">
                  <c:v>45778</c:v>
                </c:pt>
                <c:pt idx="186">
                  <c:v>45779</c:v>
                </c:pt>
              </c:numCache>
            </c:numRef>
          </c:cat>
          <c:val>
            <c:numRef>
              <c:f>Charting!$C$8:$C$194</c:f>
              <c:numCache>
                <c:formatCode>_([$$-409]* #,##0.00_);_([$$-409]* \(#,##0.00\);_([$$-409]* "-"??_);_(@_)</c:formatCode>
                <c:ptCount val="187"/>
                <c:pt idx="0">
                  <c:v>134.82</c:v>
                </c:pt>
                <c:pt idx="1">
                  <c:v>130.18</c:v>
                </c:pt>
                <c:pt idx="2">
                  <c:v>128.66999999999999</c:v>
                </c:pt>
                <c:pt idx="3">
                  <c:v>136.32</c:v>
                </c:pt>
                <c:pt idx="4">
                  <c:v>134.27000000000001</c:v>
                </c:pt>
                <c:pt idx="5">
                  <c:v>136.77000000000001</c:v>
                </c:pt>
                <c:pt idx="6">
                  <c:v>141.13</c:v>
                </c:pt>
                <c:pt idx="7">
                  <c:v>140.75</c:v>
                </c:pt>
                <c:pt idx="8">
                  <c:v>147.36000000000001</c:v>
                </c:pt>
                <c:pt idx="9">
                  <c:v>148.56</c:v>
                </c:pt>
                <c:pt idx="10">
                  <c:v>155.28</c:v>
                </c:pt>
                <c:pt idx="11">
                  <c:v>156.4</c:v>
                </c:pt>
                <c:pt idx="12">
                  <c:v>157.81</c:v>
                </c:pt>
                <c:pt idx="13">
                  <c:v>151.69999999999999</c:v>
                </c:pt>
                <c:pt idx="14">
                  <c:v>154.97999999999999</c:v>
                </c:pt>
                <c:pt idx="15">
                  <c:v>149.99</c:v>
                </c:pt>
                <c:pt idx="16">
                  <c:v>150.5</c:v>
                </c:pt>
                <c:pt idx="17">
                  <c:v>146.36000000000001</c:v>
                </c:pt>
                <c:pt idx="18">
                  <c:v>145.49</c:v>
                </c:pt>
                <c:pt idx="19">
                  <c:v>148.56</c:v>
                </c:pt>
                <c:pt idx="20">
                  <c:v>136.94</c:v>
                </c:pt>
                <c:pt idx="21">
                  <c:v>140.87</c:v>
                </c:pt>
                <c:pt idx="22">
                  <c:v>139.44</c:v>
                </c:pt>
                <c:pt idx="23">
                  <c:v>134.35</c:v>
                </c:pt>
                <c:pt idx="24">
                  <c:v>138.15</c:v>
                </c:pt>
                <c:pt idx="25">
                  <c:v>142.84</c:v>
                </c:pt>
                <c:pt idx="26">
                  <c:v>149.86000000000001</c:v>
                </c:pt>
                <c:pt idx="27">
                  <c:v>150.77000000000001</c:v>
                </c:pt>
                <c:pt idx="28">
                  <c:v>152.31</c:v>
                </c:pt>
                <c:pt idx="29">
                  <c:v>152.08000000000001</c:v>
                </c:pt>
                <c:pt idx="30">
                  <c:v>150.82</c:v>
                </c:pt>
                <c:pt idx="31">
                  <c:v>148.29</c:v>
                </c:pt>
                <c:pt idx="32">
                  <c:v>156.74</c:v>
                </c:pt>
                <c:pt idx="33">
                  <c:v>155.94999999999999</c:v>
                </c:pt>
                <c:pt idx="34">
                  <c:v>156.75</c:v>
                </c:pt>
                <c:pt idx="35">
                  <c:v>158.32</c:v>
                </c:pt>
                <c:pt idx="36">
                  <c:v>162.02000000000001</c:v>
                </c:pt>
                <c:pt idx="37">
                  <c:v>167.49</c:v>
                </c:pt>
                <c:pt idx="38">
                  <c:v>164.35</c:v>
                </c:pt>
                <c:pt idx="39">
                  <c:v>164.08</c:v>
                </c:pt>
                <c:pt idx="40">
                  <c:v>159.75</c:v>
                </c:pt>
                <c:pt idx="41">
                  <c:v>159.78</c:v>
                </c:pt>
                <c:pt idx="42">
                  <c:v>162.85</c:v>
                </c:pt>
                <c:pt idx="43">
                  <c:v>170.9</c:v>
                </c:pt>
                <c:pt idx="44">
                  <c:v>170.97</c:v>
                </c:pt>
                <c:pt idx="45">
                  <c:v>172.8</c:v>
                </c:pt>
                <c:pt idx="46">
                  <c:v>171.02</c:v>
                </c:pt>
                <c:pt idx="47">
                  <c:v>164.18</c:v>
                </c:pt>
                <c:pt idx="48">
                  <c:v>167.89</c:v>
                </c:pt>
                <c:pt idx="49">
                  <c:v>165.27</c:v>
                </c:pt>
                <c:pt idx="50">
                  <c:v>156.63999999999999</c:v>
                </c:pt>
                <c:pt idx="51">
                  <c:v>156.13</c:v>
                </c:pt>
                <c:pt idx="52">
                  <c:v>156.25</c:v>
                </c:pt>
                <c:pt idx="53">
                  <c:v>155.97</c:v>
                </c:pt>
                <c:pt idx="54">
                  <c:v>157.9</c:v>
                </c:pt>
                <c:pt idx="55">
                  <c:v>154.09</c:v>
                </c:pt>
                <c:pt idx="56">
                  <c:v>152.91</c:v>
                </c:pt>
                <c:pt idx="57">
                  <c:v>153.44</c:v>
                </c:pt>
                <c:pt idx="58">
                  <c:v>156.22999999999999</c:v>
                </c:pt>
                <c:pt idx="59">
                  <c:v>159.91999999999999</c:v>
                </c:pt>
                <c:pt idx="60">
                  <c:v>166.25</c:v>
                </c:pt>
                <c:pt idx="61">
                  <c:v>148.6</c:v>
                </c:pt>
                <c:pt idx="62">
                  <c:v>144.07</c:v>
                </c:pt>
                <c:pt idx="63">
                  <c:v>141.86000000000001</c:v>
                </c:pt>
                <c:pt idx="64">
                  <c:v>140.71</c:v>
                </c:pt>
                <c:pt idx="65">
                  <c:v>141.66</c:v>
                </c:pt>
                <c:pt idx="66">
                  <c:v>145.1</c:v>
                </c:pt>
                <c:pt idx="67">
                  <c:v>149.82</c:v>
                </c:pt>
                <c:pt idx="68">
                  <c:v>147.94999999999999</c:v>
                </c:pt>
                <c:pt idx="69">
                  <c:v>147.35</c:v>
                </c:pt>
                <c:pt idx="70">
                  <c:v>143.63</c:v>
                </c:pt>
                <c:pt idx="71">
                  <c:v>139.30000000000001</c:v>
                </c:pt>
                <c:pt idx="72">
                  <c:v>138.84</c:v>
                </c:pt>
                <c:pt idx="73">
                  <c:v>134.9</c:v>
                </c:pt>
                <c:pt idx="74">
                  <c:v>138.93</c:v>
                </c:pt>
                <c:pt idx="75">
                  <c:v>139.38999999999999</c:v>
                </c:pt>
                <c:pt idx="76">
                  <c:v>137.6</c:v>
                </c:pt>
                <c:pt idx="77">
                  <c:v>137.49</c:v>
                </c:pt>
                <c:pt idx="78">
                  <c:v>138.35</c:v>
                </c:pt>
                <c:pt idx="79">
                  <c:v>141.13</c:v>
                </c:pt>
                <c:pt idx="80">
                  <c:v>137.72</c:v>
                </c:pt>
                <c:pt idx="81">
                  <c:v>136.24</c:v>
                </c:pt>
                <c:pt idx="82">
                  <c:v>137.17500000000001</c:v>
                </c:pt>
                <c:pt idx="83">
                  <c:v>142.06</c:v>
                </c:pt>
                <c:pt idx="84">
                  <c:v>141.97999999999999</c:v>
                </c:pt>
                <c:pt idx="85">
                  <c:v>143.99</c:v>
                </c:pt>
                <c:pt idx="86">
                  <c:v>141.36000000000001</c:v>
                </c:pt>
                <c:pt idx="87">
                  <c:v>138.59</c:v>
                </c:pt>
                <c:pt idx="88">
                  <c:v>130.87</c:v>
                </c:pt>
                <c:pt idx="89">
                  <c:v>127.74</c:v>
                </c:pt>
                <c:pt idx="90">
                  <c:v>130.15</c:v>
                </c:pt>
                <c:pt idx="91">
                  <c:v>130.6</c:v>
                </c:pt>
                <c:pt idx="92">
                  <c:v>126.91</c:v>
                </c:pt>
                <c:pt idx="93">
                  <c:v>126.69</c:v>
                </c:pt>
                <c:pt idx="94">
                  <c:v>125.02</c:v>
                </c:pt>
                <c:pt idx="95">
                  <c:v>121.41</c:v>
                </c:pt>
                <c:pt idx="96">
                  <c:v>118.88</c:v>
                </c:pt>
                <c:pt idx="97">
                  <c:v>119.21</c:v>
                </c:pt>
                <c:pt idx="98">
                  <c:v>124.6</c:v>
                </c:pt>
                <c:pt idx="99">
                  <c:v>126.29</c:v>
                </c:pt>
                <c:pt idx="100">
                  <c:v>125.06</c:v>
                </c:pt>
                <c:pt idx="101">
                  <c:v>125.19</c:v>
                </c:pt>
                <c:pt idx="102">
                  <c:v>122.44</c:v>
                </c:pt>
                <c:pt idx="103">
                  <c:v>120.79</c:v>
                </c:pt>
                <c:pt idx="104">
                  <c:v>120.63</c:v>
                </c:pt>
                <c:pt idx="105">
                  <c:v>125.37</c:v>
                </c:pt>
                <c:pt idx="106">
                  <c:v>129.55000000000001</c:v>
                </c:pt>
                <c:pt idx="107">
                  <c:v>127.33</c:v>
                </c:pt>
                <c:pt idx="108">
                  <c:v>121.84</c:v>
                </c:pt>
                <c:pt idx="109">
                  <c:v>116.04</c:v>
                </c:pt>
                <c:pt idx="110">
                  <c:v>117.32</c:v>
                </c:pt>
                <c:pt idx="111">
                  <c:v>116.09</c:v>
                </c:pt>
                <c:pt idx="112">
                  <c:v>119.96</c:v>
                </c:pt>
                <c:pt idx="113">
                  <c:v>118.44</c:v>
                </c:pt>
                <c:pt idx="114">
                  <c:v>121.46</c:v>
                </c:pt>
                <c:pt idx="115">
                  <c:v>122.28</c:v>
                </c:pt>
                <c:pt idx="116">
                  <c:v>123.75</c:v>
                </c:pt>
                <c:pt idx="117">
                  <c:v>123.04</c:v>
                </c:pt>
                <c:pt idx="118">
                  <c:v>122.84</c:v>
                </c:pt>
                <c:pt idx="119">
                  <c:v>115.01</c:v>
                </c:pt>
                <c:pt idx="120">
                  <c:v>114.17</c:v>
                </c:pt>
                <c:pt idx="121">
                  <c:v>117.35</c:v>
                </c:pt>
                <c:pt idx="122">
                  <c:v>118.86</c:v>
                </c:pt>
                <c:pt idx="123">
                  <c:v>115.95</c:v>
                </c:pt>
                <c:pt idx="124">
                  <c:v>114.27</c:v>
                </c:pt>
                <c:pt idx="125">
                  <c:v>119.5</c:v>
                </c:pt>
                <c:pt idx="126">
                  <c:v>112.01</c:v>
                </c:pt>
                <c:pt idx="127">
                  <c:v>110.16</c:v>
                </c:pt>
                <c:pt idx="128">
                  <c:v>107.56</c:v>
                </c:pt>
                <c:pt idx="129">
                  <c:v>110.48</c:v>
                </c:pt>
                <c:pt idx="130">
                  <c:v>111.1</c:v>
                </c:pt>
                <c:pt idx="131">
                  <c:v>111.72</c:v>
                </c:pt>
                <c:pt idx="132">
                  <c:v>111.81</c:v>
                </c:pt>
                <c:pt idx="133">
                  <c:v>113.1</c:v>
                </c:pt>
                <c:pt idx="134">
                  <c:v>114.28</c:v>
                </c:pt>
                <c:pt idx="135">
                  <c:v>114.69</c:v>
                </c:pt>
                <c:pt idx="136">
                  <c:v>114.17</c:v>
                </c:pt>
                <c:pt idx="137">
                  <c:v>110.84</c:v>
                </c:pt>
                <c:pt idx="138">
                  <c:v>108.11</c:v>
                </c:pt>
                <c:pt idx="139">
                  <c:v>103.96</c:v>
                </c:pt>
                <c:pt idx="140">
                  <c:v>104.74</c:v>
                </c:pt>
                <c:pt idx="141">
                  <c:v>99.51</c:v>
                </c:pt>
                <c:pt idx="142">
                  <c:v>99.86</c:v>
                </c:pt>
                <c:pt idx="143">
                  <c:v>98.23</c:v>
                </c:pt>
                <c:pt idx="144">
                  <c:v>100.75</c:v>
                </c:pt>
                <c:pt idx="145">
                  <c:v>101.67</c:v>
                </c:pt>
                <c:pt idx="146">
                  <c:v>98.85</c:v>
                </c:pt>
                <c:pt idx="147">
                  <c:v>100.31</c:v>
                </c:pt>
                <c:pt idx="148">
                  <c:v>96.63</c:v>
                </c:pt>
                <c:pt idx="149">
                  <c:v>96.76</c:v>
                </c:pt>
                <c:pt idx="150">
                  <c:v>100.79</c:v>
                </c:pt>
                <c:pt idx="151">
                  <c:v>98.11</c:v>
                </c:pt>
                <c:pt idx="152">
                  <c:v>100.97</c:v>
                </c:pt>
                <c:pt idx="153">
                  <c:v>104.59</c:v>
                </c:pt>
                <c:pt idx="154">
                  <c:v>103.51</c:v>
                </c:pt>
                <c:pt idx="155">
                  <c:v>106.23</c:v>
                </c:pt>
                <c:pt idx="156">
                  <c:v>107.14</c:v>
                </c:pt>
                <c:pt idx="157">
                  <c:v>106.44</c:v>
                </c:pt>
                <c:pt idx="158">
                  <c:v>113.85</c:v>
                </c:pt>
                <c:pt idx="159">
                  <c:v>114.81</c:v>
                </c:pt>
                <c:pt idx="160">
                  <c:v>110.19</c:v>
                </c:pt>
                <c:pt idx="161">
                  <c:v>106.65</c:v>
                </c:pt>
                <c:pt idx="162">
                  <c:v>103.22</c:v>
                </c:pt>
                <c:pt idx="163">
                  <c:v>102.74</c:v>
                </c:pt>
                <c:pt idx="164">
                  <c:v>102.78</c:v>
                </c:pt>
                <c:pt idx="165">
                  <c:v>102.96</c:v>
                </c:pt>
                <c:pt idx="166">
                  <c:v>93.8</c:v>
                </c:pt>
                <c:pt idx="167">
                  <c:v>85.76</c:v>
                </c:pt>
                <c:pt idx="168">
                  <c:v>83.64</c:v>
                </c:pt>
                <c:pt idx="169">
                  <c:v>78.209999999999994</c:v>
                </c:pt>
                <c:pt idx="170">
                  <c:v>96.84</c:v>
                </c:pt>
                <c:pt idx="171">
                  <c:v>88.7</c:v>
                </c:pt>
                <c:pt idx="172">
                  <c:v>93.4</c:v>
                </c:pt>
                <c:pt idx="173">
                  <c:v>94.5</c:v>
                </c:pt>
                <c:pt idx="174">
                  <c:v>95.29</c:v>
                </c:pt>
                <c:pt idx="175">
                  <c:v>88.29</c:v>
                </c:pt>
                <c:pt idx="176">
                  <c:v>87.5</c:v>
                </c:pt>
                <c:pt idx="177">
                  <c:v>85.56</c:v>
                </c:pt>
                <c:pt idx="178">
                  <c:v>86.26</c:v>
                </c:pt>
                <c:pt idx="179">
                  <c:v>90.39</c:v>
                </c:pt>
                <c:pt idx="180">
                  <c:v>94.47</c:v>
                </c:pt>
                <c:pt idx="181">
                  <c:v>96.644999999999996</c:v>
                </c:pt>
                <c:pt idx="182">
                  <c:v>96.39</c:v>
                </c:pt>
                <c:pt idx="183">
                  <c:v>96.06</c:v>
                </c:pt>
                <c:pt idx="184">
                  <c:v>97.35</c:v>
                </c:pt>
                <c:pt idx="185">
                  <c:v>96.65</c:v>
                </c:pt>
                <c:pt idx="186">
                  <c:v>98.8</c:v>
                </c:pt>
              </c:numCache>
            </c:numRef>
          </c:val>
          <c:smooth val="0"/>
          <c:extLst>
            <c:ext xmlns:c16="http://schemas.microsoft.com/office/drawing/2014/chart" uri="{C3380CC4-5D6E-409C-BE32-E72D297353CC}">
              <c16:uniqueId val="{00000000-6B5F-40CA-84AB-9A2D93C99BE3}"/>
            </c:ext>
          </c:extLst>
        </c:ser>
        <c:dLbls>
          <c:showLegendKey val="0"/>
          <c:showVal val="0"/>
          <c:showCatName val="0"/>
          <c:showSerName val="0"/>
          <c:showPercent val="0"/>
          <c:showBubbleSize val="0"/>
        </c:dLbls>
        <c:smooth val="0"/>
        <c:axId val="324823664"/>
        <c:axId val="324826544"/>
      </c:lineChart>
      <c:dateAx>
        <c:axId val="32482366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826544"/>
        <c:crosses val="autoZero"/>
        <c:auto val="1"/>
        <c:lblOffset val="100"/>
        <c:baseTimeUnit val="days"/>
      </c:dateAx>
      <c:valAx>
        <c:axId val="32482654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823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Charting!$C$4</c:f>
              <c:strCache>
                <c:ptCount val="1"/>
                <c:pt idx="0">
                  <c:v>AMD</c:v>
                </c:pt>
              </c:strCache>
            </c:strRef>
          </c:tx>
          <c:spPr>
            <a:ln w="28575" cap="rnd">
              <a:solidFill>
                <a:srgbClr val="023535"/>
              </a:solidFill>
              <a:round/>
            </a:ln>
            <a:effectLst/>
          </c:spPr>
          <c:marker>
            <c:symbol val="none"/>
          </c:marker>
          <c:cat>
            <c:numRef>
              <c:f>Charting!$B$8:$B$70</c:f>
              <c:numCache>
                <c:formatCode>m/d/yyyy</c:formatCode>
                <c:ptCount val="63"/>
                <c:pt idx="0">
                  <c:v>45509</c:v>
                </c:pt>
                <c:pt idx="1">
                  <c:v>45510</c:v>
                </c:pt>
                <c:pt idx="2">
                  <c:v>45511</c:v>
                </c:pt>
                <c:pt idx="3">
                  <c:v>45512</c:v>
                </c:pt>
                <c:pt idx="4">
                  <c:v>45513</c:v>
                </c:pt>
                <c:pt idx="5">
                  <c:v>45516</c:v>
                </c:pt>
                <c:pt idx="6">
                  <c:v>45517</c:v>
                </c:pt>
                <c:pt idx="7">
                  <c:v>45518</c:v>
                </c:pt>
                <c:pt idx="8">
                  <c:v>45519</c:v>
                </c:pt>
                <c:pt idx="9">
                  <c:v>45520</c:v>
                </c:pt>
                <c:pt idx="10">
                  <c:v>45523</c:v>
                </c:pt>
                <c:pt idx="11">
                  <c:v>45524</c:v>
                </c:pt>
                <c:pt idx="12">
                  <c:v>45525</c:v>
                </c:pt>
                <c:pt idx="13">
                  <c:v>45526</c:v>
                </c:pt>
                <c:pt idx="14">
                  <c:v>45527</c:v>
                </c:pt>
                <c:pt idx="15">
                  <c:v>45530</c:v>
                </c:pt>
                <c:pt idx="16">
                  <c:v>45531</c:v>
                </c:pt>
                <c:pt idx="17">
                  <c:v>45532</c:v>
                </c:pt>
                <c:pt idx="18">
                  <c:v>45533</c:v>
                </c:pt>
                <c:pt idx="19">
                  <c:v>45534</c:v>
                </c:pt>
                <c:pt idx="20">
                  <c:v>45538</c:v>
                </c:pt>
                <c:pt idx="21">
                  <c:v>45539</c:v>
                </c:pt>
                <c:pt idx="22">
                  <c:v>45540</c:v>
                </c:pt>
                <c:pt idx="23">
                  <c:v>45541</c:v>
                </c:pt>
                <c:pt idx="24">
                  <c:v>45544</c:v>
                </c:pt>
                <c:pt idx="25">
                  <c:v>45545</c:v>
                </c:pt>
                <c:pt idx="26">
                  <c:v>45546</c:v>
                </c:pt>
                <c:pt idx="27">
                  <c:v>45547</c:v>
                </c:pt>
                <c:pt idx="28">
                  <c:v>45548</c:v>
                </c:pt>
                <c:pt idx="29">
                  <c:v>45551</c:v>
                </c:pt>
                <c:pt idx="30">
                  <c:v>45552</c:v>
                </c:pt>
                <c:pt idx="31">
                  <c:v>45553</c:v>
                </c:pt>
                <c:pt idx="32">
                  <c:v>45554</c:v>
                </c:pt>
                <c:pt idx="33">
                  <c:v>45555</c:v>
                </c:pt>
                <c:pt idx="34">
                  <c:v>45558</c:v>
                </c:pt>
                <c:pt idx="35">
                  <c:v>45559</c:v>
                </c:pt>
                <c:pt idx="36">
                  <c:v>45560</c:v>
                </c:pt>
                <c:pt idx="37">
                  <c:v>45561</c:v>
                </c:pt>
                <c:pt idx="38">
                  <c:v>45562</c:v>
                </c:pt>
                <c:pt idx="39">
                  <c:v>45565</c:v>
                </c:pt>
                <c:pt idx="40">
                  <c:v>45566</c:v>
                </c:pt>
                <c:pt idx="41">
                  <c:v>45567</c:v>
                </c:pt>
                <c:pt idx="42">
                  <c:v>45568</c:v>
                </c:pt>
                <c:pt idx="43">
                  <c:v>45569</c:v>
                </c:pt>
                <c:pt idx="44">
                  <c:v>45572</c:v>
                </c:pt>
                <c:pt idx="45">
                  <c:v>45573</c:v>
                </c:pt>
                <c:pt idx="46">
                  <c:v>45574</c:v>
                </c:pt>
                <c:pt idx="47">
                  <c:v>45575</c:v>
                </c:pt>
                <c:pt idx="48">
                  <c:v>45576</c:v>
                </c:pt>
                <c:pt idx="49">
                  <c:v>45579</c:v>
                </c:pt>
                <c:pt idx="50">
                  <c:v>45580</c:v>
                </c:pt>
                <c:pt idx="51">
                  <c:v>45581</c:v>
                </c:pt>
                <c:pt idx="52">
                  <c:v>45582</c:v>
                </c:pt>
                <c:pt idx="53">
                  <c:v>45583</c:v>
                </c:pt>
                <c:pt idx="54">
                  <c:v>45586</c:v>
                </c:pt>
                <c:pt idx="55">
                  <c:v>45587</c:v>
                </c:pt>
                <c:pt idx="56">
                  <c:v>45588</c:v>
                </c:pt>
                <c:pt idx="57">
                  <c:v>45589</c:v>
                </c:pt>
                <c:pt idx="58">
                  <c:v>45590</c:v>
                </c:pt>
                <c:pt idx="59">
                  <c:v>45593</c:v>
                </c:pt>
                <c:pt idx="60">
                  <c:v>45594</c:v>
                </c:pt>
                <c:pt idx="61">
                  <c:v>45595</c:v>
                </c:pt>
                <c:pt idx="62">
                  <c:v>45596</c:v>
                </c:pt>
              </c:numCache>
            </c:numRef>
          </c:cat>
          <c:val>
            <c:numRef>
              <c:f>Charting!$C$8:$C$70</c:f>
              <c:numCache>
                <c:formatCode>_([$$-409]* #,##0.00_);_([$$-409]* \(#,##0.00\);_([$$-409]* "-"??_);_(@_)</c:formatCode>
                <c:ptCount val="63"/>
                <c:pt idx="0">
                  <c:v>134.82</c:v>
                </c:pt>
                <c:pt idx="1">
                  <c:v>130.18</c:v>
                </c:pt>
                <c:pt idx="2">
                  <c:v>128.66999999999999</c:v>
                </c:pt>
                <c:pt idx="3">
                  <c:v>136.32</c:v>
                </c:pt>
                <c:pt idx="4">
                  <c:v>134.27000000000001</c:v>
                </c:pt>
                <c:pt idx="5">
                  <c:v>136.77000000000001</c:v>
                </c:pt>
                <c:pt idx="6">
                  <c:v>141.13</c:v>
                </c:pt>
                <c:pt idx="7">
                  <c:v>140.75</c:v>
                </c:pt>
                <c:pt idx="8">
                  <c:v>147.36000000000001</c:v>
                </c:pt>
                <c:pt idx="9">
                  <c:v>148.56</c:v>
                </c:pt>
                <c:pt idx="10">
                  <c:v>155.28</c:v>
                </c:pt>
                <c:pt idx="11">
                  <c:v>156.4</c:v>
                </c:pt>
                <c:pt idx="12">
                  <c:v>157.81</c:v>
                </c:pt>
                <c:pt idx="13">
                  <c:v>151.69999999999999</c:v>
                </c:pt>
                <c:pt idx="14">
                  <c:v>154.97999999999999</c:v>
                </c:pt>
                <c:pt idx="15">
                  <c:v>149.99</c:v>
                </c:pt>
                <c:pt idx="16">
                  <c:v>150.5</c:v>
                </c:pt>
                <c:pt idx="17">
                  <c:v>146.36000000000001</c:v>
                </c:pt>
                <c:pt idx="18">
                  <c:v>145.49</c:v>
                </c:pt>
                <c:pt idx="19">
                  <c:v>148.56</c:v>
                </c:pt>
                <c:pt idx="20">
                  <c:v>136.94</c:v>
                </c:pt>
                <c:pt idx="21">
                  <c:v>140.87</c:v>
                </c:pt>
                <c:pt idx="22">
                  <c:v>139.44</c:v>
                </c:pt>
                <c:pt idx="23">
                  <c:v>134.35</c:v>
                </c:pt>
                <c:pt idx="24">
                  <c:v>138.15</c:v>
                </c:pt>
                <c:pt idx="25">
                  <c:v>142.84</c:v>
                </c:pt>
                <c:pt idx="26">
                  <c:v>149.86000000000001</c:v>
                </c:pt>
                <c:pt idx="27">
                  <c:v>150.77000000000001</c:v>
                </c:pt>
                <c:pt idx="28">
                  <c:v>152.31</c:v>
                </c:pt>
                <c:pt idx="29">
                  <c:v>152.08000000000001</c:v>
                </c:pt>
                <c:pt idx="30">
                  <c:v>150.82</c:v>
                </c:pt>
                <c:pt idx="31">
                  <c:v>148.29</c:v>
                </c:pt>
                <c:pt idx="32">
                  <c:v>156.74</c:v>
                </c:pt>
                <c:pt idx="33">
                  <c:v>155.94999999999999</c:v>
                </c:pt>
                <c:pt idx="34">
                  <c:v>156.75</c:v>
                </c:pt>
                <c:pt idx="35">
                  <c:v>158.32</c:v>
                </c:pt>
                <c:pt idx="36">
                  <c:v>162.02000000000001</c:v>
                </c:pt>
                <c:pt idx="37">
                  <c:v>167.49</c:v>
                </c:pt>
                <c:pt idx="38">
                  <c:v>164.35</c:v>
                </c:pt>
                <c:pt idx="39">
                  <c:v>164.08</c:v>
                </c:pt>
                <c:pt idx="40">
                  <c:v>159.75</c:v>
                </c:pt>
                <c:pt idx="41">
                  <c:v>159.78</c:v>
                </c:pt>
                <c:pt idx="42">
                  <c:v>162.85</c:v>
                </c:pt>
                <c:pt idx="43">
                  <c:v>170.9</c:v>
                </c:pt>
                <c:pt idx="44">
                  <c:v>170.97</c:v>
                </c:pt>
                <c:pt idx="45">
                  <c:v>172.8</c:v>
                </c:pt>
                <c:pt idx="46">
                  <c:v>171.02</c:v>
                </c:pt>
                <c:pt idx="47">
                  <c:v>164.18</c:v>
                </c:pt>
                <c:pt idx="48">
                  <c:v>167.89</c:v>
                </c:pt>
                <c:pt idx="49">
                  <c:v>165.27</c:v>
                </c:pt>
                <c:pt idx="50">
                  <c:v>156.63999999999999</c:v>
                </c:pt>
                <c:pt idx="51">
                  <c:v>156.13</c:v>
                </c:pt>
                <c:pt idx="52">
                  <c:v>156.25</c:v>
                </c:pt>
                <c:pt idx="53">
                  <c:v>155.97</c:v>
                </c:pt>
                <c:pt idx="54">
                  <c:v>157.9</c:v>
                </c:pt>
                <c:pt idx="55">
                  <c:v>154.09</c:v>
                </c:pt>
                <c:pt idx="56">
                  <c:v>152.91</c:v>
                </c:pt>
                <c:pt idx="57">
                  <c:v>153.44</c:v>
                </c:pt>
                <c:pt idx="58">
                  <c:v>156.22999999999999</c:v>
                </c:pt>
                <c:pt idx="59">
                  <c:v>159.91999999999999</c:v>
                </c:pt>
                <c:pt idx="60">
                  <c:v>166.25</c:v>
                </c:pt>
                <c:pt idx="61">
                  <c:v>148.6</c:v>
                </c:pt>
                <c:pt idx="62">
                  <c:v>144.07</c:v>
                </c:pt>
              </c:numCache>
            </c:numRef>
          </c:val>
          <c:smooth val="0"/>
          <c:extLst>
            <c:ext xmlns:c16="http://schemas.microsoft.com/office/drawing/2014/chart" uri="{C3380CC4-5D6E-409C-BE32-E72D297353CC}">
              <c16:uniqueId val="{00000000-4FC9-4FB1-8DB2-99DFADCA3263}"/>
            </c:ext>
          </c:extLst>
        </c:ser>
        <c:dLbls>
          <c:showLegendKey val="0"/>
          <c:showVal val="0"/>
          <c:showCatName val="0"/>
          <c:showSerName val="0"/>
          <c:showPercent val="0"/>
          <c:showBubbleSize val="0"/>
        </c:dLbls>
        <c:marker val="1"/>
        <c:smooth val="0"/>
        <c:axId val="288172047"/>
        <c:axId val="288171087"/>
      </c:lineChart>
      <c:lineChart>
        <c:grouping val="standard"/>
        <c:varyColors val="0"/>
        <c:ser>
          <c:idx val="1"/>
          <c:order val="1"/>
          <c:tx>
            <c:strRef>
              <c:f>Charting!$F$4</c:f>
              <c:strCache>
                <c:ptCount val="1"/>
                <c:pt idx="0">
                  <c:v>JPMORGAN CHASE &amp; CO. (XNYS:JPM)</c:v>
                </c:pt>
              </c:strCache>
            </c:strRef>
          </c:tx>
          <c:spPr>
            <a:ln w="28575" cap="rnd">
              <a:solidFill>
                <a:srgbClr val="86A69D"/>
              </a:solidFill>
              <a:round/>
            </a:ln>
            <a:effectLst/>
          </c:spPr>
          <c:marker>
            <c:symbol val="none"/>
          </c:marker>
          <c:cat>
            <c:numRef>
              <c:f>Charting!$B$8:$B$70</c:f>
              <c:numCache>
                <c:formatCode>m/d/yyyy</c:formatCode>
                <c:ptCount val="63"/>
                <c:pt idx="0">
                  <c:v>45509</c:v>
                </c:pt>
                <c:pt idx="1">
                  <c:v>45510</c:v>
                </c:pt>
                <c:pt idx="2">
                  <c:v>45511</c:v>
                </c:pt>
                <c:pt idx="3">
                  <c:v>45512</c:v>
                </c:pt>
                <c:pt idx="4">
                  <c:v>45513</c:v>
                </c:pt>
                <c:pt idx="5">
                  <c:v>45516</c:v>
                </c:pt>
                <c:pt idx="6">
                  <c:v>45517</c:v>
                </c:pt>
                <c:pt idx="7">
                  <c:v>45518</c:v>
                </c:pt>
                <c:pt idx="8">
                  <c:v>45519</c:v>
                </c:pt>
                <c:pt idx="9">
                  <c:v>45520</c:v>
                </c:pt>
                <c:pt idx="10">
                  <c:v>45523</c:v>
                </c:pt>
                <c:pt idx="11">
                  <c:v>45524</c:v>
                </c:pt>
                <c:pt idx="12">
                  <c:v>45525</c:v>
                </c:pt>
                <c:pt idx="13">
                  <c:v>45526</c:v>
                </c:pt>
                <c:pt idx="14">
                  <c:v>45527</c:v>
                </c:pt>
                <c:pt idx="15">
                  <c:v>45530</c:v>
                </c:pt>
                <c:pt idx="16">
                  <c:v>45531</c:v>
                </c:pt>
                <c:pt idx="17">
                  <c:v>45532</c:v>
                </c:pt>
                <c:pt idx="18">
                  <c:v>45533</c:v>
                </c:pt>
                <c:pt idx="19">
                  <c:v>45534</c:v>
                </c:pt>
                <c:pt idx="20">
                  <c:v>45538</c:v>
                </c:pt>
                <c:pt idx="21">
                  <c:v>45539</c:v>
                </c:pt>
                <c:pt idx="22">
                  <c:v>45540</c:v>
                </c:pt>
                <c:pt idx="23">
                  <c:v>45541</c:v>
                </c:pt>
                <c:pt idx="24">
                  <c:v>45544</c:v>
                </c:pt>
                <c:pt idx="25">
                  <c:v>45545</c:v>
                </c:pt>
                <c:pt idx="26">
                  <c:v>45546</c:v>
                </c:pt>
                <c:pt idx="27">
                  <c:v>45547</c:v>
                </c:pt>
                <c:pt idx="28">
                  <c:v>45548</c:v>
                </c:pt>
                <c:pt idx="29">
                  <c:v>45551</c:v>
                </c:pt>
                <c:pt idx="30">
                  <c:v>45552</c:v>
                </c:pt>
                <c:pt idx="31">
                  <c:v>45553</c:v>
                </c:pt>
                <c:pt idx="32">
                  <c:v>45554</c:v>
                </c:pt>
                <c:pt idx="33">
                  <c:v>45555</c:v>
                </c:pt>
                <c:pt idx="34">
                  <c:v>45558</c:v>
                </c:pt>
                <c:pt idx="35">
                  <c:v>45559</c:v>
                </c:pt>
                <c:pt idx="36">
                  <c:v>45560</c:v>
                </c:pt>
                <c:pt idx="37">
                  <c:v>45561</c:v>
                </c:pt>
                <c:pt idx="38">
                  <c:v>45562</c:v>
                </c:pt>
                <c:pt idx="39">
                  <c:v>45565</c:v>
                </c:pt>
                <c:pt idx="40">
                  <c:v>45566</c:v>
                </c:pt>
                <c:pt idx="41">
                  <c:v>45567</c:v>
                </c:pt>
                <c:pt idx="42">
                  <c:v>45568</c:v>
                </c:pt>
                <c:pt idx="43">
                  <c:v>45569</c:v>
                </c:pt>
                <c:pt idx="44">
                  <c:v>45572</c:v>
                </c:pt>
                <c:pt idx="45">
                  <c:v>45573</c:v>
                </c:pt>
                <c:pt idx="46">
                  <c:v>45574</c:v>
                </c:pt>
                <c:pt idx="47">
                  <c:v>45575</c:v>
                </c:pt>
                <c:pt idx="48">
                  <c:v>45576</c:v>
                </c:pt>
                <c:pt idx="49">
                  <c:v>45579</c:v>
                </c:pt>
                <c:pt idx="50">
                  <c:v>45580</c:v>
                </c:pt>
                <c:pt idx="51">
                  <c:v>45581</c:v>
                </c:pt>
                <c:pt idx="52">
                  <c:v>45582</c:v>
                </c:pt>
                <c:pt idx="53">
                  <c:v>45583</c:v>
                </c:pt>
                <c:pt idx="54">
                  <c:v>45586</c:v>
                </c:pt>
                <c:pt idx="55">
                  <c:v>45587</c:v>
                </c:pt>
                <c:pt idx="56">
                  <c:v>45588</c:v>
                </c:pt>
                <c:pt idx="57">
                  <c:v>45589</c:v>
                </c:pt>
                <c:pt idx="58">
                  <c:v>45590</c:v>
                </c:pt>
                <c:pt idx="59">
                  <c:v>45593</c:v>
                </c:pt>
                <c:pt idx="60">
                  <c:v>45594</c:v>
                </c:pt>
                <c:pt idx="61">
                  <c:v>45595</c:v>
                </c:pt>
                <c:pt idx="62">
                  <c:v>45596</c:v>
                </c:pt>
              </c:numCache>
            </c:numRef>
          </c:cat>
          <c:val>
            <c:numRef>
              <c:f>Charting!$F$8:$F$70</c:f>
              <c:numCache>
                <c:formatCode>_([$$-409]* #,##0.00_);_([$$-409]* \(#,##0.00\);_([$$-409]* "-"??_);_(@_)</c:formatCode>
                <c:ptCount val="63"/>
                <c:pt idx="0">
                  <c:v>194.9</c:v>
                </c:pt>
                <c:pt idx="1">
                  <c:v>200.34</c:v>
                </c:pt>
                <c:pt idx="2">
                  <c:v>200.4</c:v>
                </c:pt>
                <c:pt idx="3">
                  <c:v>204.06</c:v>
                </c:pt>
                <c:pt idx="4">
                  <c:v>205.8</c:v>
                </c:pt>
                <c:pt idx="5">
                  <c:v>206.19</c:v>
                </c:pt>
                <c:pt idx="6">
                  <c:v>207.94</c:v>
                </c:pt>
                <c:pt idx="7">
                  <c:v>210.24</c:v>
                </c:pt>
                <c:pt idx="8">
                  <c:v>211.55</c:v>
                </c:pt>
                <c:pt idx="9">
                  <c:v>213.97</c:v>
                </c:pt>
                <c:pt idx="10">
                  <c:v>215.45</c:v>
                </c:pt>
                <c:pt idx="11">
                  <c:v>214.52</c:v>
                </c:pt>
                <c:pt idx="12">
                  <c:v>214.6</c:v>
                </c:pt>
                <c:pt idx="13">
                  <c:v>216.63</c:v>
                </c:pt>
                <c:pt idx="14">
                  <c:v>218.31</c:v>
                </c:pt>
                <c:pt idx="15">
                  <c:v>219.17</c:v>
                </c:pt>
                <c:pt idx="16">
                  <c:v>220.18</c:v>
                </c:pt>
                <c:pt idx="17">
                  <c:v>221.29</c:v>
                </c:pt>
                <c:pt idx="18">
                  <c:v>222.21</c:v>
                </c:pt>
                <c:pt idx="19">
                  <c:v>224.8</c:v>
                </c:pt>
                <c:pt idx="20">
                  <c:v>220.3</c:v>
                </c:pt>
                <c:pt idx="21">
                  <c:v>219.33</c:v>
                </c:pt>
                <c:pt idx="22">
                  <c:v>217.63</c:v>
                </c:pt>
                <c:pt idx="23">
                  <c:v>212.46</c:v>
                </c:pt>
                <c:pt idx="24">
                  <c:v>216.81</c:v>
                </c:pt>
                <c:pt idx="25">
                  <c:v>205.56</c:v>
                </c:pt>
                <c:pt idx="26">
                  <c:v>207.23</c:v>
                </c:pt>
                <c:pt idx="27">
                  <c:v>206.6</c:v>
                </c:pt>
                <c:pt idx="28">
                  <c:v>204.32</c:v>
                </c:pt>
                <c:pt idx="29">
                  <c:v>207.86</c:v>
                </c:pt>
                <c:pt idx="30">
                  <c:v>209.25</c:v>
                </c:pt>
                <c:pt idx="31">
                  <c:v>207.53</c:v>
                </c:pt>
                <c:pt idx="32">
                  <c:v>210.48</c:v>
                </c:pt>
                <c:pt idx="33">
                  <c:v>211.09</c:v>
                </c:pt>
                <c:pt idx="34">
                  <c:v>211.44</c:v>
                </c:pt>
                <c:pt idx="35">
                  <c:v>211.59</c:v>
                </c:pt>
                <c:pt idx="36">
                  <c:v>210.19</c:v>
                </c:pt>
                <c:pt idx="37">
                  <c:v>209.78</c:v>
                </c:pt>
                <c:pt idx="38">
                  <c:v>210.5</c:v>
                </c:pt>
                <c:pt idx="39">
                  <c:v>210.86</c:v>
                </c:pt>
                <c:pt idx="40">
                  <c:v>207.04</c:v>
                </c:pt>
                <c:pt idx="41">
                  <c:v>207.29</c:v>
                </c:pt>
                <c:pt idx="42">
                  <c:v>205.23</c:v>
                </c:pt>
                <c:pt idx="43">
                  <c:v>211.22</c:v>
                </c:pt>
                <c:pt idx="44">
                  <c:v>210.93</c:v>
                </c:pt>
                <c:pt idx="45">
                  <c:v>210.75</c:v>
                </c:pt>
                <c:pt idx="46">
                  <c:v>213.42</c:v>
                </c:pt>
                <c:pt idx="47">
                  <c:v>212.84</c:v>
                </c:pt>
                <c:pt idx="48">
                  <c:v>222.29</c:v>
                </c:pt>
                <c:pt idx="49">
                  <c:v>221.48</c:v>
                </c:pt>
                <c:pt idx="50">
                  <c:v>222.39</c:v>
                </c:pt>
                <c:pt idx="51">
                  <c:v>223.64</c:v>
                </c:pt>
                <c:pt idx="52">
                  <c:v>224.42</c:v>
                </c:pt>
                <c:pt idx="53">
                  <c:v>225.37</c:v>
                </c:pt>
                <c:pt idx="54">
                  <c:v>223</c:v>
                </c:pt>
                <c:pt idx="55">
                  <c:v>224.12</c:v>
                </c:pt>
                <c:pt idx="56">
                  <c:v>223.41</c:v>
                </c:pt>
                <c:pt idx="57">
                  <c:v>224.98</c:v>
                </c:pt>
                <c:pt idx="58">
                  <c:v>222.31</c:v>
                </c:pt>
                <c:pt idx="59">
                  <c:v>225.5</c:v>
                </c:pt>
                <c:pt idx="60">
                  <c:v>222.9</c:v>
                </c:pt>
                <c:pt idx="61">
                  <c:v>224.41</c:v>
                </c:pt>
                <c:pt idx="62">
                  <c:v>221.92</c:v>
                </c:pt>
              </c:numCache>
            </c:numRef>
          </c:val>
          <c:smooth val="0"/>
          <c:extLst>
            <c:ext xmlns:c16="http://schemas.microsoft.com/office/drawing/2014/chart" uri="{C3380CC4-5D6E-409C-BE32-E72D297353CC}">
              <c16:uniqueId val="{00000001-4FC9-4FB1-8DB2-99DFADCA3263}"/>
            </c:ext>
          </c:extLst>
        </c:ser>
        <c:dLbls>
          <c:showLegendKey val="0"/>
          <c:showVal val="0"/>
          <c:showCatName val="0"/>
          <c:showSerName val="0"/>
          <c:showPercent val="0"/>
          <c:showBubbleSize val="0"/>
        </c:dLbls>
        <c:marker val="1"/>
        <c:smooth val="0"/>
        <c:axId val="1905806208"/>
        <c:axId val="1905804768"/>
      </c:lineChart>
      <c:dateAx>
        <c:axId val="28817204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288171087"/>
        <c:crosses val="autoZero"/>
        <c:auto val="1"/>
        <c:lblOffset val="100"/>
        <c:baseTimeUnit val="days"/>
        <c:majorUnit val="10"/>
        <c:majorTimeUnit val="days"/>
      </c:dateAx>
      <c:valAx>
        <c:axId val="288171087"/>
        <c:scaling>
          <c:orientation val="minMax"/>
          <c:min val="50"/>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172047"/>
        <c:crosses val="autoZero"/>
        <c:crossBetween val="midCat"/>
      </c:valAx>
      <c:valAx>
        <c:axId val="1905804768"/>
        <c:scaling>
          <c:orientation val="minMax"/>
          <c:min val="100"/>
        </c:scaling>
        <c:delete val="0"/>
        <c:axPos val="r"/>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806208"/>
        <c:crosses val="max"/>
        <c:crossBetween val="between"/>
      </c:valAx>
      <c:dateAx>
        <c:axId val="1905806208"/>
        <c:scaling>
          <c:orientation val="minMax"/>
        </c:scaling>
        <c:delete val="1"/>
        <c:axPos val="b"/>
        <c:numFmt formatCode="m/d/yyyy" sourceLinked="1"/>
        <c:majorTickMark val="out"/>
        <c:minorTickMark val="none"/>
        <c:tickLblPos val="nextTo"/>
        <c:crossAx val="1905804768"/>
        <c:crosses val="autoZero"/>
        <c:auto val="1"/>
        <c:lblOffset val="100"/>
        <c:baseTimeUnit val="day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47625</xdr:rowOff>
    </xdr:from>
    <xdr:ext cx="533400" cy="533400"/>
    <xdr:pic>
      <xdr:nvPicPr>
        <xdr:cNvPr id="2" name="image2.png" descr="Bar graph with upward trend with solid fill">
          <a:extLst>
            <a:ext uri="{FF2B5EF4-FFF2-40B4-BE49-F238E27FC236}">
              <a16:creationId xmlns:a16="http://schemas.microsoft.com/office/drawing/2014/main" id="{268BC3DC-E256-4B4E-BE86-4CE7A481856C}"/>
            </a:ext>
          </a:extLst>
        </xdr:cNvPr>
        <xdr:cNvPicPr preferRelativeResize="0"/>
      </xdr:nvPicPr>
      <xdr:blipFill>
        <a:blip xmlns:r="http://schemas.openxmlformats.org/officeDocument/2006/relationships" r:embed="rId1" cstate="print"/>
        <a:stretch>
          <a:fillRect/>
        </a:stretch>
      </xdr:blipFill>
      <xdr:spPr>
        <a:xfrm>
          <a:off x="219075" y="142875"/>
          <a:ext cx="533400" cy="533400"/>
        </a:xfrm>
        <a:prstGeom prst="rect">
          <a:avLst/>
        </a:prstGeom>
        <a:noFill/>
      </xdr:spPr>
    </xdr:pic>
    <xdr:clientData fLocksWithSheet="0"/>
  </xdr:oneCellAnchor>
  <xdr:twoCellAnchor>
    <xdr:from>
      <xdr:col>0</xdr:col>
      <xdr:colOff>180975</xdr:colOff>
      <xdr:row>17</xdr:row>
      <xdr:rowOff>233362</xdr:rowOff>
    </xdr:from>
    <xdr:to>
      <xdr:col>3</xdr:col>
      <xdr:colOff>28575</xdr:colOff>
      <xdr:row>28</xdr:row>
      <xdr:rowOff>147637</xdr:rowOff>
    </xdr:to>
    <xdr:graphicFrame macro="">
      <xdr:nvGraphicFramePr>
        <xdr:cNvPr id="3" name="Chart 2">
          <a:extLst>
            <a:ext uri="{FF2B5EF4-FFF2-40B4-BE49-F238E27FC236}">
              <a16:creationId xmlns:a16="http://schemas.microsoft.com/office/drawing/2014/main" id="{7DD25CBF-59DD-CF18-AAF6-9037C7A25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17</xdr:row>
      <xdr:rowOff>100012</xdr:rowOff>
    </xdr:from>
    <xdr:to>
      <xdr:col>7</xdr:col>
      <xdr:colOff>47625</xdr:colOff>
      <xdr:row>28</xdr:row>
      <xdr:rowOff>14287</xdr:rowOff>
    </xdr:to>
    <xdr:graphicFrame macro="">
      <xdr:nvGraphicFramePr>
        <xdr:cNvPr id="4" name="Chart 3">
          <a:extLst>
            <a:ext uri="{FF2B5EF4-FFF2-40B4-BE49-F238E27FC236}">
              <a16:creationId xmlns:a16="http://schemas.microsoft.com/office/drawing/2014/main" id="{A4C313B0-A2D5-40B4-07E5-38DC4B3805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19048</xdr:colOff>
      <xdr:row>21</xdr:row>
      <xdr:rowOff>38100</xdr:rowOff>
    </xdr:from>
    <xdr:to>
      <xdr:col>13</xdr:col>
      <xdr:colOff>5623</xdr:colOff>
      <xdr:row>34</xdr:row>
      <xdr:rowOff>152400</xdr:rowOff>
    </xdr:to>
    <xdr:graphicFrame macro="">
      <xdr:nvGraphicFramePr>
        <xdr:cNvPr id="6" name="Chart 5">
          <a:extLst>
            <a:ext uri="{FF2B5EF4-FFF2-40B4-BE49-F238E27FC236}">
              <a16:creationId xmlns:a16="http://schemas.microsoft.com/office/drawing/2014/main" id="{20466A80-2D68-440E-B742-9B43911A3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1133474</xdr:colOff>
      <xdr:row>38</xdr:row>
      <xdr:rowOff>66675</xdr:rowOff>
    </xdr:from>
    <xdr:to>
      <xdr:col>12</xdr:col>
      <xdr:colOff>1043849</xdr:colOff>
      <xdr:row>57</xdr:row>
      <xdr:rowOff>84150</xdr:rowOff>
    </xdr:to>
    <xdr:graphicFrame macro="">
      <xdr:nvGraphicFramePr>
        <xdr:cNvPr id="7" name="Chart 6">
          <a:extLst>
            <a:ext uri="{FF2B5EF4-FFF2-40B4-BE49-F238E27FC236}">
              <a16:creationId xmlns:a16="http://schemas.microsoft.com/office/drawing/2014/main" id="{2FAD1A18-CA65-4B46-8A77-068E5AB68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304800</xdr:colOff>
      <xdr:row>14</xdr:row>
      <xdr:rowOff>152400</xdr:rowOff>
    </xdr:to>
    <xdr:graphicFrame macro="">
      <xdr:nvGraphicFramePr>
        <xdr:cNvPr id="3" name="Chart 2">
          <a:extLst>
            <a:ext uri="{FF2B5EF4-FFF2-40B4-BE49-F238E27FC236}">
              <a16:creationId xmlns:a16="http://schemas.microsoft.com/office/drawing/2014/main" id="{7D3C8F47-6D07-4600-BCC9-40C8C38CA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16</xdr:row>
      <xdr:rowOff>0</xdr:rowOff>
    </xdr:from>
    <xdr:to>
      <xdr:col>14</xdr:col>
      <xdr:colOff>281609</xdr:colOff>
      <xdr:row>30</xdr:row>
      <xdr:rowOff>76200</xdr:rowOff>
    </xdr:to>
    <xdr:graphicFrame macro="">
      <xdr:nvGraphicFramePr>
        <xdr:cNvPr id="6" name="Chart 5">
          <a:extLst>
            <a:ext uri="{FF2B5EF4-FFF2-40B4-BE49-F238E27FC236}">
              <a16:creationId xmlns:a16="http://schemas.microsoft.com/office/drawing/2014/main" id="{3D7436F5-B1A9-469B-A9A9-EB52B78444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187">
    <v t="i">1</v>
    <v t="i">2</v>
    <v t="i">3</v>
    <v t="i">4</v>
    <v t="i">5</v>
    <v t="i">8</v>
    <v t="i">9</v>
    <v t="i">10</v>
    <v t="i">11</v>
    <v t="i">12</v>
    <v t="i">15</v>
    <v t="i">16</v>
    <v t="i">17</v>
    <v t="i">18</v>
    <v t="i">19</v>
    <v t="i">22</v>
    <v t="i">23</v>
    <v t="i">24</v>
    <v t="i">25</v>
    <v t="i">26</v>
    <v t="i">30</v>
    <v t="i">31</v>
    <v t="i">32</v>
    <v t="i">33</v>
    <v t="i">36</v>
    <v t="i">37</v>
    <v t="i">38</v>
    <v t="i">39</v>
    <v t="i">40</v>
    <v t="i">43</v>
    <v t="i">44</v>
    <v t="i">45</v>
    <v t="i">46</v>
    <v t="i">47</v>
    <v t="i">50</v>
    <v t="i">51</v>
    <v t="i">52</v>
    <v t="i">53</v>
    <v t="i">54</v>
    <v t="i">57</v>
    <v t="i">58</v>
    <v t="i">59</v>
    <v t="i">60</v>
    <v t="i">61</v>
    <v t="i">64</v>
    <v t="i">65</v>
    <v t="i">66</v>
    <v t="i">67</v>
    <v t="i">68</v>
    <v t="i">71</v>
    <v t="i">72</v>
    <v t="i">73</v>
    <v t="i">74</v>
    <v t="i">75</v>
    <v t="i">78</v>
    <v t="i">79</v>
    <v t="i">80</v>
    <v t="i">81</v>
    <v t="i">82</v>
    <v t="i">85</v>
    <v t="i">86</v>
    <v t="i">87</v>
    <v t="i">88</v>
    <v t="i">89</v>
    <v t="i">92</v>
    <v t="i">93</v>
    <v t="i">94</v>
    <v t="i">95</v>
    <v t="i">96</v>
    <v t="i">99</v>
    <v t="i">100</v>
    <v t="i">101</v>
    <v t="i">102</v>
    <v t="i">103</v>
    <v t="i">106</v>
    <v t="i">107</v>
    <v t="i">108</v>
    <v t="i">109</v>
    <v t="i">110</v>
    <v t="i">113</v>
    <v t="i">114</v>
    <v t="i">115</v>
    <v t="i">117</v>
    <v t="i">120</v>
    <v t="i">121</v>
    <v t="i">122</v>
    <v t="i">123</v>
    <v t="i">124</v>
    <v t="i">127</v>
    <v t="i">128</v>
    <v t="i">129</v>
    <v t="i">130</v>
    <v t="i">131</v>
    <v t="i">134</v>
    <v t="i">135</v>
    <v t="i">136</v>
    <v t="i">137</v>
    <v t="i">138</v>
    <v t="i">141</v>
    <v t="i">142</v>
    <v t="i">144</v>
    <v t="i">145</v>
    <v t="i">148</v>
    <v t="i">149</v>
    <v t="i">151</v>
    <v t="i">152</v>
    <v t="i">155</v>
    <v t="i">156</v>
    <v t="i">157</v>
    <v t="i">159</v>
    <v t="i">162</v>
    <v t="i">163</v>
    <v t="i">164</v>
    <v t="i">165</v>
    <v t="i">166</v>
    <v t="i">170</v>
    <v t="i">171</v>
    <v t="i">172</v>
    <v t="i">173</v>
    <v t="i">176</v>
    <v t="i">177</v>
    <v t="i">178</v>
    <v t="i">179</v>
    <v t="i">180</v>
    <v t="i">183</v>
    <v t="i">184</v>
    <v t="i">185</v>
    <v t="i">186</v>
    <v t="i">187</v>
    <v t="i">190</v>
    <v t="i">191</v>
    <v t="i">192</v>
    <v t="i">193</v>
    <v t="i">194</v>
    <v t="i">198</v>
    <v t="i">199</v>
    <v t="i">200</v>
    <v t="i">201</v>
    <v t="i">204</v>
    <v t="i">205</v>
    <v t="i">206</v>
    <v t="i">207</v>
    <v t="i">208</v>
    <v t="i">211</v>
    <v t="i">212</v>
    <v t="i">213</v>
    <v t="i">214</v>
    <v t="i">215</v>
    <v t="i">218</v>
    <v t="i">219</v>
    <v t="i">220</v>
    <v t="i">221</v>
    <v t="i">222</v>
    <v t="i">225</v>
    <v t="i">226</v>
    <v t="i">227</v>
    <v t="i">228</v>
    <v t="i">229</v>
    <v t="i">232</v>
    <v t="i">233</v>
    <v t="i">234</v>
    <v t="i">235</v>
    <v t="i">236</v>
    <v t="i">239</v>
    <v t="i">240</v>
    <v t="i">241</v>
    <v t="i">242</v>
    <v t="i">243</v>
    <v t="i">246</v>
    <v t="i">247</v>
    <v t="i">248</v>
    <v t="i">249</v>
    <v t="i">250</v>
    <v t="i">253</v>
    <v t="i">254</v>
    <v t="i">255</v>
    <v t="i">256</v>
    <v t="i">260</v>
    <v t="i">261</v>
    <v t="i">262</v>
    <v t="i">263</v>
    <v t="i">264</v>
    <v t="i">267</v>
    <v t="i">268</v>
    <v t="i">269</v>
    <v t="i">270</v>
    <v t="i">271</v>
  </a>
  <a r="1" c="187">
    <v>194.9</v>
    <v>200.34</v>
    <v>200.4</v>
    <v>204.06</v>
    <v>205.8</v>
    <v>206.19</v>
    <v>207.94</v>
    <v>210.24</v>
    <v>211.55</v>
    <v>213.97</v>
    <v>215.45</v>
    <v>214.52</v>
    <v>214.6</v>
    <v>216.63</v>
    <v>218.31</v>
    <v>219.17</v>
    <v>220.18</v>
    <v>221.29</v>
    <v>222.21</v>
    <v>224.8</v>
    <v>220.3</v>
    <v>219.33</v>
    <v>217.63</v>
    <v>212.46</v>
    <v>216.81</v>
    <v>205.56</v>
    <v>207.23</v>
    <v>206.6</v>
    <v>204.32</v>
    <v>207.86</v>
    <v>209.25</v>
    <v>207.53</v>
    <v>210.48</v>
    <v>211.09</v>
    <v>211.44</v>
    <v>211.59</v>
    <v>210.19</v>
    <v>209.78</v>
    <v>210.5</v>
    <v>210.86</v>
    <v>207.04</v>
    <v>207.29</v>
    <v>205.23</v>
    <v>211.22</v>
    <v>210.93</v>
    <v>210.75</v>
    <v>213.42</v>
    <v>212.84</v>
    <v>222.29</v>
    <v>221.48</v>
    <v>222.39</v>
    <v>223.64</v>
    <v>224.42</v>
    <v>225.37</v>
    <v>223</v>
    <v>224.12</v>
    <v>223.41</v>
    <v>224.98</v>
    <v>222.31</v>
    <v>225.5</v>
    <v>222.9</v>
    <v>224.41</v>
    <v>221.92</v>
    <v>222.94</v>
    <v>219.78</v>
    <v>221.49</v>
    <v>247.06</v>
    <v>236.38</v>
    <v>236.98</v>
    <v>239.29</v>
    <v>239.56</v>
    <v>241.16</v>
    <v>241.87</v>
    <v>245.31</v>
    <v>245.03</v>
    <v>243.09</v>
    <v>240.78</v>
    <v>244.76</v>
    <v>248.55</v>
    <v>250.29</v>
    <v>249.97</v>
    <v>249.79</v>
    <v>249.72</v>
    <v>246.25</v>
    <v>244.82</v>
    <v>243.4</v>
    <v>245.48</v>
    <v>247.36</v>
    <v>243.81</v>
    <v>242.86</v>
    <v>243.53</v>
    <v>241.53</v>
    <v>239.94</v>
    <v>239.58</v>
    <v>238.36</v>
    <v>230.37</v>
    <v>232.96</v>
    <v>237.6</v>
    <v>238.39</v>
    <v>242.31</v>
    <v>243.14</v>
    <v>241.17</v>
    <v>239.32</v>
    <v>239.71</v>
    <v>240</v>
    <v>243.28</v>
    <v>240.85</v>
    <v>243.17</v>
    <v>243.13</v>
    <v>239.87</v>
    <v>244.21</v>
    <v>247.47</v>
    <v>252.35</v>
    <v>254.27</v>
    <v>259.16000000000003</v>
    <v>263.02999999999997</v>
    <v>262.83999999999997</v>
    <v>265.95</v>
    <v>264.83999999999997</v>
    <v>265.85000000000002</v>
    <v>267.14</v>
    <v>266.58</v>
    <v>268.23</v>
    <v>267.3</v>
    <v>266.81</v>
    <v>267.94</v>
    <v>270.43</v>
    <v>276.89999999999998</v>
    <v>275.8</v>
    <v>271.04000000000002</v>
    <v>274.99</v>
    <v>275.45</v>
    <v>276.32</v>
    <v>276.58999999999997</v>
    <v>279.95</v>
    <v>279.25</v>
    <v>266.8</v>
    <v>264.24</v>
    <v>261.33999999999997</v>
    <v>257.39999999999998</v>
    <v>258.79000000000002</v>
    <v>259.05</v>
    <v>264.64999999999998</v>
    <v>260.62</v>
    <v>250.25</v>
    <v>251.53</v>
    <v>246.54</v>
    <v>242.28</v>
    <v>232.22</v>
    <v>229.14</v>
    <v>227.9</v>
    <v>225.19</v>
    <v>232.44</v>
    <v>233.93</v>
    <v>234.97</v>
    <v>239.11</v>
    <v>239.01</v>
    <v>241.63</v>
    <v>248.06</v>
    <v>251.13</v>
    <v>251.03</v>
    <v>248.12</v>
    <v>242.85</v>
    <v>245.3</v>
    <v>243.66</v>
    <v>245.82</v>
    <v>228.69</v>
    <v>210.28</v>
    <v>214.44</v>
    <v>216.87</v>
    <v>234.34</v>
    <v>227.11</v>
    <v>236.2</v>
    <v>234.72</v>
    <v>233.13</v>
    <v>229.61</v>
    <v>231.96</v>
    <v>228.99</v>
    <v>235.59</v>
    <v>240.88</v>
    <v>244.64</v>
    <v>243.55</v>
    <v>243.22</v>
    <v>244.62</v>
    <v>244.62</v>
    <v>246.89</v>
    <v>252.51</v>
  </a>
  <a r="1" c="187">
    <v>134.82</v>
    <v>130.18</v>
    <v>128.66999999999999</v>
    <v>136.32</v>
    <v>134.27000000000001</v>
    <v>136.77000000000001</v>
    <v>141.13</v>
    <v>140.75</v>
    <v>147.36000000000001</v>
    <v>148.56</v>
    <v>155.28</v>
    <v>156.4</v>
    <v>157.81</v>
    <v>151.69999999999999</v>
    <v>154.97999999999999</v>
    <v>149.99</v>
    <v>150.5</v>
    <v>146.36000000000001</v>
    <v>145.49</v>
    <v>148.56</v>
    <v>136.94</v>
    <v>140.87</v>
    <v>139.44</v>
    <v>134.35</v>
    <v>138.15</v>
    <v>142.84</v>
    <v>149.86000000000001</v>
    <v>150.77000000000001</v>
    <v>152.31</v>
    <v>152.08000000000001</v>
    <v>150.82</v>
    <v>148.29</v>
    <v>156.74</v>
    <v>155.94999999999999</v>
    <v>156.75</v>
    <v>158.32</v>
    <v>162.02000000000001</v>
    <v>167.49</v>
    <v>164.35</v>
    <v>164.08</v>
    <v>159.75</v>
    <v>159.78</v>
    <v>162.85</v>
    <v>170.9</v>
    <v>170.97</v>
    <v>172.8</v>
    <v>171.02</v>
    <v>164.18</v>
    <v>167.89</v>
    <v>165.27</v>
    <v>156.63999999999999</v>
    <v>156.13</v>
    <v>156.25</v>
    <v>155.97</v>
    <v>157.9</v>
    <v>154.09</v>
    <v>152.91</v>
    <v>153.44</v>
    <v>156.22999999999999</v>
    <v>159.91999999999999</v>
    <v>166.25</v>
    <v>148.6</v>
    <v>144.07</v>
    <v>141.86000000000001</v>
    <v>140.71</v>
    <v>141.66</v>
    <v>145.1</v>
    <v>149.82</v>
    <v>147.94999999999999</v>
    <v>147.35</v>
    <v>143.63</v>
    <v>139.30000000000001</v>
    <v>138.84</v>
    <v>134.9</v>
    <v>138.93</v>
    <v>139.38999999999999</v>
    <v>137.6</v>
    <v>137.49</v>
    <v>138.35</v>
    <v>141.13</v>
    <v>137.72</v>
    <v>136.24</v>
    <v>137.17500000000001</v>
    <v>142.06</v>
    <v>141.97999999999999</v>
    <v>143.99</v>
    <v>141.36000000000001</v>
    <v>138.59</v>
    <v>130.87</v>
    <v>127.74</v>
    <v>130.15</v>
    <v>130.6</v>
    <v>126.91</v>
    <v>126.69</v>
    <v>125.02</v>
    <v>121.41</v>
    <v>118.88</v>
    <v>119.21</v>
    <v>124.6</v>
    <v>126.29</v>
    <v>125.06</v>
    <v>125.19</v>
    <v>122.44</v>
    <v>120.79</v>
    <v>120.63</v>
    <v>125.37</v>
    <v>129.55000000000001</v>
    <v>127.33</v>
    <v>121.84</v>
    <v>116.04</v>
    <v>117.32</v>
    <v>116.09</v>
    <v>119.96</v>
    <v>118.44</v>
    <v>121.46</v>
    <v>122.28</v>
    <v>123.75</v>
    <v>123.04</v>
    <v>122.84</v>
    <v>115.01</v>
    <v>114.17</v>
    <v>117.35</v>
    <v>118.86</v>
    <v>115.95</v>
    <v>114.27</v>
    <v>119.5</v>
    <v>112.01</v>
    <v>110.16</v>
    <v>107.56</v>
    <v>110.48</v>
    <v>111.1</v>
    <v>111.72</v>
    <v>111.81</v>
    <v>113.1</v>
    <v>114.28</v>
    <v>114.69</v>
    <v>114.17</v>
    <v>110.84</v>
    <v>108.11</v>
    <v>103.96</v>
    <v>104.74</v>
    <v>99.51</v>
    <v>99.86</v>
    <v>98.23</v>
    <v>100.75</v>
    <v>101.67</v>
    <v>98.85</v>
    <v>100.31</v>
    <v>96.63</v>
    <v>96.76</v>
    <v>100.79</v>
    <v>98.11</v>
    <v>100.97</v>
    <v>104.59</v>
    <v>103.51</v>
    <v>106.23</v>
    <v>107.14</v>
    <v>106.44</v>
    <v>113.85</v>
    <v>114.81</v>
    <v>110.19</v>
    <v>106.65</v>
    <v>103.22</v>
    <v>102.74</v>
    <v>102.78</v>
    <v>102.96</v>
    <v>93.8</v>
    <v>85.76</v>
    <v>83.64</v>
    <v>78.209999999999994</v>
    <v>96.84</v>
    <v>88.7</v>
    <v>93.4</v>
    <v>94.5</v>
    <v>95.29</v>
    <v>88.29</v>
    <v>87.5</v>
    <v>85.56</v>
    <v>86.26</v>
    <v>90.39</v>
    <v>94.47</v>
    <v>96.644999999999996</v>
    <v>96.39</v>
    <v>96.06</v>
    <v>97.35</v>
    <v>96.65</v>
    <v>98.8</v>
  </a>
</arrayData>
</file>

<file path=xl/richData/rdrichvalue.xml><?xml version="1.0" encoding="utf-8"?>
<rvData xmlns="http://schemas.microsoft.com/office/spreadsheetml/2017/richdata" count="590">
  <rv s="0">
    <v>https://www.bing.com/financeapi/forcetrigger?t=a1mou2&amp;q=XNAS%3aAAPL&amp;form=skydnc</v>
    <v>Learn more on Bing</v>
  </rv>
  <rv s="1">
    <v>en-GB</v>
    <v>a1mou2</v>
    <v>268435456</v>
    <v>1</v>
    <v>Powered by Refinitiv</v>
    <v>0</v>
    <v>APPLE INC. (XNAS:AAPL)</v>
    <v>2</v>
    <v>3</v>
    <v>Finance</v>
    <v>4</v>
    <v>260.10000000000002</v>
    <v>169.21010000000001</v>
    <v>1.2644</v>
    <v>-7.97</v>
    <v>-1.1690000000000001E-3</v>
    <v>-3.7361999999999999E-2</v>
    <v>-0.24010000000000001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206.99</v>
    <v>Computers, Phones &amp; Household Electronics</v>
    <v>Stock</v>
    <v>45779.999994085156</v>
    <v>0</v>
    <v>202.16</v>
    <v>3067788000000</v>
    <v>APPLE INC.</v>
    <v>APPLE INC.</v>
    <v>206.09</v>
    <v>30.1296</v>
    <v>213.32</v>
    <v>205.35</v>
    <v>205.10990000000001</v>
    <v>14939320000</v>
    <v>AAPL</v>
    <v>APPLE INC. (XNAS:AAPL)</v>
    <v>101010621</v>
    <v>72275875</v>
    <v>1977</v>
  </rv>
  <rv s="2">
    <v>1</v>
  </rv>
  <rv s="0">
    <v>https://www.bing.com/financeapi/forcetrigger?t=a24kar&amp;q=XNAS%3aTSLA&amp;form=skydnc</v>
    <v>Learn more on Bing</v>
  </rv>
  <rv s="1">
    <v>en-GB</v>
    <v>a24kar</v>
    <v>268435456</v>
    <v>1</v>
    <v>Powered by Refinitiv</v>
    <v>0</v>
    <v>TESLA, INC. (XNAS:TSLA)</v>
    <v>2</v>
    <v>3</v>
    <v>Finance</v>
    <v>4</v>
    <v>488.53989999999999</v>
    <v>167.41</v>
    <v>2.4453999999999998</v>
    <v>6.69</v>
    <v>4.3169999999999997E-3</v>
    <v>2.3848999999999999E-2</v>
    <v>1.24</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294.77999999999997</v>
    <v>Automobiles &amp; Auto Parts</v>
    <v>Stock</v>
    <v>45779.999992870311</v>
    <v>3</v>
    <v>279.81</v>
    <v>925090800000</v>
    <v>TESLA, INC.</v>
    <v>TESLA, INC.</v>
    <v>284.89999999999998</v>
    <v>154.3974</v>
    <v>280.52</v>
    <v>287.20999999999998</v>
    <v>288.45</v>
    <v>3220956000</v>
    <v>TSLA</v>
    <v>TESLA, INC. (XNAS:TSLA)</v>
    <v>114454683</v>
    <v>139121393</v>
    <v>2024</v>
  </rv>
  <rv s="2">
    <v>4</v>
  </rv>
  <rv s="0">
    <v>https://www.bing.com/financeapi/forcetrigger?t=a1ndww&amp;q=XNAS%3aAMD&amp;form=skydnc</v>
    <v>Learn more on Bing</v>
  </rv>
  <rv s="1">
    <v>en-GB</v>
    <v>a1ndww</v>
    <v>268435456</v>
    <v>1</v>
    <v>Powered by Refinitiv</v>
    <v>0</v>
    <v>ADVANCED MICRO DEVICES, INC. (XNAS:AMD)</v>
    <v>2</v>
    <v>3</v>
    <v>Finance</v>
    <v>4</v>
    <v>187.28</v>
    <v>76.48</v>
    <v>1.9818</v>
    <v>2.15</v>
    <v>2.5300000000000001E-3</v>
    <v>2.2245000000000001E-2</v>
    <v>0.25</v>
    <v>USD</v>
    <v>Advanced Micro Devices, Inc. is a global semiconductor company. It is focused on high-performance computing, graphics and visualization technologies. It operates in four segments. The Data Center segment includes artificial intelligence (AI) accelerators, server central processing units (CPUs), graphics processing units (GPUs), accelerated processing units (APUs), data processing units (DPUs), field programmable gate arrays (FPGAs), smart network interface cards (SmartNICs), and Adaptive system-on-chip (SoC) products for data centers. The Client segment primarily includes CPUs, APUs, and chipsets for desktops and notebooks. The Gaming segment primarily includes discrete GPUs, semi-custom SoC products and development services. The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99.88</v>
    <v>Semiconductors &amp; Semiconductor Equipment</v>
    <v>Stock</v>
    <v>45779.999958622655</v>
    <v>6</v>
    <v>98.3</v>
    <v>159690200000</v>
    <v>ADVANCED MICRO DEVICES, INC.</v>
    <v>ADVANCED MICRO DEVICES, INC.</v>
    <v>98.4</v>
    <v>96.343599999999995</v>
    <v>96.65</v>
    <v>98.8</v>
    <v>99.05</v>
    <v>1616297000</v>
    <v>AMD</v>
    <v>ADVANCED MICRO DEVICES, INC. (XNAS:AMD)</v>
    <v>29957888</v>
    <v>42426505</v>
    <v>1969</v>
  </rv>
  <rv s="2">
    <v>7</v>
  </rv>
  <rv s="0">
    <v>https://www.bing.com/financeapi/forcetrigger?t=a22wz2&amp;q=XNYS%3aSHOP&amp;form=skydnc</v>
    <v>Learn more on Bing</v>
  </rv>
  <rv s="1">
    <v>en-GB</v>
    <v>a22wz2</v>
    <v>268435456</v>
    <v>1</v>
    <v>Powered by Refinitiv</v>
    <v>0</v>
    <v>SHOPIFY INC. (XNAS:SHOP)</v>
    <v>2</v>
    <v>3</v>
    <v>Finance</v>
    <v>4</v>
    <v>129.38</v>
    <v>48.56</v>
    <v>2.6442000000000001</v>
    <v>2.2400000000000002</v>
    <v>4.0300000000000004E-4</v>
    <v>2.3090000000000003E-2</v>
    <v>0.04</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8100</v>
    <v>Nasdaq Stock Market</v>
    <v>XNAS</v>
    <v>XNAS</v>
    <v>151 O'connor Street, Ground Floor, OTTAWA, ON, K2P 2L8 CA</v>
    <v>100.49</v>
    <v>Software &amp; IT Services</v>
    <v>Stock</v>
    <v>45779.999302303127</v>
    <v>9</v>
    <v>97.63</v>
    <v>128731900000</v>
    <v>SHOPIFY INC.</v>
    <v>SHOPIFY INC.</v>
    <v>98.1</v>
    <v>62.641300000000001</v>
    <v>97.01</v>
    <v>99.25</v>
    <v>99.29</v>
    <v>1297047000</v>
    <v>SHOP</v>
    <v>SHOPIFY INC. (XNAS:SHOP)</v>
    <v>11140777</v>
    <v>13373469</v>
    <v>2004</v>
  </rv>
  <rv s="2">
    <v>10</v>
  </rv>
  <rv s="0">
    <v>https://www.bing.com/financeapi/forcetrigger?t=a1yv52&amp;q=XNAS%3aNVDA&amp;form=skydnc</v>
    <v>Learn more on Bing</v>
  </rv>
  <rv s="1">
    <v>en-GB</v>
    <v>a1yv52</v>
    <v>268435456</v>
    <v>1</v>
    <v>Powered by Refinitiv</v>
    <v>0</v>
    <v>NVIDIA CORPORATION (XNAS:NVDA)</v>
    <v>2</v>
    <v>3</v>
    <v>Finance</v>
    <v>4</v>
    <v>153.13</v>
    <v>83.2</v>
    <v>2.0876999999999999</v>
    <v>2.89</v>
    <v>-2.6199999999999999E-3</v>
    <v>2.5894E-2</v>
    <v>-0.3</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115.4</v>
    <v>Semiconductors &amp; Semiconductor Equipment</v>
    <v>Stock</v>
    <v>45779.999990497658</v>
    <v>12</v>
    <v>113.37</v>
    <v>2793800000000</v>
    <v>NVIDIA CORPORATION</v>
    <v>NVIDIA CORPORATION</v>
    <v>114.18</v>
    <v>38.952199999999998</v>
    <v>111.61</v>
    <v>114.5</v>
    <v>114.2</v>
    <v>24400000000</v>
    <v>NVDA</v>
    <v>NVIDIA CORPORATION (XNAS:NVDA)</v>
    <v>190194778</v>
    <v>312524608</v>
    <v>1998</v>
  </rv>
  <rv s="2">
    <v>13</v>
  </rv>
  <rv s="0">
    <v>http://en.wikipedia.org/wiki/Public_domain</v>
    <v>Public domain</v>
  </rv>
  <rv s="0">
    <v>https://en.wikipedia.org/wiki/Microsoft</v>
    <v>Wikipedia</v>
  </rv>
  <rv s="3">
    <v>15</v>
    <v>16</v>
  </rv>
  <rv s="4">
    <v>9</v>
    <v>https://www.bing.com/th?id=AMMS_e6e837c7bf3a77408619758b7447855a&amp;qlt=95</v>
    <v>17</v>
    <v>0</v>
    <v>https://www.bing.com/images/search?form=xlimg&amp;q=microsoft</v>
    <v>Image of MICROSOFT CORPORATION</v>
  </rv>
  <rv s="0">
    <v>https://www.bing.com/financeapi/forcetrigger?t=a1xzim&amp;q=XNAS%3aMSFT&amp;form=skydnc</v>
    <v>Learn more on Bing</v>
  </rv>
  <rv s="5">
    <v>en-GB</v>
    <v>a1xzim</v>
    <v>268435456</v>
    <v>1</v>
    <v>Powered by Refinitiv</v>
    <v>5</v>
    <v>MICROSOFT CORPORATION (XNAS:MSFT)</v>
    <v>7</v>
    <v>8</v>
    <v>Finance</v>
    <v>4</v>
    <v>468.35</v>
    <v>344.79</v>
    <v>0.99760000000000004</v>
    <v>9.8800000000000008</v>
    <v>-1.436E-3</v>
    <v>2.3224999999999999E-2</v>
    <v>-0.625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439.44</v>
    <v>18</v>
    <v>Software &amp; IT Services</v>
    <v>Stock</v>
    <v>45779.999995092185</v>
    <v>19</v>
    <v>429.98500000000001</v>
    <v>3235238000000</v>
    <v>MICROSOFT CORPORATION</v>
    <v>MICROSOFT CORPORATION</v>
    <v>431.74</v>
    <v>32.876199999999997</v>
    <v>425.4</v>
    <v>435.28</v>
    <v>434.65499999999997</v>
    <v>7432544000</v>
    <v>MSFT</v>
    <v>MICROSOFT CORPORATION (XNAS:MSFT)</v>
    <v>30757434</v>
    <v>27706619</v>
    <v>1993</v>
  </rv>
  <rv s="2">
    <v>20</v>
  </rv>
  <rv s="0">
    <v>https://www.bing.com/financeapi/forcetrigger?t=a1nhlh&amp;q=XNAS%3aAMZN&amp;form=skydnc</v>
    <v>Learn more on Bing</v>
  </rv>
  <rv s="1">
    <v>en-GB</v>
    <v>a1nhlh</v>
    <v>268435456</v>
    <v>1</v>
    <v>Powered by Refinitiv</v>
    <v>0</v>
    <v>AMAZON.COM, INC. (XNAS:AMZN)</v>
    <v>2</v>
    <v>3</v>
    <v>Finance</v>
    <v>4</v>
    <v>242.52</v>
    <v>151.61000000000001</v>
    <v>1.3269</v>
    <v>-0.22</v>
    <v>-2.632E-4</v>
    <v>-1.157E-3</v>
    <v>-0.05</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1560000</v>
    <v>Nasdaq Stock Market</v>
    <v>XNAS</v>
    <v>XNAS</v>
    <v>410 Terry Avenue North, SEATTLE, WA, 98109 US</v>
    <v>192.88</v>
    <v>Diversified Retail</v>
    <v>Stock</v>
    <v>45779.999957349217</v>
    <v>22</v>
    <v>186.4</v>
    <v>2016258000000</v>
    <v>AMAZON.COM, INC.</v>
    <v>AMAZON.COM, INC.</v>
    <v>191.435</v>
    <v>31.019600000000001</v>
    <v>190.2</v>
    <v>189.98</v>
    <v>189.93</v>
    <v>10613000000</v>
    <v>AMZN</v>
    <v>AMAZON.COM, INC. (XNAS:AMZN)</v>
    <v>77903487</v>
    <v>61230915</v>
    <v>1996</v>
  </rv>
  <rv s="2">
    <v>23</v>
  </rv>
  <rv s="0">
    <v>https://www.bing.com/financeapi/forcetrigger?t=a1slm7&amp;q=XNAS%3aMETA&amp;form=skydnc</v>
    <v>Learn more on Bing</v>
  </rv>
  <rv s="1">
    <v>en-GB</v>
    <v>a1slm7</v>
    <v>268435456</v>
    <v>1</v>
    <v>Powered by Refinitiv</v>
    <v>0</v>
    <v>Meta Platforms, Inc. (XNAS:META)</v>
    <v>2</v>
    <v>3</v>
    <v>Finance</v>
    <v>4</v>
    <v>740.91</v>
    <v>432.28</v>
    <v>1.2317</v>
    <v>24.81</v>
    <v>-2.1770000000000001E-4</v>
    <v>4.3358000000000001E-2</v>
    <v>-0.13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604.34</v>
    <v>Software &amp; IT Services</v>
    <v>Stock</v>
    <v>45779.999997117971</v>
    <v>25</v>
    <v>578.33000000000004</v>
    <v>1501104000000</v>
    <v>Meta Platforms, Inc.</v>
    <v>Meta Platforms, Inc.</v>
    <v>583.45500000000004</v>
    <v>21.879899999999999</v>
    <v>572.21</v>
    <v>597.02</v>
    <v>596.89</v>
    <v>2514327000</v>
    <v>META</v>
    <v>Meta Platforms, Inc. (XNAS:META)</v>
    <v>24739260</v>
    <v>21267793</v>
    <v>2004</v>
  </rv>
  <rv s="2">
    <v>26</v>
  </rv>
  <rv s="0">
    <v>https://www.bing.com/financeapi/forcetrigger?t=a1waa2&amp;q=XNYS%3aJPM&amp;form=skydnc</v>
    <v>Learn more on Bing</v>
  </rv>
  <rv s="1">
    <v>en-GB</v>
    <v>a1waa2</v>
    <v>268435456</v>
    <v>1</v>
    <v>Powered by Refinitiv</v>
    <v>0</v>
    <v>JPMORGAN CHASE &amp; CO. (XNYS:JPM)</v>
    <v>2</v>
    <v>3</v>
    <v>Finance</v>
    <v>4</v>
    <v>280.25</v>
    <v>188.46</v>
    <v>1.0783</v>
    <v>5.62</v>
    <v>1.2670000000000001E-3</v>
    <v>2.2762999999999999E-2</v>
    <v>0.32</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318477</v>
    <v>New York Stock Exchange</v>
    <v>XNYS</v>
    <v>XNYS</v>
    <v>383 Madison Avenue, NEW YORK, NY, 10179-0001 US</v>
    <v>253.61869999999999</v>
    <v>Banking Services</v>
    <v>Stock</v>
    <v>45779.999739108593</v>
    <v>28</v>
    <v>249.46289999999999</v>
    <v>701749100000</v>
    <v>JPMORGAN CHASE &amp; CO.</v>
    <v>JPMORGAN CHASE &amp; CO.</v>
    <v>251.26</v>
    <v>12.117900000000001</v>
    <v>246.89</v>
    <v>252.51</v>
    <v>252.83</v>
    <v>2779094000</v>
    <v>JPM</v>
    <v>JPMORGAN CHASE &amp; CO. (XNYS:JPM)</v>
    <v>7165044</v>
    <v>13186852</v>
    <v>1968</v>
  </rv>
  <rv s="2">
    <v>29</v>
  </rv>
  <rv s="6">
    <fb>45509</fb>
    <v>10</v>
  </rv>
  <rv s="6">
    <fb>134.82</fb>
    <v>11</v>
  </rv>
  <rv s="6">
    <fb>194.9</fb>
    <v>11</v>
  </rv>
  <rv s="6">
    <fb>45510</fb>
    <v>10</v>
  </rv>
  <rv s="6">
    <fb>130.18</fb>
    <v>11</v>
  </rv>
  <rv s="6">
    <fb>200.34</fb>
    <v>11</v>
  </rv>
  <rv s="6">
    <fb>45511</fb>
    <v>10</v>
  </rv>
  <rv s="6">
    <fb>128.66999999999999</fb>
    <v>11</v>
  </rv>
  <rv s="6">
    <fb>200.4</fb>
    <v>11</v>
  </rv>
  <rv s="6">
    <fb>45512</fb>
    <v>10</v>
  </rv>
  <rv s="6">
    <fb>136.32</fb>
    <v>11</v>
  </rv>
  <rv s="6">
    <fb>204.06</fb>
    <v>11</v>
  </rv>
  <rv s="6">
    <fb>45513</fb>
    <v>10</v>
  </rv>
  <rv s="6">
    <fb>134.27000000000001</fb>
    <v>11</v>
  </rv>
  <rv s="6">
    <fb>205.8</fb>
    <v>11</v>
  </rv>
  <rv s="6">
    <fb>45516</fb>
    <v>10</v>
  </rv>
  <rv s="6">
    <fb>136.77000000000001</fb>
    <v>11</v>
  </rv>
  <rv s="6">
    <fb>206.19</fb>
    <v>11</v>
  </rv>
  <rv s="6">
    <fb>45517</fb>
    <v>10</v>
  </rv>
  <rv s="6">
    <fb>141.13</fb>
    <v>11</v>
  </rv>
  <rv s="6">
    <fb>207.94</fb>
    <v>11</v>
  </rv>
  <rv s="6">
    <fb>45518</fb>
    <v>10</v>
  </rv>
  <rv s="6">
    <fb>140.75</fb>
    <v>11</v>
  </rv>
  <rv s="6">
    <fb>210.24</fb>
    <v>11</v>
  </rv>
  <rv s="6">
    <fb>45519</fb>
    <v>10</v>
  </rv>
  <rv s="6">
    <fb>147.36000000000001</fb>
    <v>11</v>
  </rv>
  <rv s="6">
    <fb>211.55</fb>
    <v>11</v>
  </rv>
  <rv s="6">
    <fb>45520</fb>
    <v>10</v>
  </rv>
  <rv s="6">
    <fb>148.56</fb>
    <v>11</v>
  </rv>
  <rv s="6">
    <fb>213.97</fb>
    <v>11</v>
  </rv>
  <rv s="6">
    <fb>45523</fb>
    <v>10</v>
  </rv>
  <rv s="6">
    <fb>155.28</fb>
    <v>11</v>
  </rv>
  <rv s="6">
    <fb>215.45</fb>
    <v>11</v>
  </rv>
  <rv s="6">
    <fb>45524</fb>
    <v>10</v>
  </rv>
  <rv s="6">
    <fb>156.4</fb>
    <v>11</v>
  </rv>
  <rv s="6">
    <fb>214.52</fb>
    <v>11</v>
  </rv>
  <rv s="6">
    <fb>45525</fb>
    <v>10</v>
  </rv>
  <rv s="6">
    <fb>157.81</fb>
    <v>11</v>
  </rv>
  <rv s="6">
    <fb>214.6</fb>
    <v>11</v>
  </rv>
  <rv s="6">
    <fb>45526</fb>
    <v>10</v>
  </rv>
  <rv s="6">
    <fb>151.69999999999999</fb>
    <v>11</v>
  </rv>
  <rv s="6">
    <fb>216.63</fb>
    <v>11</v>
  </rv>
  <rv s="6">
    <fb>45527</fb>
    <v>10</v>
  </rv>
  <rv s="6">
    <fb>154.97999999999999</fb>
    <v>11</v>
  </rv>
  <rv s="6">
    <fb>218.31</fb>
    <v>11</v>
  </rv>
  <rv s="6">
    <fb>45530</fb>
    <v>10</v>
  </rv>
  <rv s="6">
    <fb>149.99</fb>
    <v>11</v>
  </rv>
  <rv s="6">
    <fb>219.17</fb>
    <v>11</v>
  </rv>
  <rv s="6">
    <fb>45531</fb>
    <v>10</v>
  </rv>
  <rv s="6">
    <fb>150.5</fb>
    <v>11</v>
  </rv>
  <rv s="6">
    <fb>220.18</fb>
    <v>11</v>
  </rv>
  <rv s="6">
    <fb>45532</fb>
    <v>10</v>
  </rv>
  <rv s="6">
    <fb>146.36000000000001</fb>
    <v>11</v>
  </rv>
  <rv s="6">
    <fb>221.29</fb>
    <v>11</v>
  </rv>
  <rv s="6">
    <fb>45533</fb>
    <v>10</v>
  </rv>
  <rv s="6">
    <fb>145.49</fb>
    <v>11</v>
  </rv>
  <rv s="6">
    <fb>222.21</fb>
    <v>11</v>
  </rv>
  <rv s="6">
    <fb>45534</fb>
    <v>10</v>
  </rv>
  <rv s="6">
    <fb>224.8</fb>
    <v>11</v>
  </rv>
  <rv s="6">
    <fb>45538</fb>
    <v>10</v>
  </rv>
  <rv s="6">
    <fb>136.94</fb>
    <v>11</v>
  </rv>
  <rv s="6">
    <fb>220.3</fb>
    <v>11</v>
  </rv>
  <rv s="6">
    <fb>45539</fb>
    <v>10</v>
  </rv>
  <rv s="6">
    <fb>140.87</fb>
    <v>11</v>
  </rv>
  <rv s="6">
    <fb>219.33</fb>
    <v>11</v>
  </rv>
  <rv s="6">
    <fb>45540</fb>
    <v>10</v>
  </rv>
  <rv s="6">
    <fb>139.44</fb>
    <v>11</v>
  </rv>
  <rv s="6">
    <fb>217.63</fb>
    <v>11</v>
  </rv>
  <rv s="6">
    <fb>45541</fb>
    <v>10</v>
  </rv>
  <rv s="6">
    <fb>134.35</fb>
    <v>11</v>
  </rv>
  <rv s="6">
    <fb>212.46</fb>
    <v>11</v>
  </rv>
  <rv s="6">
    <fb>45544</fb>
    <v>10</v>
  </rv>
  <rv s="6">
    <fb>138.15</fb>
    <v>11</v>
  </rv>
  <rv s="6">
    <fb>216.81</fb>
    <v>11</v>
  </rv>
  <rv s="6">
    <fb>45545</fb>
    <v>10</v>
  </rv>
  <rv s="6">
    <fb>142.84</fb>
    <v>11</v>
  </rv>
  <rv s="6">
    <fb>205.56</fb>
    <v>11</v>
  </rv>
  <rv s="6">
    <fb>45546</fb>
    <v>10</v>
  </rv>
  <rv s="6">
    <fb>149.86000000000001</fb>
    <v>11</v>
  </rv>
  <rv s="6">
    <fb>207.23</fb>
    <v>11</v>
  </rv>
  <rv s="6">
    <fb>45547</fb>
    <v>10</v>
  </rv>
  <rv s="6">
    <fb>150.77000000000001</fb>
    <v>11</v>
  </rv>
  <rv s="6">
    <fb>206.6</fb>
    <v>11</v>
  </rv>
  <rv s="6">
    <fb>45548</fb>
    <v>10</v>
  </rv>
  <rv s="6">
    <fb>152.31</fb>
    <v>11</v>
  </rv>
  <rv s="6">
    <fb>204.32</fb>
    <v>11</v>
  </rv>
  <rv s="6">
    <fb>45551</fb>
    <v>10</v>
  </rv>
  <rv s="6">
    <fb>152.08000000000001</fb>
    <v>11</v>
  </rv>
  <rv s="6">
    <fb>207.86</fb>
    <v>11</v>
  </rv>
  <rv s="6">
    <fb>45552</fb>
    <v>10</v>
  </rv>
  <rv s="6">
    <fb>150.82</fb>
    <v>11</v>
  </rv>
  <rv s="6">
    <fb>209.25</fb>
    <v>11</v>
  </rv>
  <rv s="6">
    <fb>45553</fb>
    <v>10</v>
  </rv>
  <rv s="6">
    <fb>148.29</fb>
    <v>11</v>
  </rv>
  <rv s="6">
    <fb>207.53</fb>
    <v>11</v>
  </rv>
  <rv s="6">
    <fb>45554</fb>
    <v>10</v>
  </rv>
  <rv s="6">
    <fb>156.74</fb>
    <v>11</v>
  </rv>
  <rv s="6">
    <fb>210.48</fb>
    <v>11</v>
  </rv>
  <rv s="6">
    <fb>45555</fb>
    <v>10</v>
  </rv>
  <rv s="6">
    <fb>155.94999999999999</fb>
    <v>11</v>
  </rv>
  <rv s="6">
    <fb>211.09</fb>
    <v>11</v>
  </rv>
  <rv s="6">
    <fb>45558</fb>
    <v>10</v>
  </rv>
  <rv s="6">
    <fb>156.75</fb>
    <v>11</v>
  </rv>
  <rv s="6">
    <fb>211.44</fb>
    <v>11</v>
  </rv>
  <rv s="6">
    <fb>45559</fb>
    <v>10</v>
  </rv>
  <rv s="6">
    <fb>158.32</fb>
    <v>11</v>
  </rv>
  <rv s="6">
    <fb>211.59</fb>
    <v>11</v>
  </rv>
  <rv s="6">
    <fb>45560</fb>
    <v>10</v>
  </rv>
  <rv s="6">
    <fb>162.02000000000001</fb>
    <v>11</v>
  </rv>
  <rv s="6">
    <fb>210.19</fb>
    <v>11</v>
  </rv>
  <rv s="6">
    <fb>45561</fb>
    <v>10</v>
  </rv>
  <rv s="6">
    <fb>167.49</fb>
    <v>11</v>
  </rv>
  <rv s="6">
    <fb>209.78</fb>
    <v>11</v>
  </rv>
  <rv s="6">
    <fb>45562</fb>
    <v>10</v>
  </rv>
  <rv s="6">
    <fb>164.35</fb>
    <v>11</v>
  </rv>
  <rv s="6">
    <fb>210.5</fb>
    <v>11</v>
  </rv>
  <rv s="6">
    <fb>45565</fb>
    <v>10</v>
  </rv>
  <rv s="6">
    <fb>164.08</fb>
    <v>11</v>
  </rv>
  <rv s="6">
    <fb>210.86</fb>
    <v>11</v>
  </rv>
  <rv s="6">
    <fb>45566</fb>
    <v>10</v>
  </rv>
  <rv s="6">
    <fb>159.75</fb>
    <v>11</v>
  </rv>
  <rv s="6">
    <fb>207.04</fb>
    <v>11</v>
  </rv>
  <rv s="6">
    <fb>45567</fb>
    <v>10</v>
  </rv>
  <rv s="6">
    <fb>159.78</fb>
    <v>11</v>
  </rv>
  <rv s="6">
    <fb>207.29</fb>
    <v>11</v>
  </rv>
  <rv s="6">
    <fb>45568</fb>
    <v>10</v>
  </rv>
  <rv s="6">
    <fb>162.85</fb>
    <v>11</v>
  </rv>
  <rv s="6">
    <fb>205.23</fb>
    <v>11</v>
  </rv>
  <rv s="6">
    <fb>45569</fb>
    <v>10</v>
  </rv>
  <rv s="6">
    <fb>170.9</fb>
    <v>11</v>
  </rv>
  <rv s="6">
    <fb>211.22</fb>
    <v>11</v>
  </rv>
  <rv s="6">
    <fb>45572</fb>
    <v>10</v>
  </rv>
  <rv s="6">
    <fb>170.97</fb>
    <v>11</v>
  </rv>
  <rv s="6">
    <fb>210.93</fb>
    <v>11</v>
  </rv>
  <rv s="6">
    <fb>45573</fb>
    <v>10</v>
  </rv>
  <rv s="6">
    <fb>172.8</fb>
    <v>11</v>
  </rv>
  <rv s="6">
    <fb>210.75</fb>
    <v>11</v>
  </rv>
  <rv s="6">
    <fb>45574</fb>
    <v>10</v>
  </rv>
  <rv s="6">
    <fb>171.02</fb>
    <v>11</v>
  </rv>
  <rv s="6">
    <fb>213.42</fb>
    <v>11</v>
  </rv>
  <rv s="6">
    <fb>45575</fb>
    <v>10</v>
  </rv>
  <rv s="6">
    <fb>164.18</fb>
    <v>11</v>
  </rv>
  <rv s="6">
    <fb>212.84</fb>
    <v>11</v>
  </rv>
  <rv s="6">
    <fb>45576</fb>
    <v>10</v>
  </rv>
  <rv s="6">
    <fb>167.89</fb>
    <v>11</v>
  </rv>
  <rv s="6">
    <fb>222.29</fb>
    <v>11</v>
  </rv>
  <rv s="6">
    <fb>45579</fb>
    <v>10</v>
  </rv>
  <rv s="6">
    <fb>165.27</fb>
    <v>11</v>
  </rv>
  <rv s="6">
    <fb>221.48</fb>
    <v>11</v>
  </rv>
  <rv s="6">
    <fb>45580</fb>
    <v>10</v>
  </rv>
  <rv s="6">
    <fb>156.63999999999999</fb>
    <v>11</v>
  </rv>
  <rv s="6">
    <fb>222.39</fb>
    <v>11</v>
  </rv>
  <rv s="6">
    <fb>45581</fb>
    <v>10</v>
  </rv>
  <rv s="6">
    <fb>156.13</fb>
    <v>11</v>
  </rv>
  <rv s="6">
    <fb>223.64</fb>
    <v>11</v>
  </rv>
  <rv s="6">
    <fb>45582</fb>
    <v>10</v>
  </rv>
  <rv s="6">
    <fb>156.25</fb>
    <v>11</v>
  </rv>
  <rv s="6">
    <fb>224.42</fb>
    <v>11</v>
  </rv>
  <rv s="6">
    <fb>45583</fb>
    <v>10</v>
  </rv>
  <rv s="6">
    <fb>155.97</fb>
    <v>11</v>
  </rv>
  <rv s="6">
    <fb>225.37</fb>
    <v>11</v>
  </rv>
  <rv s="6">
    <fb>45586</fb>
    <v>10</v>
  </rv>
  <rv s="6">
    <fb>157.9</fb>
    <v>11</v>
  </rv>
  <rv s="6">
    <fb>223</fb>
    <v>11</v>
  </rv>
  <rv s="6">
    <fb>45587</fb>
    <v>10</v>
  </rv>
  <rv s="6">
    <fb>154.09</fb>
    <v>11</v>
  </rv>
  <rv s="6">
    <fb>224.12</fb>
    <v>11</v>
  </rv>
  <rv s="6">
    <fb>45588</fb>
    <v>10</v>
  </rv>
  <rv s="6">
    <fb>152.91</fb>
    <v>11</v>
  </rv>
  <rv s="6">
    <fb>223.41</fb>
    <v>11</v>
  </rv>
  <rv s="6">
    <fb>45589</fb>
    <v>10</v>
  </rv>
  <rv s="6">
    <fb>153.44</fb>
    <v>11</v>
  </rv>
  <rv s="6">
    <fb>224.98</fb>
    <v>11</v>
  </rv>
  <rv s="6">
    <fb>45590</fb>
    <v>10</v>
  </rv>
  <rv s="6">
    <fb>156.22999999999999</fb>
    <v>11</v>
  </rv>
  <rv s="6">
    <fb>222.31</fb>
    <v>11</v>
  </rv>
  <rv s="6">
    <fb>45593</fb>
    <v>10</v>
  </rv>
  <rv s="6">
    <fb>159.91999999999999</fb>
    <v>11</v>
  </rv>
  <rv s="6">
    <fb>225.5</fb>
    <v>11</v>
  </rv>
  <rv s="6">
    <fb>45594</fb>
    <v>10</v>
  </rv>
  <rv s="6">
    <fb>166.25</fb>
    <v>11</v>
  </rv>
  <rv s="6">
    <fb>222.9</fb>
    <v>11</v>
  </rv>
  <rv s="6">
    <fb>45595</fb>
    <v>10</v>
  </rv>
  <rv s="6">
    <fb>148.6</fb>
    <v>11</v>
  </rv>
  <rv s="6">
    <fb>224.41</fb>
    <v>11</v>
  </rv>
  <rv s="6">
    <fb>45596</fb>
    <v>10</v>
  </rv>
  <rv s="6">
    <fb>144.07</fb>
    <v>11</v>
  </rv>
  <rv s="6">
    <fb>221.92</fb>
    <v>11</v>
  </rv>
  <rv s="6">
    <fb>45597</fb>
    <v>10</v>
  </rv>
  <rv s="6">
    <fb>141.86000000000001</fb>
    <v>11</v>
  </rv>
  <rv s="6">
    <fb>222.94</fb>
    <v>11</v>
  </rv>
  <rv s="6">
    <fb>45600</fb>
    <v>10</v>
  </rv>
  <rv s="6">
    <fb>140.71</fb>
    <v>11</v>
  </rv>
  <rv s="6">
    <fb>219.78</fb>
    <v>11</v>
  </rv>
  <rv s="6">
    <fb>45601</fb>
    <v>10</v>
  </rv>
  <rv s="6">
    <fb>141.66</fb>
    <v>11</v>
  </rv>
  <rv s="6">
    <fb>221.49</fb>
    <v>11</v>
  </rv>
  <rv s="6">
    <fb>45602</fb>
    <v>10</v>
  </rv>
  <rv s="6">
    <fb>145.1</fb>
    <v>11</v>
  </rv>
  <rv s="6">
    <fb>247.06</fb>
    <v>11</v>
  </rv>
  <rv s="6">
    <fb>45603</fb>
    <v>10</v>
  </rv>
  <rv s="6">
    <fb>149.82</fb>
    <v>11</v>
  </rv>
  <rv s="6">
    <fb>236.38</fb>
    <v>11</v>
  </rv>
  <rv s="6">
    <fb>45604</fb>
    <v>10</v>
  </rv>
  <rv s="6">
    <fb>147.94999999999999</fb>
    <v>11</v>
  </rv>
  <rv s="6">
    <fb>236.98</fb>
    <v>11</v>
  </rv>
  <rv s="6">
    <fb>45607</fb>
    <v>10</v>
  </rv>
  <rv s="6">
    <fb>147.35</fb>
    <v>11</v>
  </rv>
  <rv s="6">
    <fb>239.29</fb>
    <v>11</v>
  </rv>
  <rv s="6">
    <fb>45608</fb>
    <v>10</v>
  </rv>
  <rv s="6">
    <fb>143.63</fb>
    <v>11</v>
  </rv>
  <rv s="6">
    <fb>239.56</fb>
    <v>11</v>
  </rv>
  <rv s="6">
    <fb>45609</fb>
    <v>10</v>
  </rv>
  <rv s="6">
    <fb>139.30000000000001</fb>
    <v>11</v>
  </rv>
  <rv s="6">
    <fb>241.16</fb>
    <v>11</v>
  </rv>
  <rv s="6">
    <fb>45610</fb>
    <v>10</v>
  </rv>
  <rv s="6">
    <fb>138.84</fb>
    <v>11</v>
  </rv>
  <rv s="6">
    <fb>241.87</fb>
    <v>11</v>
  </rv>
  <rv s="6">
    <fb>45611</fb>
    <v>10</v>
  </rv>
  <rv s="6">
    <fb>134.9</fb>
    <v>11</v>
  </rv>
  <rv s="6">
    <fb>245.31</fb>
    <v>11</v>
  </rv>
  <rv s="6">
    <fb>45614</fb>
    <v>10</v>
  </rv>
  <rv s="6">
    <fb>138.93</fb>
    <v>11</v>
  </rv>
  <rv s="6">
    <fb>245.03</fb>
    <v>11</v>
  </rv>
  <rv s="6">
    <fb>45615</fb>
    <v>10</v>
  </rv>
  <rv s="6">
    <fb>139.38999999999999</fb>
    <v>11</v>
  </rv>
  <rv s="6">
    <fb>243.09</fb>
    <v>11</v>
  </rv>
  <rv s="6">
    <fb>45616</fb>
    <v>10</v>
  </rv>
  <rv s="6">
    <fb>137.6</fb>
    <v>11</v>
  </rv>
  <rv s="6">
    <fb>240.78</fb>
    <v>11</v>
  </rv>
  <rv s="6">
    <fb>45617</fb>
    <v>10</v>
  </rv>
  <rv s="6">
    <fb>137.49</fb>
    <v>11</v>
  </rv>
  <rv s="6">
    <fb>244.76</fb>
    <v>11</v>
  </rv>
  <rv s="6">
    <fb>45618</fb>
    <v>10</v>
  </rv>
  <rv s="6">
    <fb>138.35</fb>
    <v>11</v>
  </rv>
  <rv s="6">
    <fb>248.55</fb>
    <v>11</v>
  </rv>
  <rv s="6">
    <fb>45621</fb>
    <v>10</v>
  </rv>
  <rv s="6">
    <fb>250.29</fb>
    <v>11</v>
  </rv>
  <rv s="6">
    <fb>45622</fb>
    <v>10</v>
  </rv>
  <rv s="6">
    <fb>137.72</fb>
    <v>11</v>
  </rv>
  <rv s="6">
    <fb>249.97</fb>
    <v>11</v>
  </rv>
  <rv s="6">
    <fb>45623</fb>
    <v>10</v>
  </rv>
  <rv s="6">
    <fb>136.24</fb>
    <v>11</v>
  </rv>
  <rv s="6">
    <fb>249.79</fb>
    <v>11</v>
  </rv>
  <rv s="6">
    <fb>45625</fb>
    <v>10</v>
  </rv>
  <rv s="6">
    <fb>137.17500000000001</fb>
    <v>11</v>
  </rv>
  <rv s="6">
    <fb>249.72</fb>
    <v>11</v>
  </rv>
  <rv s="6">
    <fb>45628</fb>
    <v>10</v>
  </rv>
  <rv s="6">
    <fb>142.06</fb>
    <v>11</v>
  </rv>
  <rv s="6">
    <fb>246.25</fb>
    <v>11</v>
  </rv>
  <rv s="6">
    <fb>45629</fb>
    <v>10</v>
  </rv>
  <rv s="6">
    <fb>141.97999999999999</fb>
    <v>11</v>
  </rv>
  <rv s="6">
    <fb>244.82</fb>
    <v>11</v>
  </rv>
  <rv s="6">
    <fb>45630</fb>
    <v>10</v>
  </rv>
  <rv s="6">
    <fb>143.99</fb>
    <v>11</v>
  </rv>
  <rv s="6">
    <fb>243.4</fb>
    <v>11</v>
  </rv>
  <rv s="6">
    <fb>45631</fb>
    <v>10</v>
  </rv>
  <rv s="6">
    <fb>141.36000000000001</fb>
    <v>11</v>
  </rv>
  <rv s="6">
    <fb>245.48</fb>
    <v>11</v>
  </rv>
  <rv s="6">
    <fb>45632</fb>
    <v>10</v>
  </rv>
  <rv s="6">
    <fb>138.59</fb>
    <v>11</v>
  </rv>
  <rv s="6">
    <fb>247.36</fb>
    <v>11</v>
  </rv>
  <rv s="6">
    <fb>45635</fb>
    <v>10</v>
  </rv>
  <rv s="6">
    <fb>130.87</fb>
    <v>11</v>
  </rv>
  <rv s="6">
    <fb>243.81</fb>
    <v>11</v>
  </rv>
  <rv s="6">
    <fb>45636</fb>
    <v>10</v>
  </rv>
  <rv s="6">
    <fb>127.74</fb>
    <v>11</v>
  </rv>
  <rv s="6">
    <fb>242.86</fb>
    <v>11</v>
  </rv>
  <rv s="6">
    <fb>45637</fb>
    <v>10</v>
  </rv>
  <rv s="6">
    <fb>130.15</fb>
    <v>11</v>
  </rv>
  <rv s="6">
    <fb>243.53</fb>
    <v>11</v>
  </rv>
  <rv s="6">
    <fb>45638</fb>
    <v>10</v>
  </rv>
  <rv s="6">
    <fb>130.6</fb>
    <v>11</v>
  </rv>
  <rv s="6">
    <fb>241.53</fb>
    <v>11</v>
  </rv>
  <rv s="6">
    <fb>45639</fb>
    <v>10</v>
  </rv>
  <rv s="6">
    <fb>126.91</fb>
    <v>11</v>
  </rv>
  <rv s="6">
    <fb>239.94</fb>
    <v>11</v>
  </rv>
  <rv s="6">
    <fb>45642</fb>
    <v>10</v>
  </rv>
  <rv s="6">
    <fb>126.69</fb>
    <v>11</v>
  </rv>
  <rv s="6">
    <fb>239.58</fb>
    <v>11</v>
  </rv>
  <rv s="6">
    <fb>45643</fb>
    <v>10</v>
  </rv>
  <rv s="6">
    <fb>125.02</fb>
    <v>11</v>
  </rv>
  <rv s="6">
    <fb>238.36</fb>
    <v>11</v>
  </rv>
  <rv s="6">
    <fb>45644</fb>
    <v>10</v>
  </rv>
  <rv s="6">
    <fb>121.41</fb>
    <v>11</v>
  </rv>
  <rv s="6">
    <fb>230.37</fb>
    <v>11</v>
  </rv>
  <rv s="6">
    <fb>45645</fb>
    <v>10</v>
  </rv>
  <rv s="6">
    <fb>118.88</fb>
    <v>11</v>
  </rv>
  <rv s="6">
    <fb>232.96</fb>
    <v>11</v>
  </rv>
  <rv s="6">
    <fb>45646</fb>
    <v>10</v>
  </rv>
  <rv s="6">
    <fb>119.21</fb>
    <v>11</v>
  </rv>
  <rv s="6">
    <fb>237.6</fb>
    <v>11</v>
  </rv>
  <rv s="6">
    <fb>45649</fb>
    <v>10</v>
  </rv>
  <rv s="6">
    <fb>124.6</fb>
    <v>11</v>
  </rv>
  <rv s="6">
    <fb>238.39</fb>
    <v>11</v>
  </rv>
  <rv s="6">
    <fb>45650</fb>
    <v>10</v>
  </rv>
  <rv s="6">
    <fb>126.29</fb>
    <v>11</v>
  </rv>
  <rv s="6">
    <fb>242.31</fb>
    <v>11</v>
  </rv>
  <rv s="6">
    <fb>45652</fb>
    <v>10</v>
  </rv>
  <rv s="6">
    <fb>125.06</fb>
    <v>11</v>
  </rv>
  <rv s="6">
    <fb>243.14</fb>
    <v>11</v>
  </rv>
  <rv s="6">
    <fb>45653</fb>
    <v>10</v>
  </rv>
  <rv s="6">
    <fb>125.19</fb>
    <v>11</v>
  </rv>
  <rv s="6">
    <fb>241.17</fb>
    <v>11</v>
  </rv>
  <rv s="6">
    <fb>45656</fb>
    <v>10</v>
  </rv>
  <rv s="6">
    <fb>122.44</fb>
    <v>11</v>
  </rv>
  <rv s="6">
    <fb>239.32</fb>
    <v>11</v>
  </rv>
  <rv s="6">
    <fb>45657</fb>
    <v>10</v>
  </rv>
  <rv s="6">
    <fb>120.79</fb>
    <v>11</v>
  </rv>
  <rv s="6">
    <fb>239.71</fb>
    <v>11</v>
  </rv>
  <rv s="6">
    <fb>45659</fb>
    <v>10</v>
  </rv>
  <rv s="6">
    <fb>120.63</fb>
    <v>11</v>
  </rv>
  <rv s="6">
    <fb>240</fb>
    <v>11</v>
  </rv>
  <rv s="6">
    <fb>45660</fb>
    <v>10</v>
  </rv>
  <rv s="6">
    <fb>125.37</fb>
    <v>11</v>
  </rv>
  <rv s="6">
    <fb>243.28</fb>
    <v>11</v>
  </rv>
  <rv s="6">
    <fb>45663</fb>
    <v>10</v>
  </rv>
  <rv s="6">
    <fb>129.55000000000001</fb>
    <v>11</v>
  </rv>
  <rv s="6">
    <fb>240.85</fb>
    <v>11</v>
  </rv>
  <rv s="6">
    <fb>45664</fb>
    <v>10</v>
  </rv>
  <rv s="6">
    <fb>127.33</fb>
    <v>11</v>
  </rv>
  <rv s="6">
    <fb>243.17</fb>
    <v>11</v>
  </rv>
  <rv s="6">
    <fb>45665</fb>
    <v>10</v>
  </rv>
  <rv s="6">
    <fb>121.84</fb>
    <v>11</v>
  </rv>
  <rv s="6">
    <fb>243.13</fb>
    <v>11</v>
  </rv>
  <rv s="6">
    <fb>45667</fb>
    <v>10</v>
  </rv>
  <rv s="6">
    <fb>116.04</fb>
    <v>11</v>
  </rv>
  <rv s="6">
    <fb>239.87</fb>
    <v>11</v>
  </rv>
  <rv s="6">
    <fb>45670</fb>
    <v>10</v>
  </rv>
  <rv s="6">
    <fb>117.32</fb>
    <v>11</v>
  </rv>
  <rv s="6">
    <fb>244.21</fb>
    <v>11</v>
  </rv>
  <rv s="6">
    <fb>45671</fb>
    <v>10</v>
  </rv>
  <rv s="6">
    <fb>116.09</fb>
    <v>11</v>
  </rv>
  <rv s="6">
    <fb>247.47</fb>
    <v>11</v>
  </rv>
  <rv s="6">
    <fb>45672</fb>
    <v>10</v>
  </rv>
  <rv s="6">
    <fb>119.96</fb>
    <v>11</v>
  </rv>
  <rv s="6">
    <fb>252.35</fb>
    <v>11</v>
  </rv>
  <rv s="6">
    <fb>45673</fb>
    <v>10</v>
  </rv>
  <rv s="6">
    <fb>118.44</fb>
    <v>11</v>
  </rv>
  <rv s="6">
    <fb>254.27</fb>
    <v>11</v>
  </rv>
  <rv s="6">
    <fb>45674</fb>
    <v>10</v>
  </rv>
  <rv s="6">
    <fb>121.46</fb>
    <v>11</v>
  </rv>
  <rv s="6">
    <fb>259.16000000000003</fb>
    <v>11</v>
  </rv>
  <rv s="6">
    <fb>45678</fb>
    <v>10</v>
  </rv>
  <rv s="6">
    <fb>122.28</fb>
    <v>11</v>
  </rv>
  <rv s="6">
    <fb>263.02999999999997</fb>
    <v>11</v>
  </rv>
  <rv s="6">
    <fb>45679</fb>
    <v>10</v>
  </rv>
  <rv s="6">
    <fb>123.75</fb>
    <v>11</v>
  </rv>
  <rv s="6">
    <fb>262.83999999999997</fb>
    <v>11</v>
  </rv>
  <rv s="6">
    <fb>45680</fb>
    <v>10</v>
  </rv>
  <rv s="6">
    <fb>123.04</fb>
    <v>11</v>
  </rv>
  <rv s="6">
    <fb>265.95</fb>
    <v>11</v>
  </rv>
  <rv s="6">
    <fb>45681</fb>
    <v>10</v>
  </rv>
  <rv s="6">
    <fb>122.84</fb>
    <v>11</v>
  </rv>
  <rv s="6">
    <fb>264.83999999999997</fb>
    <v>11</v>
  </rv>
  <rv s="6">
    <fb>45684</fb>
    <v>10</v>
  </rv>
  <rv s="6">
    <fb>115.01</fb>
    <v>11</v>
  </rv>
  <rv s="6">
    <fb>265.85000000000002</fb>
    <v>11</v>
  </rv>
  <rv s="6">
    <fb>45685</fb>
    <v>10</v>
  </rv>
  <rv s="6">
    <fb>114.17</fb>
    <v>11</v>
  </rv>
  <rv s="6">
    <fb>267.14</fb>
    <v>11</v>
  </rv>
  <rv s="6">
    <fb>45686</fb>
    <v>10</v>
  </rv>
  <rv s="6">
    <fb>117.35</fb>
    <v>11</v>
  </rv>
  <rv s="6">
    <fb>266.58</fb>
    <v>11</v>
  </rv>
  <rv s="6">
    <fb>45687</fb>
    <v>10</v>
  </rv>
  <rv s="6">
    <fb>118.86</fb>
    <v>11</v>
  </rv>
  <rv s="6">
    <fb>268.23</fb>
    <v>11</v>
  </rv>
  <rv s="6">
    <fb>45688</fb>
    <v>10</v>
  </rv>
  <rv s="6">
    <fb>115.95</fb>
    <v>11</v>
  </rv>
  <rv s="6">
    <fb>267.3</fb>
    <v>11</v>
  </rv>
  <rv s="6">
    <fb>45691</fb>
    <v>10</v>
  </rv>
  <rv s="6">
    <fb>114.27</fb>
    <v>11</v>
  </rv>
  <rv s="6">
    <fb>266.81</fb>
    <v>11</v>
  </rv>
  <rv s="6">
    <fb>45692</fb>
    <v>10</v>
  </rv>
  <rv s="6">
    <fb>119.5</fb>
    <v>11</v>
  </rv>
  <rv s="6">
    <fb>267.94</fb>
    <v>11</v>
  </rv>
  <rv s="6">
    <fb>45693</fb>
    <v>10</v>
  </rv>
  <rv s="6">
    <fb>112.01</fb>
    <v>11</v>
  </rv>
  <rv s="6">
    <fb>270.43</fb>
    <v>11</v>
  </rv>
  <rv s="6">
    <fb>45694</fb>
    <v>10</v>
  </rv>
  <rv s="6">
    <fb>110.16</fb>
    <v>11</v>
  </rv>
  <rv s="6">
    <fb>276.89999999999998</fb>
    <v>11</v>
  </rv>
  <rv s="6">
    <fb>45695</fb>
    <v>10</v>
  </rv>
  <rv s="6">
    <fb>107.56</fb>
    <v>11</v>
  </rv>
  <rv s="6">
    <fb>275.8</fb>
    <v>11</v>
  </rv>
  <rv s="6">
    <fb>45698</fb>
    <v>10</v>
  </rv>
  <rv s="6">
    <fb>110.48</fb>
    <v>11</v>
  </rv>
  <rv s="6">
    <fb>271.04000000000002</fb>
    <v>11</v>
  </rv>
  <rv s="6">
    <fb>45699</fb>
    <v>10</v>
  </rv>
  <rv s="6">
    <fb>111.1</fb>
    <v>11</v>
  </rv>
  <rv s="6">
    <fb>274.99</fb>
    <v>11</v>
  </rv>
  <rv s="6">
    <fb>45700</fb>
    <v>10</v>
  </rv>
  <rv s="6">
    <fb>111.72</fb>
    <v>11</v>
  </rv>
  <rv s="6">
    <fb>275.45</fb>
    <v>11</v>
  </rv>
  <rv s="6">
    <fb>45701</fb>
    <v>10</v>
  </rv>
  <rv s="6">
    <fb>111.81</fb>
    <v>11</v>
  </rv>
  <rv s="6">
    <fb>276.32</fb>
    <v>11</v>
  </rv>
  <rv s="6">
    <fb>45702</fb>
    <v>10</v>
  </rv>
  <rv s="6">
    <fb>113.1</fb>
    <v>11</v>
  </rv>
  <rv s="6">
    <fb>276.58999999999997</fb>
    <v>11</v>
  </rv>
  <rv s="6">
    <fb>45706</fb>
    <v>10</v>
  </rv>
  <rv s="6">
    <fb>114.28</fb>
    <v>11</v>
  </rv>
  <rv s="6">
    <fb>279.95</fb>
    <v>11</v>
  </rv>
  <rv s="6">
    <fb>45707</fb>
    <v>10</v>
  </rv>
  <rv s="6">
    <fb>114.69</fb>
    <v>11</v>
  </rv>
  <rv s="6">
    <fb>279.25</fb>
    <v>11</v>
  </rv>
  <rv s="6">
    <fb>45708</fb>
    <v>10</v>
  </rv>
  <rv s="6">
    <fb>266.8</fb>
    <v>11</v>
  </rv>
  <rv s="6">
    <fb>45709</fb>
    <v>10</v>
  </rv>
  <rv s="6">
    <fb>110.84</fb>
    <v>11</v>
  </rv>
  <rv s="6">
    <fb>264.24</fb>
    <v>11</v>
  </rv>
  <rv s="6">
    <fb>45712</fb>
    <v>10</v>
  </rv>
  <rv s="6">
    <fb>108.11</fb>
    <v>11</v>
  </rv>
  <rv s="6">
    <fb>261.33999999999997</fb>
    <v>11</v>
  </rv>
  <rv s="6">
    <fb>45713</fb>
    <v>10</v>
  </rv>
  <rv s="6">
    <fb>103.96</fb>
    <v>11</v>
  </rv>
  <rv s="6">
    <fb>257.39999999999998</fb>
    <v>11</v>
  </rv>
  <rv s="6">
    <fb>45714</fb>
    <v>10</v>
  </rv>
  <rv s="6">
    <fb>104.74</fb>
    <v>11</v>
  </rv>
  <rv s="6">
    <fb>258.79000000000002</fb>
    <v>11</v>
  </rv>
  <rv s="6">
    <fb>45715</fb>
    <v>10</v>
  </rv>
  <rv s="6">
    <fb>99.51</fb>
    <v>11</v>
  </rv>
  <rv s="6">
    <fb>259.05</fb>
    <v>11</v>
  </rv>
  <rv s="6">
    <fb>45716</fb>
    <v>10</v>
  </rv>
  <rv s="6">
    <fb>99.86</fb>
    <v>11</v>
  </rv>
  <rv s="6">
    <fb>264.64999999999998</fb>
    <v>11</v>
  </rv>
  <rv s="6">
    <fb>45719</fb>
    <v>10</v>
  </rv>
  <rv s="6">
    <fb>98.23</fb>
    <v>11</v>
  </rv>
  <rv s="6">
    <fb>260.62</fb>
    <v>11</v>
  </rv>
  <rv s="6">
    <fb>45720</fb>
    <v>10</v>
  </rv>
  <rv s="6">
    <fb>100.75</fb>
    <v>11</v>
  </rv>
  <rv s="6">
    <fb>250.25</fb>
    <v>11</v>
  </rv>
  <rv s="6">
    <fb>45721</fb>
    <v>10</v>
  </rv>
  <rv s="6">
    <fb>101.67</fb>
    <v>11</v>
  </rv>
  <rv s="6">
    <fb>251.53</fb>
    <v>11</v>
  </rv>
  <rv s="6">
    <fb>45722</fb>
    <v>10</v>
  </rv>
  <rv s="6">
    <fb>98.85</fb>
    <v>11</v>
  </rv>
  <rv s="6">
    <fb>246.54</fb>
    <v>11</v>
  </rv>
  <rv s="6">
    <fb>45723</fb>
    <v>10</v>
  </rv>
  <rv s="6">
    <fb>100.31</fb>
    <v>11</v>
  </rv>
  <rv s="6">
    <fb>242.28</fb>
    <v>11</v>
  </rv>
  <rv s="6">
    <fb>45726</fb>
    <v>10</v>
  </rv>
  <rv s="6">
    <fb>96.63</fb>
    <v>11</v>
  </rv>
  <rv s="6">
    <fb>232.22</fb>
    <v>11</v>
  </rv>
  <rv s="6">
    <fb>45727</fb>
    <v>10</v>
  </rv>
  <rv s="6">
    <fb>96.76</fb>
    <v>11</v>
  </rv>
  <rv s="6">
    <fb>229.14</fb>
    <v>11</v>
  </rv>
  <rv s="6">
    <fb>45728</fb>
    <v>10</v>
  </rv>
  <rv s="6">
    <fb>100.79</fb>
    <v>11</v>
  </rv>
  <rv s="6">
    <fb>227.9</fb>
    <v>11</v>
  </rv>
  <rv s="6">
    <fb>45729</fb>
    <v>10</v>
  </rv>
  <rv s="6">
    <fb>98.11</fb>
    <v>11</v>
  </rv>
  <rv s="6">
    <fb>225.19</fb>
    <v>11</v>
  </rv>
  <rv s="6">
    <fb>45730</fb>
    <v>10</v>
  </rv>
  <rv s="6">
    <fb>100.97</fb>
    <v>11</v>
  </rv>
  <rv s="6">
    <fb>232.44</fb>
    <v>11</v>
  </rv>
  <rv s="6">
    <fb>45733</fb>
    <v>10</v>
  </rv>
  <rv s="6">
    <fb>104.59</fb>
    <v>11</v>
  </rv>
  <rv s="6">
    <fb>233.93</fb>
    <v>11</v>
  </rv>
  <rv s="6">
    <fb>45734</fb>
    <v>10</v>
  </rv>
  <rv s="6">
    <fb>103.51</fb>
    <v>11</v>
  </rv>
  <rv s="6">
    <fb>234.97</fb>
    <v>11</v>
  </rv>
  <rv s="6">
    <fb>45735</fb>
    <v>10</v>
  </rv>
  <rv s="6">
    <fb>106.23</fb>
    <v>11</v>
  </rv>
  <rv s="6">
    <fb>239.11</fb>
    <v>11</v>
  </rv>
  <rv s="6">
    <fb>45736</fb>
    <v>10</v>
  </rv>
  <rv s="6">
    <fb>107.14</fb>
    <v>11</v>
  </rv>
  <rv s="6">
    <fb>239.01</fb>
    <v>11</v>
  </rv>
  <rv s="6">
    <fb>45737</fb>
    <v>10</v>
  </rv>
  <rv s="6">
    <fb>106.44</fb>
    <v>11</v>
  </rv>
  <rv s="6">
    <fb>241.63</fb>
    <v>11</v>
  </rv>
  <rv s="6">
    <fb>45740</fb>
    <v>10</v>
  </rv>
  <rv s="6">
    <fb>113.85</fb>
    <v>11</v>
  </rv>
  <rv s="6">
    <fb>248.06</fb>
    <v>11</v>
  </rv>
  <rv s="6">
    <fb>45741</fb>
    <v>10</v>
  </rv>
  <rv s="6">
    <fb>114.81</fb>
    <v>11</v>
  </rv>
  <rv s="6">
    <fb>251.13</fb>
    <v>11</v>
  </rv>
  <rv s="6">
    <fb>45742</fb>
    <v>10</v>
  </rv>
  <rv s="6">
    <fb>110.19</fb>
    <v>11</v>
  </rv>
  <rv s="6">
    <fb>251.03</fb>
    <v>11</v>
  </rv>
  <rv s="6">
    <fb>45743</fb>
    <v>10</v>
  </rv>
  <rv s="6">
    <fb>106.65</fb>
    <v>11</v>
  </rv>
  <rv s="6">
    <fb>248.12</fb>
    <v>11</v>
  </rv>
  <rv s="6">
    <fb>45744</fb>
    <v>10</v>
  </rv>
  <rv s="6">
    <fb>103.22</fb>
    <v>11</v>
  </rv>
  <rv s="6">
    <fb>242.85</fb>
    <v>11</v>
  </rv>
  <rv s="6">
    <fb>45747</fb>
    <v>10</v>
  </rv>
  <rv s="6">
    <fb>102.74</fb>
    <v>11</v>
  </rv>
  <rv s="6">
    <fb>245.3</fb>
    <v>11</v>
  </rv>
  <rv s="6">
    <fb>45748</fb>
    <v>10</v>
  </rv>
  <rv s="6">
    <fb>102.78</fb>
    <v>11</v>
  </rv>
  <rv s="6">
    <fb>243.66</fb>
    <v>11</v>
  </rv>
  <rv s="6">
    <fb>45749</fb>
    <v>10</v>
  </rv>
  <rv s="6">
    <fb>102.96</fb>
    <v>11</v>
  </rv>
  <rv s="6">
    <fb>245.82</fb>
    <v>11</v>
  </rv>
  <rv s="6">
    <fb>45750</fb>
    <v>10</v>
  </rv>
  <rv s="6">
    <fb>93.8</fb>
    <v>11</v>
  </rv>
  <rv s="6">
    <fb>228.69</fb>
    <v>11</v>
  </rv>
  <rv s="6">
    <fb>45751</fb>
    <v>10</v>
  </rv>
  <rv s="6">
    <fb>85.76</fb>
    <v>11</v>
  </rv>
  <rv s="6">
    <fb>210.28</fb>
    <v>11</v>
  </rv>
  <rv s="6">
    <fb>45754</fb>
    <v>10</v>
  </rv>
  <rv s="6">
    <fb>83.64</fb>
    <v>11</v>
  </rv>
  <rv s="6">
    <fb>214.44</fb>
    <v>11</v>
  </rv>
  <rv s="6">
    <fb>45755</fb>
    <v>10</v>
  </rv>
  <rv s="6">
    <fb>78.209999999999994</fb>
    <v>11</v>
  </rv>
  <rv s="6">
    <fb>216.87</fb>
    <v>11</v>
  </rv>
  <rv s="6">
    <fb>45756</fb>
    <v>10</v>
  </rv>
  <rv s="6">
    <fb>96.84</fb>
    <v>11</v>
  </rv>
  <rv s="6">
    <fb>234.34</fb>
    <v>11</v>
  </rv>
  <rv s="6">
    <fb>45757</fb>
    <v>10</v>
  </rv>
  <rv s="6">
    <fb>88.7</fb>
    <v>11</v>
  </rv>
  <rv s="6">
    <fb>227.11</fb>
    <v>11</v>
  </rv>
  <rv s="6">
    <fb>45758</fb>
    <v>10</v>
  </rv>
  <rv s="6">
    <fb>93.4</fb>
    <v>11</v>
  </rv>
  <rv s="6">
    <fb>236.2</fb>
    <v>11</v>
  </rv>
  <rv s="6">
    <fb>45761</fb>
    <v>10</v>
  </rv>
  <rv s="6">
    <fb>94.5</fb>
    <v>11</v>
  </rv>
  <rv s="6">
    <fb>234.72</fb>
    <v>11</v>
  </rv>
  <rv s="6">
    <fb>45762</fb>
    <v>10</v>
  </rv>
  <rv s="6">
    <fb>95.29</fb>
    <v>11</v>
  </rv>
  <rv s="6">
    <fb>233.13</fb>
    <v>11</v>
  </rv>
  <rv s="6">
    <fb>45763</fb>
    <v>10</v>
  </rv>
  <rv s="6">
    <fb>88.29</fb>
    <v>11</v>
  </rv>
  <rv s="6">
    <fb>229.61</fb>
    <v>11</v>
  </rv>
  <rv s="6">
    <fb>45764</fb>
    <v>10</v>
  </rv>
  <rv s="6">
    <fb>87.5</fb>
    <v>11</v>
  </rv>
  <rv s="6">
    <fb>231.96</fb>
    <v>11</v>
  </rv>
  <rv s="6">
    <fb>45768</fb>
    <v>10</v>
  </rv>
  <rv s="6">
    <fb>85.56</fb>
    <v>11</v>
  </rv>
  <rv s="6">
    <fb>228.99</fb>
    <v>11</v>
  </rv>
  <rv s="6">
    <fb>45769</fb>
    <v>10</v>
  </rv>
  <rv s="6">
    <fb>86.26</fb>
    <v>11</v>
  </rv>
  <rv s="6">
    <fb>235.59</fb>
    <v>11</v>
  </rv>
  <rv s="6">
    <fb>45770</fb>
    <v>10</v>
  </rv>
  <rv s="6">
    <fb>90.39</fb>
    <v>11</v>
  </rv>
  <rv s="6">
    <fb>240.88</fb>
    <v>11</v>
  </rv>
  <rv s="6">
    <fb>45771</fb>
    <v>10</v>
  </rv>
  <rv s="6">
    <fb>94.47</fb>
    <v>11</v>
  </rv>
  <rv s="6">
    <fb>244.64</fb>
    <v>11</v>
  </rv>
  <rv s="6">
    <fb>45772</fb>
    <v>10</v>
  </rv>
  <rv s="6">
    <fb>96.644999999999996</fb>
    <v>11</v>
  </rv>
  <rv s="6">
    <fb>243.55</fb>
    <v>11</v>
  </rv>
  <rv s="6">
    <fb>45775</fb>
    <v>10</v>
  </rv>
  <rv s="6">
    <fb>96.39</fb>
    <v>11</v>
  </rv>
  <rv s="6">
    <fb>243.22</fb>
    <v>11</v>
  </rv>
  <rv s="6">
    <fb>45776</fb>
    <v>10</v>
  </rv>
  <rv s="6">
    <fb>96.06</fb>
    <v>11</v>
  </rv>
  <rv s="6">
    <fb>244.62</fb>
    <v>11</v>
  </rv>
  <rv s="6">
    <fb>45777</fb>
    <v>10</v>
  </rv>
  <rv s="6">
    <fb>97.35</fb>
    <v>11</v>
  </rv>
  <rv s="6">
    <fb>45778</fb>
    <v>10</v>
  </rv>
  <rv s="6">
    <fb>96.65</fb>
    <v>11</v>
  </rv>
  <rv s="6">
    <fb>246.89</fb>
    <v>11</v>
  </rv>
  <rv s="6">
    <fb>45779</fb>
    <v>10</v>
  </rv>
  <rv s="6">
    <fb>98.8</fb>
    <v>11</v>
  </rv>
  <rv s="6">
    <fb>252.51</fb>
    <v>11</v>
  </rv>
  <rv s="7">
    <v>12</v>
    <v>a1waa2</v>
    <v>Daily</v>
    <v>45508</v>
    <v>45781</v>
    <v>0</v>
    <v>1</v>
    <v>638817408000000000,638819654830496188,0</v>
    <v>0</v>
    <v>a1waa2</v>
    <v/>
    <v>1</v>
  </rv>
  <rv s="7">
    <v>12</v>
    <v>AMD</v>
    <v>Daily</v>
    <v>45508</v>
    <v>45781</v>
    <v>0</v>
    <v>1</v>
    <v>638817408000000000,638819654967728191,0</v>
    <v>0</v>
    <v>a1ndww</v>
    <v>XNAS:AMD</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2418C3-70C7-48C0-A69E-31E85D108BD9}" name="Transactions" displayName="Transactions" ref="B2:I10" totalsRowShown="0" headerRowDxfId="9" dataDxfId="8">
  <autoFilter ref="B2:I10" xr:uid="{CA2418C3-70C7-48C0-A69E-31E85D108BD9}"/>
  <sortState xmlns:xlrd2="http://schemas.microsoft.com/office/spreadsheetml/2017/richdata2" ref="B3:I10">
    <sortCondition ref="B2:B10"/>
  </sortState>
  <tableColumns count="8">
    <tableColumn id="1" xr3:uid="{76076839-1209-4D13-8E28-BC1D7CD10581}" name="Date" dataDxfId="7"/>
    <tableColumn id="2" xr3:uid="{6069B089-11EF-4F8B-9312-BE12745865C4}" name="Company" dataDxfId="6"/>
    <tableColumn id="3" xr3:uid="{B9645E2A-299F-4747-90A5-C9B093057455}" name="Ticket" dataDxfId="5">
      <calculatedColumnFormula array="1">_FV(C3,"Ticker symbol",TRUE)</calculatedColumnFormula>
    </tableColumn>
    <tableColumn id="4" xr3:uid="{0844F79D-2D9F-4F49-AB5D-66DCC534E65A}" name="Transaction Type" dataDxfId="4"/>
    <tableColumn id="5" xr3:uid="{26661139-BC52-4758-A57A-31AA2EC5C523}" name="Units " dataDxfId="3"/>
    <tableColumn id="6" xr3:uid="{327ABDAD-E2DE-4E71-B732-12DF49324DD0}" name="Price" dataDxfId="2">
      <calculatedColumnFormula array="1">_FV(C3,"Price")</calculatedColumnFormula>
    </tableColumn>
    <tableColumn id="7" xr3:uid="{096611E2-BBF3-4464-AA5F-E2C738B6783A}" name="Total Transaction Amount" dataDxfId="1">
      <calculatedColumnFormula>F3*G3</calculatedColumnFormula>
    </tableColumn>
    <tableColumn id="8" xr3:uid="{5C06746F-0A43-4C1B-A09F-7D7694993117}" name="Currency" dataDxfId="0">
      <calculatedColumnFormula array="1">_FV(C3,"Currency")</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4EEE0-B1CD-4C80-B7BF-30A276665EAE}">
  <dimension ref="A1:Z1003"/>
  <sheetViews>
    <sheetView showGridLines="0" tabSelected="1" zoomScaleNormal="100" workbookViewId="0">
      <selection activeCell="D10" sqref="D10"/>
    </sheetView>
  </sheetViews>
  <sheetFormatPr defaultColWidth="14.42578125" defaultRowHeight="15" x14ac:dyDescent="0.25"/>
  <cols>
    <col min="1" max="1" width="3.140625" customWidth="1"/>
    <col min="2" max="2" width="55" bestFit="1" customWidth="1"/>
    <col min="3" max="3" width="8.28515625" bestFit="1" customWidth="1"/>
    <col min="4" max="4" width="45.7109375" bestFit="1" customWidth="1"/>
    <col min="5" max="5" width="13.140625" customWidth="1"/>
    <col min="6" max="6" width="18.140625" bestFit="1" customWidth="1"/>
    <col min="7" max="7" width="16.42578125" bestFit="1" customWidth="1"/>
    <col min="8" max="8" width="17" bestFit="1" customWidth="1"/>
    <col min="9" max="9" width="16.28515625" bestFit="1" customWidth="1"/>
    <col min="10" max="10" width="24.7109375" customWidth="1"/>
    <col min="11" max="11" width="18.42578125" customWidth="1"/>
    <col min="12" max="12" width="16.42578125" bestFit="1" customWidth="1"/>
    <col min="13" max="13" width="15.85546875" bestFit="1" customWidth="1"/>
    <col min="14" max="26" width="8.85546875" customWidth="1"/>
  </cols>
  <sheetData>
    <row r="1" spans="1:26" ht="7.5" customHeight="1" x14ac:dyDescent="0.2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16.5" customHeight="1" x14ac:dyDescent="0.25">
      <c r="A2" s="10"/>
      <c r="B2" s="41" t="s">
        <v>9</v>
      </c>
      <c r="C2" s="40"/>
      <c r="D2" s="40"/>
      <c r="E2" s="40"/>
      <c r="F2" s="11" t="s">
        <v>24</v>
      </c>
      <c r="G2" s="11" t="s">
        <v>17</v>
      </c>
      <c r="H2" s="11" t="s">
        <v>25</v>
      </c>
      <c r="I2" s="11"/>
      <c r="J2" s="10"/>
      <c r="K2" s="10"/>
      <c r="L2" s="10"/>
      <c r="M2" s="12"/>
      <c r="N2" s="10"/>
      <c r="O2" s="10"/>
      <c r="P2" s="10"/>
      <c r="Q2" s="10"/>
      <c r="R2" s="10"/>
      <c r="S2" s="10"/>
      <c r="T2" s="10"/>
      <c r="U2" s="10"/>
      <c r="V2" s="10"/>
      <c r="W2" s="10"/>
      <c r="X2" s="10"/>
      <c r="Y2" s="10"/>
      <c r="Z2" s="10"/>
    </row>
    <row r="3" spans="1:26" ht="30.75" customHeight="1" x14ac:dyDescent="0.25">
      <c r="A3" s="10"/>
      <c r="B3" s="40"/>
      <c r="C3" s="40"/>
      <c r="D3" s="40"/>
      <c r="E3" s="40"/>
      <c r="F3" s="13">
        <f ca="1">SUM(H8:H15)</f>
        <v>190368.2</v>
      </c>
      <c r="G3" s="14">
        <f ca="1">SUM(J8:J15)</f>
        <v>2831.7999999999947</v>
      </c>
      <c r="H3" s="23">
        <f ca="1">SUM(K8:K15)</f>
        <v>-2336.0000000000073</v>
      </c>
      <c r="I3" s="13"/>
      <c r="J3" s="10"/>
      <c r="K3" s="10"/>
      <c r="L3" s="10"/>
      <c r="M3" s="10"/>
      <c r="N3" s="10"/>
      <c r="O3" s="10"/>
      <c r="P3" s="10"/>
      <c r="Q3" s="10"/>
      <c r="R3" s="10"/>
      <c r="S3" s="10"/>
      <c r="T3" s="10"/>
      <c r="U3" s="10"/>
      <c r="V3" s="10"/>
      <c r="W3" s="10"/>
      <c r="X3" s="10"/>
      <c r="Y3" s="10"/>
      <c r="Z3" s="10"/>
    </row>
    <row r="4" spans="1:26" ht="15.75" customHeight="1" x14ac:dyDescent="0.25">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ht="14.25" customHeight="1" x14ac:dyDescent="0.25"/>
    <row r="6" spans="1:26" ht="20.25" customHeight="1" x14ac:dyDescent="0.25">
      <c r="B6" s="42" t="s">
        <v>10</v>
      </c>
      <c r="C6" s="43"/>
      <c r="D6" s="43"/>
      <c r="E6" s="43"/>
      <c r="F6" s="43"/>
      <c r="G6" s="43"/>
      <c r="H6" s="43"/>
      <c r="I6" s="43"/>
      <c r="J6" s="43"/>
      <c r="K6" s="43"/>
      <c r="L6" s="43"/>
      <c r="M6" s="43"/>
    </row>
    <row r="7" spans="1:26" ht="20.25" customHeight="1" x14ac:dyDescent="0.25">
      <c r="B7" s="15" t="s">
        <v>1</v>
      </c>
      <c r="C7" s="15" t="s">
        <v>11</v>
      </c>
      <c r="D7" s="15" t="s">
        <v>12</v>
      </c>
      <c r="E7" s="15"/>
      <c r="F7" s="15" t="s">
        <v>13</v>
      </c>
      <c r="G7" s="15" t="s">
        <v>14</v>
      </c>
      <c r="H7" s="15" t="s">
        <v>15</v>
      </c>
      <c r="I7" s="15" t="s">
        <v>16</v>
      </c>
      <c r="J7" s="15" t="s">
        <v>17</v>
      </c>
      <c r="K7" s="15" t="s">
        <v>18</v>
      </c>
      <c r="L7" s="15" t="s">
        <v>19</v>
      </c>
      <c r="M7" s="15" t="s">
        <v>20</v>
      </c>
    </row>
    <row r="8" spans="1:26" ht="20.25" customHeight="1" x14ac:dyDescent="0.25">
      <c r="B8" s="16" t="e" cm="1" vm="1">
        <f t="array" ref="B8:B15">_xlfn._xlws.FILTER(Transactions[Company],Transactions[Price]&lt;&gt;" ")</f>
        <v>#VALUE!</v>
      </c>
      <c r="C8" s="16" t="str" cm="1">
        <f t="array" aca="1" ref="C8" ca="1">_FV(B8,"Ticker symbol",TRUE)</f>
        <v>AAPL</v>
      </c>
      <c r="D8" s="16" t="str" cm="1">
        <f t="array" aca="1" ref="D8" ca="1">_FV(B8,"Industry")</f>
        <v>Computers, Phones &amp; Household Electronics</v>
      </c>
      <c r="E8" s="16"/>
      <c r="F8" s="24">
        <f>SUMIFS(Transactions[[Units ]],Transactions[Company],Dashoard!B8)</f>
        <v>100</v>
      </c>
      <c r="G8" s="25" cm="1">
        <f t="array" aca="1" ref="G8" ca="1">_FV(B8,"Price")</f>
        <v>205.35</v>
      </c>
      <c r="H8" s="25">
        <f ca="1">G8*F8</f>
        <v>20535</v>
      </c>
      <c r="I8" s="17">
        <f ca="1">H8/SUM($H$8:$H$15)</f>
        <v>0.10786990684368503</v>
      </c>
      <c r="J8" s="26" cm="1">
        <f t="array" aca="1" ref="J8" ca="1">(G8-_FV(B8,"Previous close",TRUE))*F8</f>
        <v>-796.99999999999989</v>
      </c>
      <c r="K8" s="26">
        <f ca="1">(H8-SUMIFS(Transactions[Total Transaction Amount],Transactions[Company],Dashoard!B8))</f>
        <v>3025</v>
      </c>
      <c r="L8" s="26" cm="1">
        <f t="array" aca="1" ref="L8" ca="1">_FV(B8,"52 week high",TRUE)</f>
        <v>260.10000000000002</v>
      </c>
      <c r="M8" s="26" cm="1">
        <f t="array" aca="1" ref="M8" ca="1">_FV(B8,"52 week low",TRUE)</f>
        <v>169.21010000000001</v>
      </c>
    </row>
    <row r="9" spans="1:26" ht="20.25" customHeight="1" x14ac:dyDescent="0.25">
      <c r="B9" s="16" t="e" vm="2">
        <v>#VALUE!</v>
      </c>
      <c r="C9" s="16" t="str" cm="1">
        <f t="array" aca="1" ref="C9" ca="1">_FV(B9,"Ticker symbol",TRUE)</f>
        <v>TSLA</v>
      </c>
      <c r="D9" s="16" t="str" cm="1">
        <f t="array" aca="1" ref="D9" ca="1">_FV(B9,"Industry")</f>
        <v>Automobiles &amp; Auto Parts</v>
      </c>
      <c r="E9" s="16"/>
      <c r="F9" s="24">
        <f>SUMIFS(Transactions[[Units ]],Transactions[Company],Dashoard!B9)</f>
        <v>50</v>
      </c>
      <c r="G9" s="25" cm="1">
        <f t="array" aca="1" ref="G9" ca="1">_FV(B9,"Price")</f>
        <v>287.20999999999998</v>
      </c>
      <c r="H9" s="25">
        <f t="shared" ref="H9:H15" ca="1" si="0">G9*F9</f>
        <v>14360.499999999998</v>
      </c>
      <c r="I9" s="17">
        <f t="shared" ref="I9:I15" ca="1" si="1">H9/SUM($H$8:$H$15)</f>
        <v>7.5435393096115827E-2</v>
      </c>
      <c r="J9" s="26" cm="1">
        <f t="array" aca="1" ref="J9" ca="1">(G9-_FV(B9,"Previous close",TRUE))*F9</f>
        <v>334.49999999999989</v>
      </c>
      <c r="K9" s="26">
        <f ca="1">(H9-SUMIFS(Transactions[Total Transaction Amount],Transactions[Company],Dashoard!B9))</f>
        <v>1784.4999999999982</v>
      </c>
      <c r="L9" s="26" cm="1">
        <f t="array" aca="1" ref="L9" ca="1">_FV(B9,"52 week high",TRUE)</f>
        <v>488.53989999999999</v>
      </c>
      <c r="M9" s="26" cm="1">
        <f t="array" aca="1" ref="M9" ca="1">_FV(B9,"52 week low",TRUE)</f>
        <v>167.41</v>
      </c>
    </row>
    <row r="10" spans="1:26" ht="20.25" customHeight="1" x14ac:dyDescent="0.25">
      <c r="B10" s="16" t="e" vm="3">
        <v>#VALUE!</v>
      </c>
      <c r="C10" s="16" t="str" cm="1">
        <f t="array" aca="1" ref="C10" ca="1">_FV(B10,"Ticker symbol",TRUE)</f>
        <v>AMD</v>
      </c>
      <c r="D10" s="16" t="str" cm="1">
        <f t="array" aca="1" ref="D10" ca="1">_FV(B10,"Industry")</f>
        <v>Semiconductors &amp; Semiconductor Equipment</v>
      </c>
      <c r="E10" s="16"/>
      <c r="F10" s="24">
        <f>SUMIFS(Transactions[[Units ]],Transactions[Company],Dashoard!B10)</f>
        <v>100</v>
      </c>
      <c r="G10" s="25" cm="1">
        <f t="array" aca="1" ref="G10" ca="1">_FV(B10,"Price")</f>
        <v>98.8</v>
      </c>
      <c r="H10" s="25">
        <f t="shared" ca="1" si="0"/>
        <v>9880</v>
      </c>
      <c r="I10" s="17">
        <f t="shared" ca="1" si="1"/>
        <v>5.1899424378651471E-2</v>
      </c>
      <c r="J10" s="26" cm="1">
        <f t="array" aca="1" ref="J10" ca="1">(G10-_FV(B10,"Previous close",TRUE))*F10</f>
        <v>214.99999999999915</v>
      </c>
      <c r="K10" s="26">
        <f ca="1">(H10-SUMIFS(Transactions[Total Transaction Amount],Transactions[Company],Dashoard!B10))</f>
        <v>-6322.0000000000018</v>
      </c>
      <c r="L10" s="26" cm="1">
        <f t="array" aca="1" ref="L10" ca="1">_FV(B10,"52 week high",TRUE)</f>
        <v>187.28</v>
      </c>
      <c r="M10" s="26" cm="1">
        <f t="array" aca="1" ref="M10" ca="1">_FV(B10,"52 week low",TRUE)</f>
        <v>76.48</v>
      </c>
    </row>
    <row r="11" spans="1:26" ht="20.25" customHeight="1" x14ac:dyDescent="0.25">
      <c r="B11" s="16" t="e" vm="4">
        <v>#VALUE!</v>
      </c>
      <c r="C11" s="16" t="str" cm="1">
        <f t="array" aca="1" ref="C11" ca="1">_FV(B11,"Ticker symbol",TRUE)</f>
        <v>SHOP</v>
      </c>
      <c r="D11" s="16" t="str" cm="1">
        <f t="array" aca="1" ref="D11" ca="1">_FV(B11,"Industry")</f>
        <v>Software &amp; IT Services</v>
      </c>
      <c r="E11" s="16"/>
      <c r="F11" s="24">
        <f>SUMIFS(Transactions[[Units ]],Transactions[Company],Dashoard!B11)</f>
        <v>250</v>
      </c>
      <c r="G11" s="25" cm="1">
        <f t="array" aca="1" ref="G11" ca="1">_FV(B11,"Price")</f>
        <v>99.25</v>
      </c>
      <c r="H11" s="25">
        <f t="shared" ca="1" si="0"/>
        <v>24812.5</v>
      </c>
      <c r="I11" s="17">
        <f t="shared" ca="1" si="1"/>
        <v>0.13033952099142609</v>
      </c>
      <c r="J11" s="26" cm="1">
        <f t="array" aca="1" ref="J11" ca="1">(G11-_FV(B11,"Previous close",TRUE))*F11</f>
        <v>559.99999999999875</v>
      </c>
      <c r="K11" s="26">
        <f ca="1">(H11-SUMIFS(Transactions[Total Transaction Amount],Transactions[Company],Dashoard!B11))</f>
        <v>4167.5</v>
      </c>
      <c r="L11" s="26" cm="1">
        <f t="array" aca="1" ref="L11" ca="1">_FV(B11,"52 week high",TRUE)</f>
        <v>129.38</v>
      </c>
      <c r="M11" s="26" cm="1">
        <f t="array" aca="1" ref="M11" ca="1">_FV(B11,"52 week low",TRUE)</f>
        <v>48.56</v>
      </c>
    </row>
    <row r="12" spans="1:26" ht="20.25" customHeight="1" x14ac:dyDescent="0.25">
      <c r="B12" s="16" t="e" vm="5">
        <v>#VALUE!</v>
      </c>
      <c r="C12" s="16" t="str" cm="1">
        <f t="array" aca="1" ref="C12" ca="1">_FV(B12,"Ticker symbol",TRUE)</f>
        <v>NVDA</v>
      </c>
      <c r="D12" s="16" t="str" cm="1">
        <f t="array" aca="1" ref="D12" ca="1">_FV(B12,"Industry")</f>
        <v>Semiconductors &amp; Semiconductor Equipment</v>
      </c>
      <c r="E12" s="16"/>
      <c r="F12" s="24">
        <f>SUMIFS(Transactions[[Units ]],Transactions[Company],Dashoard!B12)</f>
        <v>30</v>
      </c>
      <c r="G12" s="25" cm="1">
        <f t="array" aca="1" ref="G12" ca="1">_FV(B12,"Price")</f>
        <v>114.5</v>
      </c>
      <c r="H12" s="25">
        <f t="shared" ca="1" si="0"/>
        <v>3435</v>
      </c>
      <c r="I12" s="17">
        <f t="shared" ca="1" si="1"/>
        <v>1.8043980034480548E-2</v>
      </c>
      <c r="J12" s="26" cm="1">
        <f t="array" aca="1" ref="J12" ca="1">(G12-_FV(B12,"Previous close",TRUE))*F12</f>
        <v>86.700000000000017</v>
      </c>
      <c r="K12" s="26">
        <f ca="1">(H12-SUMIFS(Transactions[Total Transaction Amount],Transactions[Company],Dashoard!B12))</f>
        <v>-609.00000000000045</v>
      </c>
      <c r="L12" s="26" cm="1">
        <f t="array" aca="1" ref="L12" ca="1">_FV(B12,"52 week high",TRUE)</f>
        <v>153.13</v>
      </c>
      <c r="M12" s="26" cm="1">
        <f t="array" aca="1" ref="M12" ca="1">_FV(B12,"52 week low",TRUE)</f>
        <v>83.2</v>
      </c>
    </row>
    <row r="13" spans="1:26" ht="20.25" customHeight="1" x14ac:dyDescent="0.25">
      <c r="B13" s="16" t="e" vm="6">
        <v>#VALUE!</v>
      </c>
      <c r="C13" s="16" t="str" cm="1">
        <f t="array" aca="1" ref="C13" ca="1">_FV(B13,"Ticker symbol",TRUE)</f>
        <v>MSFT</v>
      </c>
      <c r="D13" s="16" t="str" cm="1">
        <f t="array" aca="1" ref="D13" ca="1">_FV(B13,"Industry")</f>
        <v>Software &amp; IT Services</v>
      </c>
      <c r="E13" s="16"/>
      <c r="F13" s="24">
        <f>SUMIFS(Transactions[[Units ]],Transactions[Company],Dashoard!B13)</f>
        <v>100</v>
      </c>
      <c r="G13" s="25" cm="1">
        <f t="array" aca="1" ref="G13" ca="1">_FV(B13,"Price")</f>
        <v>435.28</v>
      </c>
      <c r="H13" s="25">
        <f t="shared" ca="1" si="0"/>
        <v>43528</v>
      </c>
      <c r="I13" s="17">
        <f t="shared" ca="1" si="1"/>
        <v>0.22865163404392119</v>
      </c>
      <c r="J13" s="26" cm="1">
        <f t="array" aca="1" ref="J13" ca="1">(G13-_FV(B13,"Previous close",TRUE))*F13</f>
        <v>987.99999999999955</v>
      </c>
      <c r="K13" s="26">
        <f ca="1">(H13-SUMIFS(Transactions[Total Transaction Amount],Transactions[Company],Dashoard!B13))</f>
        <v>1182</v>
      </c>
      <c r="L13" s="26" cm="1">
        <f t="array" aca="1" ref="L13" ca="1">_FV(B13,"52 week high",TRUE)</f>
        <v>468.35</v>
      </c>
      <c r="M13" s="26" cm="1">
        <f t="array" aca="1" ref="M13" ca="1">_FV(B13,"52 week low",TRUE)</f>
        <v>344.79</v>
      </c>
    </row>
    <row r="14" spans="1:26" ht="20.25" customHeight="1" x14ac:dyDescent="0.25">
      <c r="B14" s="16" t="e" vm="7">
        <v>#VALUE!</v>
      </c>
      <c r="C14" s="16" t="str" cm="1">
        <f t="array" aca="1" ref="C14" ca="1">_FV(B14,"Ticker symbol",TRUE)</f>
        <v>AMZN</v>
      </c>
      <c r="D14" s="16" t="str" cm="1">
        <f t="array" aca="1" ref="D14" ca="1">_FV(B14,"Industry")</f>
        <v>Diversified Retail</v>
      </c>
      <c r="E14" s="16"/>
      <c r="F14" s="24">
        <f>SUMIFS(Transactions[[Units ]],Transactions[Company],Dashoard!B14)</f>
        <v>200</v>
      </c>
      <c r="G14" s="25" cm="1">
        <f t="array" aca="1" ref="G14" ca="1">_FV(B14,"Price")</f>
        <v>189.98</v>
      </c>
      <c r="H14" s="25">
        <f t="shared" ca="1" si="0"/>
        <v>37996</v>
      </c>
      <c r="I14" s="17">
        <f t="shared" ca="1" si="1"/>
        <v>0.19959215877441713</v>
      </c>
      <c r="J14" s="26" cm="1">
        <f t="array" aca="1" ref="J14" ca="1">(G14-_FV(B14,"Previous close",TRUE))*F14</f>
        <v>-43.999999999999773</v>
      </c>
      <c r="K14" s="26">
        <f ca="1">(H14-SUMIFS(Transactions[Total Transaction Amount],Transactions[Company],Dashoard!B14))</f>
        <v>-9488</v>
      </c>
      <c r="L14" s="26" cm="1">
        <f t="array" aca="1" ref="L14" ca="1">_FV(B14,"52 week high",TRUE)</f>
        <v>242.52</v>
      </c>
      <c r="M14" s="26" cm="1">
        <f t="array" aca="1" ref="M14" ca="1">_FV(B14,"52 week low",TRUE)</f>
        <v>151.61000000000001</v>
      </c>
    </row>
    <row r="15" spans="1:26" ht="20.25" customHeight="1" x14ac:dyDescent="0.25">
      <c r="B15" s="16" t="e" vm="8">
        <v>#VALUE!</v>
      </c>
      <c r="C15" s="16" t="str" cm="1">
        <f t="array" aca="1" ref="C15" ca="1">_FV(B15,"Ticker symbol",TRUE)</f>
        <v>META</v>
      </c>
      <c r="D15" s="16" t="str" cm="1">
        <f t="array" aca="1" ref="D15" ca="1">_FV(B15,"Industry")</f>
        <v>Software &amp; IT Services</v>
      </c>
      <c r="E15" s="16"/>
      <c r="F15" s="24">
        <f>SUMIFS(Transactions[[Units ]],Transactions[Company],Dashoard!B15)</f>
        <v>60</v>
      </c>
      <c r="G15" s="25" cm="1">
        <f t="array" aca="1" ref="G15" ca="1">_FV(B15,"Price")</f>
        <v>597.02</v>
      </c>
      <c r="H15" s="25">
        <f t="shared" ca="1" si="0"/>
        <v>35821.199999999997</v>
      </c>
      <c r="I15" s="17">
        <f t="shared" ca="1" si="1"/>
        <v>0.18816798183730263</v>
      </c>
      <c r="J15" s="26" cm="1">
        <f t="array" aca="1" ref="J15" ca="1">(G15-_FV(B15,"Previous close",TRUE))*F15</f>
        <v>1488.5999999999967</v>
      </c>
      <c r="K15" s="26">
        <f ca="1">(H15-SUMIFS(Transactions[Total Transaction Amount],Transactions[Company],Dashoard!B15))</f>
        <v>3923.9999999999964</v>
      </c>
      <c r="L15" s="26" cm="1">
        <f t="array" aca="1" ref="L15" ca="1">_FV(B15,"52 week high",TRUE)</f>
        <v>740.91</v>
      </c>
      <c r="M15" s="26" cm="1">
        <f t="array" aca="1" ref="M15" ca="1">_FV(B15,"52 week low",TRUE)</f>
        <v>432.28</v>
      </c>
    </row>
    <row r="16" spans="1:26" ht="20.25" customHeight="1" x14ac:dyDescent="0.25">
      <c r="H16" s="22"/>
    </row>
    <row r="17" spans="2:13" ht="20.25" customHeight="1" x14ac:dyDescent="0.25">
      <c r="B17" s="44" t="s">
        <v>21</v>
      </c>
      <c r="C17" s="40"/>
      <c r="D17" s="27"/>
      <c r="E17" s="44" t="s">
        <v>22</v>
      </c>
      <c r="F17" s="40"/>
      <c r="G17" s="40"/>
      <c r="I17" s="44" t="s">
        <v>23</v>
      </c>
      <c r="J17" s="40"/>
      <c r="K17" s="40"/>
      <c r="L17" s="40"/>
      <c r="M17" s="40"/>
    </row>
    <row r="18" spans="2:13" ht="20.25" customHeight="1" x14ac:dyDescent="0.25">
      <c r="E18" s="18"/>
      <c r="I18" s="19"/>
      <c r="J18" s="20"/>
      <c r="K18" s="20"/>
      <c r="L18" s="20"/>
      <c r="M18" s="20"/>
    </row>
    <row r="19" spans="2:13" ht="20.25" customHeight="1" x14ac:dyDescent="0.25">
      <c r="I19" s="21" t="s">
        <v>31</v>
      </c>
      <c r="J19" s="28" t="s">
        <v>34</v>
      </c>
      <c r="L19" s="21" t="s">
        <v>32</v>
      </c>
      <c r="M19" s="29">
        <v>9</v>
      </c>
    </row>
    <row r="20" spans="2:13" ht="20.25" customHeight="1" x14ac:dyDescent="0.25"/>
    <row r="21" spans="2:13" ht="20.25" customHeight="1" x14ac:dyDescent="0.25">
      <c r="I21" s="39" t="str">
        <f>IF(M19=1,_xlfn.CONCAT(M19," month trailing closing prices"),_xlfn.CONCAT(M19," months trailing closing prices"))</f>
        <v>9 months trailing closing prices</v>
      </c>
      <c r="J21" s="40"/>
      <c r="K21" s="40"/>
      <c r="L21" s="40"/>
      <c r="M21" s="40"/>
    </row>
    <row r="22" spans="2:13" ht="20.25" customHeight="1" x14ac:dyDescent="0.25"/>
    <row r="23" spans="2:13" ht="20.25" customHeight="1" x14ac:dyDescent="0.25"/>
    <row r="24" spans="2:13" ht="20.25" customHeight="1" x14ac:dyDescent="0.25"/>
    <row r="25" spans="2:13" ht="20.25" customHeight="1" x14ac:dyDescent="0.25"/>
    <row r="26" spans="2:13" ht="20.25" customHeight="1" x14ac:dyDescent="0.25"/>
    <row r="27" spans="2:13" ht="20.25" customHeight="1" x14ac:dyDescent="0.25"/>
    <row r="28" spans="2:13" ht="20.25" customHeight="1" x14ac:dyDescent="0.25"/>
    <row r="29" spans="2:13" ht="20.25" customHeight="1" x14ac:dyDescent="0.25"/>
    <row r="30" spans="2:13" ht="20.25" customHeight="1" x14ac:dyDescent="0.25"/>
    <row r="31" spans="2:13" ht="20.25" customHeight="1" x14ac:dyDescent="0.25"/>
    <row r="32" spans="2:13" ht="20.25" customHeight="1" x14ac:dyDescent="0.25"/>
    <row r="33" spans="9:13" ht="20.25" customHeight="1" x14ac:dyDescent="0.25"/>
    <row r="34" spans="9:13" ht="20.25" customHeight="1" x14ac:dyDescent="0.25"/>
    <row r="35" spans="9:13" ht="14.25" customHeight="1" x14ac:dyDescent="0.25"/>
    <row r="36" spans="9:13" ht="14.25" customHeight="1" x14ac:dyDescent="0.25">
      <c r="I36" s="21" t="s">
        <v>33</v>
      </c>
      <c r="J36" s="37" t="e" vm="9">
        <v>#VALUE!</v>
      </c>
      <c r="K36" s="38"/>
      <c r="L36" s="36" t="str" cm="1">
        <f t="array" aca="1" ref="L36" ca="1">_FV(J36,"Ticker symbol",TRUE)</f>
        <v>JPM</v>
      </c>
    </row>
    <row r="37" spans="9:13" ht="6.75" customHeight="1" x14ac:dyDescent="0.25"/>
    <row r="38" spans="9:13" ht="14.25" customHeight="1" x14ac:dyDescent="0.25">
      <c r="I38" s="39" t="str">
        <f>I21</f>
        <v>9 months trailing closing prices</v>
      </c>
      <c r="J38" s="40"/>
      <c r="K38" s="40"/>
      <c r="L38" s="40"/>
      <c r="M38" s="40"/>
    </row>
    <row r="39" spans="9:13" ht="14.25" customHeight="1" x14ac:dyDescent="0.25"/>
    <row r="40" spans="9:13" ht="14.25" customHeight="1" x14ac:dyDescent="0.25"/>
    <row r="41" spans="9:13" ht="14.25" customHeight="1" x14ac:dyDescent="0.25"/>
    <row r="42" spans="9:13" ht="14.25" customHeight="1" x14ac:dyDescent="0.25"/>
    <row r="43" spans="9:13" ht="14.25" customHeight="1" x14ac:dyDescent="0.25"/>
    <row r="44" spans="9:13" ht="14.25" customHeight="1" x14ac:dyDescent="0.25"/>
    <row r="45" spans="9:13" ht="14.25" customHeight="1" x14ac:dyDescent="0.25"/>
    <row r="46" spans="9:13" ht="14.25" customHeight="1" x14ac:dyDescent="0.25"/>
    <row r="47" spans="9:13" ht="14.25" customHeight="1" x14ac:dyDescent="0.25"/>
    <row r="48" spans="9: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sheetData>
  <mergeCells count="8">
    <mergeCell ref="J36:K36"/>
    <mergeCell ref="I38:M38"/>
    <mergeCell ref="B2:E3"/>
    <mergeCell ref="B6:M6"/>
    <mergeCell ref="B17:C17"/>
    <mergeCell ref="E17:G17"/>
    <mergeCell ref="I17:M17"/>
    <mergeCell ref="I21:M21"/>
  </mergeCells>
  <dataValidations count="2">
    <dataValidation type="list" allowBlank="1" showInputMessage="1" showErrorMessage="1" sqref="J19" xr:uid="{AA9ACF81-F7F5-411D-934E-C87822E7CFAB}">
      <formula1>$C$8:$C$15</formula1>
    </dataValidation>
    <dataValidation type="list" allowBlank="1" showInputMessage="1" showErrorMessage="1" sqref="M19" xr:uid="{DC3FBAB6-5B55-41C3-B081-CC9918CA12E5}">
      <formula1>"3,6,9,12"</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1446-2314-4507-B3CE-29B8867A4A47}">
  <dimension ref="B1:I10"/>
  <sheetViews>
    <sheetView workbookViewId="0">
      <selection activeCell="C34" sqref="C34"/>
    </sheetView>
  </sheetViews>
  <sheetFormatPr defaultRowHeight="15" x14ac:dyDescent="0.25"/>
  <cols>
    <col min="1" max="1" width="2" style="1" customWidth="1"/>
    <col min="2" max="2" width="10.42578125" style="3" bestFit="1" customWidth="1"/>
    <col min="3" max="3" width="46.85546875" style="1" bestFit="1" customWidth="1"/>
    <col min="4" max="4" width="8.5703125" style="1" customWidth="1"/>
    <col min="5" max="5" width="18.28515625" style="1" customWidth="1"/>
    <col min="6" max="6" width="8.28515625" style="1" customWidth="1"/>
    <col min="7" max="7" width="9" style="1" bestFit="1" customWidth="1"/>
    <col min="8" max="8" width="25.85546875" style="1" customWidth="1"/>
    <col min="9" max="9" width="11.42578125" style="1" customWidth="1"/>
    <col min="10" max="16384" width="9.140625" style="1"/>
  </cols>
  <sheetData>
    <row r="1" spans="2:9" ht="19.5" x14ac:dyDescent="0.3">
      <c r="B1" s="4"/>
    </row>
    <row r="2" spans="2:9" x14ac:dyDescent="0.25">
      <c r="B2" s="5" t="s">
        <v>0</v>
      </c>
      <c r="C2" s="6" t="s">
        <v>1</v>
      </c>
      <c r="D2" s="6" t="s">
        <v>2</v>
      </c>
      <c r="E2" s="6" t="s">
        <v>3</v>
      </c>
      <c r="F2" s="6" t="s">
        <v>4</v>
      </c>
      <c r="G2" s="6" t="s">
        <v>5</v>
      </c>
      <c r="H2" s="6" t="s">
        <v>6</v>
      </c>
      <c r="I2" s="6" t="s">
        <v>7</v>
      </c>
    </row>
    <row r="3" spans="2:9" x14ac:dyDescent="0.25">
      <c r="B3" s="7">
        <v>45355</v>
      </c>
      <c r="C3" t="e" vm="1">
        <v>#VALUE!</v>
      </c>
      <c r="D3" t="str" cm="1">
        <f t="array" aca="1" ref="D3" ca="1">_FV(C3,"Ticker symbol",TRUE)</f>
        <v>AAPL</v>
      </c>
      <c r="E3" t="s">
        <v>8</v>
      </c>
      <c r="F3">
        <v>100</v>
      </c>
      <c r="G3" s="8">
        <v>175.1</v>
      </c>
      <c r="H3" s="9">
        <f t="shared" ref="H3:H10" si="0">F3*G3</f>
        <v>17510</v>
      </c>
      <c r="I3" t="str" cm="1">
        <f t="array" aca="1" ref="I3" ca="1">_FV(C3,"Currency")</f>
        <v>USD</v>
      </c>
    </row>
    <row r="4" spans="2:9" x14ac:dyDescent="0.25">
      <c r="B4" s="7">
        <v>45478</v>
      </c>
      <c r="C4" t="e" vm="2">
        <v>#VALUE!</v>
      </c>
      <c r="D4" t="str" cm="1">
        <f t="array" aca="1" ref="D4" ca="1">_FV(C4,"Ticker symbol",TRUE)</f>
        <v>TSLA</v>
      </c>
      <c r="E4" t="s">
        <v>8</v>
      </c>
      <c r="F4">
        <v>50</v>
      </c>
      <c r="G4" s="8">
        <v>251.52</v>
      </c>
      <c r="H4" s="9">
        <f t="shared" si="0"/>
        <v>12576</v>
      </c>
      <c r="I4" t="str" cm="1">
        <f t="array" aca="1" ref="I4" ca="1">_FV(C4,"Currency")</f>
        <v>USD</v>
      </c>
    </row>
    <row r="5" spans="2:9" x14ac:dyDescent="0.25">
      <c r="B5" s="7">
        <v>45560</v>
      </c>
      <c r="C5" t="e" vm="3">
        <v>#VALUE!</v>
      </c>
      <c r="D5" t="str" cm="1">
        <f t="array" aca="1" ref="D5" ca="1">_FV(C5,"Ticker symbol",TRUE)</f>
        <v>AMD</v>
      </c>
      <c r="E5" t="s">
        <v>8</v>
      </c>
      <c r="F5">
        <v>100</v>
      </c>
      <c r="G5" s="8">
        <v>162.02000000000001</v>
      </c>
      <c r="H5" s="9">
        <f t="shared" si="0"/>
        <v>16202.000000000002</v>
      </c>
      <c r="I5" t="str" cm="1">
        <f t="array" aca="1" ref="I5" ca="1">_FV(C5,"Currency")</f>
        <v>USD</v>
      </c>
    </row>
    <row r="6" spans="2:9" x14ac:dyDescent="0.25">
      <c r="B6" s="7">
        <v>45573</v>
      </c>
      <c r="C6" t="e" vm="4">
        <v>#VALUE!</v>
      </c>
      <c r="D6" t="str" cm="1">
        <f t="array" aca="1" ref="D6" ca="1">_FV(C6,"Ticker symbol",TRUE)</f>
        <v>SHOP</v>
      </c>
      <c r="E6" t="s">
        <v>8</v>
      </c>
      <c r="F6">
        <v>250</v>
      </c>
      <c r="G6" s="8">
        <v>82.58</v>
      </c>
      <c r="H6" s="9">
        <f t="shared" si="0"/>
        <v>20645</v>
      </c>
      <c r="I6" t="str" cm="1">
        <f t="array" aca="1" ref="I6" ca="1">_FV(C6,"Currency")</f>
        <v>USD</v>
      </c>
    </row>
    <row r="7" spans="2:9" x14ac:dyDescent="0.25">
      <c r="B7" s="7">
        <v>45576</v>
      </c>
      <c r="C7" t="e" vm="5">
        <v>#VALUE!</v>
      </c>
      <c r="D7" t="str" cm="1">
        <f t="array" aca="1" ref="D7" ca="1">_FV(C7,"Ticker symbol",TRUE)</f>
        <v>NVDA</v>
      </c>
      <c r="E7" t="s">
        <v>8</v>
      </c>
      <c r="F7">
        <v>30</v>
      </c>
      <c r="G7" s="8">
        <v>134.80000000000001</v>
      </c>
      <c r="H7" s="9">
        <f t="shared" si="0"/>
        <v>4044.0000000000005</v>
      </c>
      <c r="I7" t="str" cm="1">
        <f t="array" aca="1" ref="I7" ca="1">_FV(C7,"Currency")</f>
        <v>USD</v>
      </c>
    </row>
    <row r="8" spans="2:9" x14ac:dyDescent="0.25">
      <c r="B8" s="7">
        <v>45625</v>
      </c>
      <c r="C8" t="e" vm="6">
        <v>#VALUE!</v>
      </c>
      <c r="D8" t="str" cm="1">
        <f t="array" aca="1" ref="D8" ca="1">_FV(C8,"Ticker symbol",TRUE)</f>
        <v>MSFT</v>
      </c>
      <c r="E8" t="s">
        <v>8</v>
      </c>
      <c r="F8">
        <v>100</v>
      </c>
      <c r="G8" s="8">
        <v>423.46</v>
      </c>
      <c r="H8" s="9">
        <f t="shared" si="0"/>
        <v>42346</v>
      </c>
      <c r="I8" t="str" cm="1">
        <f t="array" aca="1" ref="I8" ca="1">_FV(C8,"Currency")</f>
        <v>USD</v>
      </c>
    </row>
    <row r="9" spans="2:9" x14ac:dyDescent="0.25">
      <c r="B9" s="7">
        <v>45691</v>
      </c>
      <c r="C9" t="e" vm="7">
        <v>#VALUE!</v>
      </c>
      <c r="D9" t="str" cm="1">
        <f t="array" aca="1" ref="D9" ca="1">_FV(C9,"Ticker symbol",TRUE)</f>
        <v>AMZN</v>
      </c>
      <c r="E9" t="s">
        <v>8</v>
      </c>
      <c r="F9">
        <v>200</v>
      </c>
      <c r="G9" s="8">
        <v>237.42</v>
      </c>
      <c r="H9" s="9">
        <f t="shared" si="0"/>
        <v>47484</v>
      </c>
      <c r="I9" t="str" cm="1">
        <f t="array" aca="1" ref="I9" ca="1">_FV(C9,"Currency")</f>
        <v>USD</v>
      </c>
    </row>
    <row r="10" spans="2:9" x14ac:dyDescent="0.25">
      <c r="B10" s="7">
        <v>45750</v>
      </c>
      <c r="C10" t="e" vm="8">
        <v>#VALUE!</v>
      </c>
      <c r="D10" t="str" cm="1">
        <f t="array" aca="1" ref="D10" ca="1">_FV(C10,"Ticker symbol",TRUE)</f>
        <v>META</v>
      </c>
      <c r="E10" t="s">
        <v>8</v>
      </c>
      <c r="F10">
        <v>60</v>
      </c>
      <c r="G10" s="8">
        <v>531.62</v>
      </c>
      <c r="H10" s="9">
        <f t="shared" si="0"/>
        <v>31897.200000000001</v>
      </c>
      <c r="I10" t="str" cm="1">
        <f t="array" aca="1" ref="I10" ca="1">_FV(C10,"Currency")</f>
        <v>USD</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39BE5-6A1F-4BAF-8138-31CB4E0B697E}">
  <dimension ref="B1:F194"/>
  <sheetViews>
    <sheetView showGridLines="0" zoomScale="115" zoomScaleNormal="115" workbookViewId="0">
      <selection activeCell="F8" sqref="F8"/>
    </sheetView>
  </sheetViews>
  <sheetFormatPr defaultRowHeight="15" x14ac:dyDescent="0.25"/>
  <cols>
    <col min="1" max="1" width="2" style="1" customWidth="1"/>
    <col min="2" max="2" width="11.5703125" style="1" bestFit="1" customWidth="1"/>
    <col min="3" max="3" width="9.5703125" style="1" bestFit="1" customWidth="1"/>
    <col min="4" max="4" width="9.140625" style="1"/>
    <col min="5" max="5" width="13.140625" style="1" bestFit="1" customWidth="1"/>
    <col min="6" max="6" width="36.140625" style="1" bestFit="1" customWidth="1"/>
    <col min="7" max="16384" width="9.140625" style="1"/>
  </cols>
  <sheetData>
    <row r="1" spans="2:6" ht="19.5" x14ac:dyDescent="0.3">
      <c r="B1" s="2"/>
    </row>
    <row r="2" spans="2:6" ht="17.25" x14ac:dyDescent="0.3">
      <c r="B2" s="45" t="s">
        <v>26</v>
      </c>
      <c r="C2" s="46"/>
      <c r="D2" s="30"/>
      <c r="E2" s="45" t="s">
        <v>27</v>
      </c>
      <c r="F2" s="46"/>
    </row>
    <row r="3" spans="2:6" ht="17.25" x14ac:dyDescent="0.3">
      <c r="B3" s="31"/>
      <c r="C3" s="31"/>
      <c r="D3" s="32"/>
      <c r="E3" s="31"/>
      <c r="F3" s="31"/>
    </row>
    <row r="4" spans="2:6" ht="17.25" x14ac:dyDescent="0.3">
      <c r="B4" s="33" t="s">
        <v>28</v>
      </c>
      <c r="C4" s="35" t="str">
        <f>Dashoard!J19</f>
        <v>AMD</v>
      </c>
      <c r="D4" s="30"/>
      <c r="E4" s="33" t="s">
        <v>29</v>
      </c>
      <c r="F4" s="35" t="e" vm="9">
        <f>Dashoard!J36</f>
        <v>#VALUE!</v>
      </c>
    </row>
    <row r="5" spans="2:6" ht="17.25" x14ac:dyDescent="0.3">
      <c r="B5" s="33" t="s">
        <v>30</v>
      </c>
      <c r="C5" s="35">
        <f>Dashoard!M19</f>
        <v>9</v>
      </c>
      <c r="D5" s="30"/>
      <c r="E5" s="33" t="s">
        <v>30</v>
      </c>
      <c r="F5" s="34">
        <f>C5</f>
        <v>9</v>
      </c>
    </row>
    <row r="7" spans="2:6" x14ac:dyDescent="0.25">
      <c r="B7" s="1" t="str" cm="1">
        <f t="array" aca="1" ref="B7:C194" ca="1">_xlfn.STOCKHISTORY(C4,EDATE(TODAY(),-C5),TODAY())</f>
        <v>Date</v>
      </c>
      <c r="C7" s="1" t="str">
        <f ca="1"/>
        <v>Close</v>
      </c>
      <c r="E7" s="1" t="str" cm="1">
        <f t="array" aca="1" ref="E7:F194" ca="1">_xlfn.STOCKHISTORY(F4,EDATE(TODAY(),-F5),TODAY())</f>
        <v>Date</v>
      </c>
      <c r="F7" s="1" t="str">
        <f ca="1"/>
        <v>Close</v>
      </c>
    </row>
    <row r="8" spans="2:6" x14ac:dyDescent="0.25">
      <c r="B8" s="1" vm="10">
        <f ca="1"/>
        <v>45509</v>
      </c>
      <c r="C8" s="1" vm="11">
        <f ca="1"/>
        <v>134.82</v>
      </c>
      <c r="E8" s="1" vm="10">
        <f ca="1"/>
        <v>45509</v>
      </c>
      <c r="F8" s="1" vm="12">
        <f ca="1"/>
        <v>194.9</v>
      </c>
    </row>
    <row r="9" spans="2:6" x14ac:dyDescent="0.25">
      <c r="B9" s="1" vm="13">
        <f ca="1"/>
        <v>45510</v>
      </c>
      <c r="C9" s="1" vm="14">
        <f ca="1"/>
        <v>130.18</v>
      </c>
      <c r="E9" s="1" vm="13">
        <f ca="1"/>
        <v>45510</v>
      </c>
      <c r="F9" s="1" vm="15">
        <f ca="1"/>
        <v>200.34</v>
      </c>
    </row>
    <row r="10" spans="2:6" x14ac:dyDescent="0.25">
      <c r="B10" s="1" vm="16">
        <f ca="1"/>
        <v>45511</v>
      </c>
      <c r="C10" s="1" vm="17">
        <f ca="1"/>
        <v>128.66999999999999</v>
      </c>
      <c r="E10" s="1" vm="16">
        <f ca="1"/>
        <v>45511</v>
      </c>
      <c r="F10" s="1" vm="18">
        <f ca="1"/>
        <v>200.4</v>
      </c>
    </row>
    <row r="11" spans="2:6" x14ac:dyDescent="0.25">
      <c r="B11" s="1" vm="19">
        <f ca="1"/>
        <v>45512</v>
      </c>
      <c r="C11" s="1" vm="20">
        <f ca="1"/>
        <v>136.32</v>
      </c>
      <c r="E11" s="1" vm="19">
        <f ca="1"/>
        <v>45512</v>
      </c>
      <c r="F11" s="1" vm="21">
        <f ca="1"/>
        <v>204.06</v>
      </c>
    </row>
    <row r="12" spans="2:6" x14ac:dyDescent="0.25">
      <c r="B12" s="1" vm="22">
        <f ca="1"/>
        <v>45513</v>
      </c>
      <c r="C12" s="1" vm="23">
        <f ca="1"/>
        <v>134.27000000000001</v>
      </c>
      <c r="E12" s="1" vm="22">
        <f ca="1"/>
        <v>45513</v>
      </c>
      <c r="F12" s="1" vm="24">
        <f ca="1"/>
        <v>205.8</v>
      </c>
    </row>
    <row r="13" spans="2:6" x14ac:dyDescent="0.25">
      <c r="B13" s="1" vm="25">
        <f ca="1"/>
        <v>45516</v>
      </c>
      <c r="C13" s="1" vm="26">
        <f ca="1"/>
        <v>136.77000000000001</v>
      </c>
      <c r="E13" s="1" vm="25">
        <f ca="1"/>
        <v>45516</v>
      </c>
      <c r="F13" s="1" vm="27">
        <f ca="1"/>
        <v>206.19</v>
      </c>
    </row>
    <row r="14" spans="2:6" x14ac:dyDescent="0.25">
      <c r="B14" s="1" vm="28">
        <f ca="1"/>
        <v>45517</v>
      </c>
      <c r="C14" s="1" vm="29">
        <f ca="1"/>
        <v>141.13</v>
      </c>
      <c r="E14" s="1" vm="28">
        <f ca="1"/>
        <v>45517</v>
      </c>
      <c r="F14" s="1" vm="30">
        <f ca="1"/>
        <v>207.94</v>
      </c>
    </row>
    <row r="15" spans="2:6" x14ac:dyDescent="0.25">
      <c r="B15" s="1" vm="31">
        <f ca="1"/>
        <v>45518</v>
      </c>
      <c r="C15" s="1" vm="32">
        <f ca="1"/>
        <v>140.75</v>
      </c>
      <c r="E15" s="1" vm="31">
        <f ca="1"/>
        <v>45518</v>
      </c>
      <c r="F15" s="1" vm="33">
        <f ca="1"/>
        <v>210.24</v>
      </c>
    </row>
    <row r="16" spans="2:6" x14ac:dyDescent="0.25">
      <c r="B16" s="1" vm="34">
        <f ca="1"/>
        <v>45519</v>
      </c>
      <c r="C16" s="1" vm="35">
        <f ca="1"/>
        <v>147.36000000000001</v>
      </c>
      <c r="E16" s="1" vm="34">
        <f ca="1"/>
        <v>45519</v>
      </c>
      <c r="F16" s="1" vm="36">
        <f ca="1"/>
        <v>211.55</v>
      </c>
    </row>
    <row r="17" spans="2:6" x14ac:dyDescent="0.25">
      <c r="B17" s="1" vm="37">
        <f ca="1"/>
        <v>45520</v>
      </c>
      <c r="C17" s="1" vm="38">
        <f ca="1"/>
        <v>148.56</v>
      </c>
      <c r="E17" s="1" vm="37">
        <f ca="1"/>
        <v>45520</v>
      </c>
      <c r="F17" s="1" vm="39">
        <f ca="1"/>
        <v>213.97</v>
      </c>
    </row>
    <row r="18" spans="2:6" x14ac:dyDescent="0.25">
      <c r="B18" s="1" vm="40">
        <f ca="1"/>
        <v>45523</v>
      </c>
      <c r="C18" s="1" vm="41">
        <f ca="1"/>
        <v>155.28</v>
      </c>
      <c r="E18" s="1" vm="40">
        <f ca="1"/>
        <v>45523</v>
      </c>
      <c r="F18" s="1" vm="42">
        <f ca="1"/>
        <v>215.45</v>
      </c>
    </row>
    <row r="19" spans="2:6" x14ac:dyDescent="0.25">
      <c r="B19" s="1" vm="43">
        <f ca="1"/>
        <v>45524</v>
      </c>
      <c r="C19" s="1" vm="44">
        <f ca="1"/>
        <v>156.4</v>
      </c>
      <c r="E19" s="1" vm="43">
        <f ca="1"/>
        <v>45524</v>
      </c>
      <c r="F19" s="1" vm="45">
        <f ca="1"/>
        <v>214.52</v>
      </c>
    </row>
    <row r="20" spans="2:6" x14ac:dyDescent="0.25">
      <c r="B20" s="1" vm="46">
        <f ca="1"/>
        <v>45525</v>
      </c>
      <c r="C20" s="1" vm="47">
        <f ca="1"/>
        <v>157.81</v>
      </c>
      <c r="E20" s="1" vm="46">
        <f ca="1"/>
        <v>45525</v>
      </c>
      <c r="F20" s="1" vm="48">
        <f ca="1"/>
        <v>214.6</v>
      </c>
    </row>
    <row r="21" spans="2:6" x14ac:dyDescent="0.25">
      <c r="B21" s="1" vm="49">
        <f ca="1"/>
        <v>45526</v>
      </c>
      <c r="C21" s="1" vm="50">
        <f ca="1"/>
        <v>151.69999999999999</v>
      </c>
      <c r="E21" s="1" vm="49">
        <f ca="1"/>
        <v>45526</v>
      </c>
      <c r="F21" s="1" vm="51">
        <f ca="1"/>
        <v>216.63</v>
      </c>
    </row>
    <row r="22" spans="2:6" x14ac:dyDescent="0.25">
      <c r="B22" s="1" vm="52">
        <f ca="1"/>
        <v>45527</v>
      </c>
      <c r="C22" s="1" vm="53">
        <f ca="1"/>
        <v>154.97999999999999</v>
      </c>
      <c r="E22" s="1" vm="52">
        <f ca="1"/>
        <v>45527</v>
      </c>
      <c r="F22" s="1" vm="54">
        <f ca="1"/>
        <v>218.31</v>
      </c>
    </row>
    <row r="23" spans="2:6" x14ac:dyDescent="0.25">
      <c r="B23" s="1" vm="55">
        <f ca="1"/>
        <v>45530</v>
      </c>
      <c r="C23" s="1" vm="56">
        <f ca="1"/>
        <v>149.99</v>
      </c>
      <c r="E23" s="1" vm="55">
        <f ca="1"/>
        <v>45530</v>
      </c>
      <c r="F23" s="1" vm="57">
        <f ca="1"/>
        <v>219.17</v>
      </c>
    </row>
    <row r="24" spans="2:6" x14ac:dyDescent="0.25">
      <c r="B24" s="1" vm="58">
        <f ca="1"/>
        <v>45531</v>
      </c>
      <c r="C24" s="1" vm="59">
        <f ca="1"/>
        <v>150.5</v>
      </c>
      <c r="E24" s="1" vm="58">
        <f ca="1"/>
        <v>45531</v>
      </c>
      <c r="F24" s="1" vm="60">
        <f ca="1"/>
        <v>220.18</v>
      </c>
    </row>
    <row r="25" spans="2:6" x14ac:dyDescent="0.25">
      <c r="B25" s="1" vm="61">
        <f ca="1"/>
        <v>45532</v>
      </c>
      <c r="C25" s="1" vm="62">
        <f ca="1"/>
        <v>146.36000000000001</v>
      </c>
      <c r="E25" s="1" vm="61">
        <f ca="1"/>
        <v>45532</v>
      </c>
      <c r="F25" s="1" vm="63">
        <f ca="1"/>
        <v>221.29</v>
      </c>
    </row>
    <row r="26" spans="2:6" x14ac:dyDescent="0.25">
      <c r="B26" s="1" vm="64">
        <f ca="1"/>
        <v>45533</v>
      </c>
      <c r="C26" s="1" vm="65">
        <f ca="1"/>
        <v>145.49</v>
      </c>
      <c r="E26" s="1" vm="64">
        <f ca="1"/>
        <v>45533</v>
      </c>
      <c r="F26" s="1" vm="66">
        <f ca="1"/>
        <v>222.21</v>
      </c>
    </row>
    <row r="27" spans="2:6" x14ac:dyDescent="0.25">
      <c r="B27" s="1" vm="67">
        <f ca="1"/>
        <v>45534</v>
      </c>
      <c r="C27" s="1" vm="38">
        <f ca="1"/>
        <v>148.56</v>
      </c>
      <c r="E27" s="1" vm="67">
        <f ca="1"/>
        <v>45534</v>
      </c>
      <c r="F27" s="1" vm="68">
        <f ca="1"/>
        <v>224.8</v>
      </c>
    </row>
    <row r="28" spans="2:6" x14ac:dyDescent="0.25">
      <c r="B28" s="1" vm="69">
        <f ca="1"/>
        <v>45538</v>
      </c>
      <c r="C28" s="1" vm="70">
        <f ca="1"/>
        <v>136.94</v>
      </c>
      <c r="E28" s="1" vm="69">
        <f ca="1"/>
        <v>45538</v>
      </c>
      <c r="F28" s="1" vm="71">
        <f ca="1"/>
        <v>220.3</v>
      </c>
    </row>
    <row r="29" spans="2:6" x14ac:dyDescent="0.25">
      <c r="B29" s="1" vm="72">
        <f ca="1"/>
        <v>45539</v>
      </c>
      <c r="C29" s="1" vm="73">
        <f ca="1"/>
        <v>140.87</v>
      </c>
      <c r="E29" s="1" vm="72">
        <f ca="1"/>
        <v>45539</v>
      </c>
      <c r="F29" s="1" vm="74">
        <f ca="1"/>
        <v>219.33</v>
      </c>
    </row>
    <row r="30" spans="2:6" x14ac:dyDescent="0.25">
      <c r="B30" s="1" vm="75">
        <f ca="1"/>
        <v>45540</v>
      </c>
      <c r="C30" s="1" vm="76">
        <f ca="1"/>
        <v>139.44</v>
      </c>
      <c r="E30" s="1" vm="75">
        <f ca="1"/>
        <v>45540</v>
      </c>
      <c r="F30" s="1" vm="77">
        <f ca="1"/>
        <v>217.63</v>
      </c>
    </row>
    <row r="31" spans="2:6" x14ac:dyDescent="0.25">
      <c r="B31" s="1" vm="78">
        <f ca="1"/>
        <v>45541</v>
      </c>
      <c r="C31" s="1" vm="79">
        <f ca="1"/>
        <v>134.35</v>
      </c>
      <c r="E31" s="1" vm="78">
        <f ca="1"/>
        <v>45541</v>
      </c>
      <c r="F31" s="1" vm="80">
        <f ca="1"/>
        <v>212.46</v>
      </c>
    </row>
    <row r="32" spans="2:6" x14ac:dyDescent="0.25">
      <c r="B32" s="1" vm="81">
        <f ca="1"/>
        <v>45544</v>
      </c>
      <c r="C32" s="1" vm="82">
        <f ca="1"/>
        <v>138.15</v>
      </c>
      <c r="E32" s="1" vm="81">
        <f ca="1"/>
        <v>45544</v>
      </c>
      <c r="F32" s="1" vm="83">
        <f ca="1"/>
        <v>216.81</v>
      </c>
    </row>
    <row r="33" spans="2:6" x14ac:dyDescent="0.25">
      <c r="B33" s="1" vm="84">
        <f ca="1"/>
        <v>45545</v>
      </c>
      <c r="C33" s="1" vm="85">
        <f ca="1"/>
        <v>142.84</v>
      </c>
      <c r="E33" s="1" vm="84">
        <f ca="1"/>
        <v>45545</v>
      </c>
      <c r="F33" s="1" vm="86">
        <f ca="1"/>
        <v>205.56</v>
      </c>
    </row>
    <row r="34" spans="2:6" x14ac:dyDescent="0.25">
      <c r="B34" s="1" vm="87">
        <f ca="1"/>
        <v>45546</v>
      </c>
      <c r="C34" s="1" vm="88">
        <f ca="1"/>
        <v>149.86000000000001</v>
      </c>
      <c r="E34" s="1" vm="87">
        <f ca="1"/>
        <v>45546</v>
      </c>
      <c r="F34" s="1" vm="89">
        <f ca="1"/>
        <v>207.23</v>
      </c>
    </row>
    <row r="35" spans="2:6" x14ac:dyDescent="0.25">
      <c r="B35" s="1" vm="90">
        <f ca="1"/>
        <v>45547</v>
      </c>
      <c r="C35" s="1" vm="91">
        <f ca="1"/>
        <v>150.77000000000001</v>
      </c>
      <c r="E35" s="1" vm="90">
        <f ca="1"/>
        <v>45547</v>
      </c>
      <c r="F35" s="1" vm="92">
        <f ca="1"/>
        <v>206.6</v>
      </c>
    </row>
    <row r="36" spans="2:6" x14ac:dyDescent="0.25">
      <c r="B36" s="1" vm="93">
        <f ca="1"/>
        <v>45548</v>
      </c>
      <c r="C36" s="1" vm="94">
        <f ca="1"/>
        <v>152.31</v>
      </c>
      <c r="E36" s="1" vm="93">
        <f ca="1"/>
        <v>45548</v>
      </c>
      <c r="F36" s="1" vm="95">
        <f ca="1"/>
        <v>204.32</v>
      </c>
    </row>
    <row r="37" spans="2:6" x14ac:dyDescent="0.25">
      <c r="B37" s="1" vm="96">
        <f ca="1"/>
        <v>45551</v>
      </c>
      <c r="C37" s="1" vm="97">
        <f ca="1"/>
        <v>152.08000000000001</v>
      </c>
      <c r="E37" s="1" vm="96">
        <f ca="1"/>
        <v>45551</v>
      </c>
      <c r="F37" s="1" vm="98">
        <f ca="1"/>
        <v>207.86</v>
      </c>
    </row>
    <row r="38" spans="2:6" x14ac:dyDescent="0.25">
      <c r="B38" s="1" vm="99">
        <f ca="1"/>
        <v>45552</v>
      </c>
      <c r="C38" s="1" vm="100">
        <f ca="1"/>
        <v>150.82</v>
      </c>
      <c r="E38" s="1" vm="99">
        <f ca="1"/>
        <v>45552</v>
      </c>
      <c r="F38" s="1" vm="101">
        <f ca="1"/>
        <v>209.25</v>
      </c>
    </row>
    <row r="39" spans="2:6" x14ac:dyDescent="0.25">
      <c r="B39" s="1" vm="102">
        <f ca="1"/>
        <v>45553</v>
      </c>
      <c r="C39" s="1" vm="103">
        <f ca="1"/>
        <v>148.29</v>
      </c>
      <c r="E39" s="1" vm="102">
        <f ca="1"/>
        <v>45553</v>
      </c>
      <c r="F39" s="1" vm="104">
        <f ca="1"/>
        <v>207.53</v>
      </c>
    </row>
    <row r="40" spans="2:6" x14ac:dyDescent="0.25">
      <c r="B40" s="1" vm="105">
        <f ca="1"/>
        <v>45554</v>
      </c>
      <c r="C40" s="1" vm="106">
        <f ca="1"/>
        <v>156.74</v>
      </c>
      <c r="E40" s="1" vm="105">
        <f ca="1"/>
        <v>45554</v>
      </c>
      <c r="F40" s="1" vm="107">
        <f ca="1"/>
        <v>210.48</v>
      </c>
    </row>
    <row r="41" spans="2:6" x14ac:dyDescent="0.25">
      <c r="B41" s="1" vm="108">
        <f ca="1"/>
        <v>45555</v>
      </c>
      <c r="C41" s="1" vm="109">
        <f ca="1"/>
        <v>155.94999999999999</v>
      </c>
      <c r="E41" s="1" vm="108">
        <f ca="1"/>
        <v>45555</v>
      </c>
      <c r="F41" s="1" vm="110">
        <f ca="1"/>
        <v>211.09</v>
      </c>
    </row>
    <row r="42" spans="2:6" x14ac:dyDescent="0.25">
      <c r="B42" s="1" vm="111">
        <f ca="1"/>
        <v>45558</v>
      </c>
      <c r="C42" s="1" vm="112">
        <f ca="1"/>
        <v>156.75</v>
      </c>
      <c r="E42" s="1" vm="111">
        <f ca="1"/>
        <v>45558</v>
      </c>
      <c r="F42" s="1" vm="113">
        <f ca="1"/>
        <v>211.44</v>
      </c>
    </row>
    <row r="43" spans="2:6" x14ac:dyDescent="0.25">
      <c r="B43" s="1" vm="114">
        <f ca="1"/>
        <v>45559</v>
      </c>
      <c r="C43" s="1" vm="115">
        <f ca="1"/>
        <v>158.32</v>
      </c>
      <c r="E43" s="1" vm="114">
        <f ca="1"/>
        <v>45559</v>
      </c>
      <c r="F43" s="1" vm="116">
        <f ca="1"/>
        <v>211.59</v>
      </c>
    </row>
    <row r="44" spans="2:6" x14ac:dyDescent="0.25">
      <c r="B44" s="1" vm="117">
        <f ca="1"/>
        <v>45560</v>
      </c>
      <c r="C44" s="1" vm="118">
        <f ca="1"/>
        <v>162.02000000000001</v>
      </c>
      <c r="E44" s="1" vm="117">
        <f ca="1"/>
        <v>45560</v>
      </c>
      <c r="F44" s="1" vm="119">
        <f ca="1"/>
        <v>210.19</v>
      </c>
    </row>
    <row r="45" spans="2:6" x14ac:dyDescent="0.25">
      <c r="B45" s="1" vm="120">
        <f ca="1"/>
        <v>45561</v>
      </c>
      <c r="C45" s="1" vm="121">
        <f ca="1"/>
        <v>167.49</v>
      </c>
      <c r="E45" s="1" vm="120">
        <f ca="1"/>
        <v>45561</v>
      </c>
      <c r="F45" s="1" vm="122">
        <f ca="1"/>
        <v>209.78</v>
      </c>
    </row>
    <row r="46" spans="2:6" x14ac:dyDescent="0.25">
      <c r="B46" s="1" vm="123">
        <f ca="1"/>
        <v>45562</v>
      </c>
      <c r="C46" s="1" vm="124">
        <f ca="1"/>
        <v>164.35</v>
      </c>
      <c r="E46" s="1" vm="123">
        <f ca="1"/>
        <v>45562</v>
      </c>
      <c r="F46" s="1" vm="125">
        <f ca="1"/>
        <v>210.5</v>
      </c>
    </row>
    <row r="47" spans="2:6" x14ac:dyDescent="0.25">
      <c r="B47" s="1" vm="126">
        <f ca="1"/>
        <v>45565</v>
      </c>
      <c r="C47" s="1" vm="127">
        <f ca="1"/>
        <v>164.08</v>
      </c>
      <c r="E47" s="1" vm="126">
        <f ca="1"/>
        <v>45565</v>
      </c>
      <c r="F47" s="1" vm="128">
        <f ca="1"/>
        <v>210.86</v>
      </c>
    </row>
    <row r="48" spans="2:6" x14ac:dyDescent="0.25">
      <c r="B48" s="1" vm="129">
        <f ca="1"/>
        <v>45566</v>
      </c>
      <c r="C48" s="1" vm="130">
        <f ca="1"/>
        <v>159.75</v>
      </c>
      <c r="E48" s="1" vm="129">
        <f ca="1"/>
        <v>45566</v>
      </c>
      <c r="F48" s="1" vm="131">
        <f ca="1"/>
        <v>207.04</v>
      </c>
    </row>
    <row r="49" spans="2:6" x14ac:dyDescent="0.25">
      <c r="B49" s="1" vm="132">
        <f ca="1"/>
        <v>45567</v>
      </c>
      <c r="C49" s="1" vm="133">
        <f ca="1"/>
        <v>159.78</v>
      </c>
      <c r="E49" s="1" vm="132">
        <f ca="1"/>
        <v>45567</v>
      </c>
      <c r="F49" s="1" vm="134">
        <f ca="1"/>
        <v>207.29</v>
      </c>
    </row>
    <row r="50" spans="2:6" x14ac:dyDescent="0.25">
      <c r="B50" s="1" vm="135">
        <f ca="1"/>
        <v>45568</v>
      </c>
      <c r="C50" s="1" vm="136">
        <f ca="1"/>
        <v>162.85</v>
      </c>
      <c r="E50" s="1" vm="135">
        <f ca="1"/>
        <v>45568</v>
      </c>
      <c r="F50" s="1" vm="137">
        <f ca="1"/>
        <v>205.23</v>
      </c>
    </row>
    <row r="51" spans="2:6" x14ac:dyDescent="0.25">
      <c r="B51" s="1" vm="138">
        <f ca="1"/>
        <v>45569</v>
      </c>
      <c r="C51" s="1" vm="139">
        <f ca="1"/>
        <v>170.9</v>
      </c>
      <c r="E51" s="1" vm="138">
        <f ca="1"/>
        <v>45569</v>
      </c>
      <c r="F51" s="1" vm="140">
        <f ca="1"/>
        <v>211.22</v>
      </c>
    </row>
    <row r="52" spans="2:6" x14ac:dyDescent="0.25">
      <c r="B52" s="1" vm="141">
        <f ca="1"/>
        <v>45572</v>
      </c>
      <c r="C52" s="1" vm="142">
        <f ca="1"/>
        <v>170.97</v>
      </c>
      <c r="E52" s="1" vm="141">
        <f ca="1"/>
        <v>45572</v>
      </c>
      <c r="F52" s="1" vm="143">
        <f ca="1"/>
        <v>210.93</v>
      </c>
    </row>
    <row r="53" spans="2:6" x14ac:dyDescent="0.25">
      <c r="B53" s="1" vm="144">
        <f ca="1"/>
        <v>45573</v>
      </c>
      <c r="C53" s="1" vm="145">
        <f ca="1"/>
        <v>172.8</v>
      </c>
      <c r="E53" s="1" vm="144">
        <f ca="1"/>
        <v>45573</v>
      </c>
      <c r="F53" s="1" vm="146">
        <f ca="1"/>
        <v>210.75</v>
      </c>
    </row>
    <row r="54" spans="2:6" x14ac:dyDescent="0.25">
      <c r="B54" s="1" vm="147">
        <f ca="1"/>
        <v>45574</v>
      </c>
      <c r="C54" s="1" vm="148">
        <f ca="1"/>
        <v>171.02</v>
      </c>
      <c r="E54" s="1" vm="147">
        <f ca="1"/>
        <v>45574</v>
      </c>
      <c r="F54" s="1" vm="149">
        <f ca="1"/>
        <v>213.42</v>
      </c>
    </row>
    <row r="55" spans="2:6" x14ac:dyDescent="0.25">
      <c r="B55" s="1" vm="150">
        <f ca="1"/>
        <v>45575</v>
      </c>
      <c r="C55" s="1" vm="151">
        <f ca="1"/>
        <v>164.18</v>
      </c>
      <c r="E55" s="1" vm="150">
        <f ca="1"/>
        <v>45575</v>
      </c>
      <c r="F55" s="1" vm="152">
        <f ca="1"/>
        <v>212.84</v>
      </c>
    </row>
    <row r="56" spans="2:6" x14ac:dyDescent="0.25">
      <c r="B56" s="1" vm="153">
        <f ca="1"/>
        <v>45576</v>
      </c>
      <c r="C56" s="1" vm="154">
        <f ca="1"/>
        <v>167.89</v>
      </c>
      <c r="E56" s="1" vm="153">
        <f ca="1"/>
        <v>45576</v>
      </c>
      <c r="F56" s="1" vm="155">
        <f ca="1"/>
        <v>222.29</v>
      </c>
    </row>
    <row r="57" spans="2:6" x14ac:dyDescent="0.25">
      <c r="B57" s="1" vm="156">
        <f ca="1"/>
        <v>45579</v>
      </c>
      <c r="C57" s="1" vm="157">
        <f ca="1"/>
        <v>165.27</v>
      </c>
      <c r="E57" s="1" vm="156">
        <f ca="1"/>
        <v>45579</v>
      </c>
      <c r="F57" s="1" vm="158">
        <f ca="1"/>
        <v>221.48</v>
      </c>
    </row>
    <row r="58" spans="2:6" x14ac:dyDescent="0.25">
      <c r="B58" s="1" vm="159">
        <f ca="1"/>
        <v>45580</v>
      </c>
      <c r="C58" s="1" vm="160">
        <f ca="1"/>
        <v>156.63999999999999</v>
      </c>
      <c r="E58" s="1" vm="159">
        <f ca="1"/>
        <v>45580</v>
      </c>
      <c r="F58" s="1" vm="161">
        <f ca="1"/>
        <v>222.39</v>
      </c>
    </row>
    <row r="59" spans="2:6" x14ac:dyDescent="0.25">
      <c r="B59" s="1" vm="162">
        <f ca="1"/>
        <v>45581</v>
      </c>
      <c r="C59" s="1" vm="163">
        <f ca="1"/>
        <v>156.13</v>
      </c>
      <c r="E59" s="1" vm="162">
        <f ca="1"/>
        <v>45581</v>
      </c>
      <c r="F59" s="1" vm="164">
        <f ca="1"/>
        <v>223.64</v>
      </c>
    </row>
    <row r="60" spans="2:6" x14ac:dyDescent="0.25">
      <c r="B60" s="1" vm="165">
        <f ca="1"/>
        <v>45582</v>
      </c>
      <c r="C60" s="1" vm="166">
        <f ca="1"/>
        <v>156.25</v>
      </c>
      <c r="E60" s="1" vm="165">
        <f ca="1"/>
        <v>45582</v>
      </c>
      <c r="F60" s="1" vm="167">
        <f ca="1"/>
        <v>224.42</v>
      </c>
    </row>
    <row r="61" spans="2:6" x14ac:dyDescent="0.25">
      <c r="B61" s="1" vm="168">
        <f ca="1"/>
        <v>45583</v>
      </c>
      <c r="C61" s="1" vm="169">
        <f ca="1"/>
        <v>155.97</v>
      </c>
      <c r="E61" s="1" vm="168">
        <f ca="1"/>
        <v>45583</v>
      </c>
      <c r="F61" s="1" vm="170">
        <f ca="1"/>
        <v>225.37</v>
      </c>
    </row>
    <row r="62" spans="2:6" x14ac:dyDescent="0.25">
      <c r="B62" s="1" vm="171">
        <f ca="1"/>
        <v>45586</v>
      </c>
      <c r="C62" s="1" vm="172">
        <f ca="1"/>
        <v>157.9</v>
      </c>
      <c r="E62" s="1" vm="171">
        <f ca="1"/>
        <v>45586</v>
      </c>
      <c r="F62" s="1" vm="173">
        <f ca="1"/>
        <v>223</v>
      </c>
    </row>
    <row r="63" spans="2:6" x14ac:dyDescent="0.25">
      <c r="B63" s="1" vm="174">
        <f ca="1"/>
        <v>45587</v>
      </c>
      <c r="C63" s="1" vm="175">
        <f ca="1"/>
        <v>154.09</v>
      </c>
      <c r="E63" s="1" vm="174">
        <f ca="1"/>
        <v>45587</v>
      </c>
      <c r="F63" s="1" vm="176">
        <f ca="1"/>
        <v>224.12</v>
      </c>
    </row>
    <row r="64" spans="2:6" x14ac:dyDescent="0.25">
      <c r="B64" s="1" vm="177">
        <f ca="1"/>
        <v>45588</v>
      </c>
      <c r="C64" s="1" vm="178">
        <f ca="1"/>
        <v>152.91</v>
      </c>
      <c r="E64" s="1" vm="177">
        <f ca="1"/>
        <v>45588</v>
      </c>
      <c r="F64" s="1" vm="179">
        <f ca="1"/>
        <v>223.41</v>
      </c>
    </row>
    <row r="65" spans="2:6" x14ac:dyDescent="0.25">
      <c r="B65" s="1" vm="180">
        <f ca="1"/>
        <v>45589</v>
      </c>
      <c r="C65" s="1" vm="181">
        <f ca="1"/>
        <v>153.44</v>
      </c>
      <c r="E65" s="1" vm="180">
        <f ca="1"/>
        <v>45589</v>
      </c>
      <c r="F65" s="1" vm="182">
        <f ca="1"/>
        <v>224.98</v>
      </c>
    </row>
    <row r="66" spans="2:6" x14ac:dyDescent="0.25">
      <c r="B66" s="1" vm="183">
        <f ca="1"/>
        <v>45590</v>
      </c>
      <c r="C66" s="1" vm="184">
        <f ca="1"/>
        <v>156.22999999999999</v>
      </c>
      <c r="E66" s="1" vm="183">
        <f ca="1"/>
        <v>45590</v>
      </c>
      <c r="F66" s="1" vm="185">
        <f ca="1"/>
        <v>222.31</v>
      </c>
    </row>
    <row r="67" spans="2:6" x14ac:dyDescent="0.25">
      <c r="B67" s="1" vm="186">
        <f ca="1"/>
        <v>45593</v>
      </c>
      <c r="C67" s="1" vm="187">
        <f ca="1"/>
        <v>159.91999999999999</v>
      </c>
      <c r="E67" s="1" vm="186">
        <f ca="1"/>
        <v>45593</v>
      </c>
      <c r="F67" s="1" vm="188">
        <f ca="1"/>
        <v>225.5</v>
      </c>
    </row>
    <row r="68" spans="2:6" x14ac:dyDescent="0.25">
      <c r="B68" s="1" vm="189">
        <f ca="1"/>
        <v>45594</v>
      </c>
      <c r="C68" s="1" vm="190">
        <f ca="1"/>
        <v>166.25</v>
      </c>
      <c r="E68" s="1" vm="189">
        <f ca="1"/>
        <v>45594</v>
      </c>
      <c r="F68" s="1" vm="191">
        <f ca="1"/>
        <v>222.9</v>
      </c>
    </row>
    <row r="69" spans="2:6" x14ac:dyDescent="0.25">
      <c r="B69" s="1" vm="192">
        <f ca="1"/>
        <v>45595</v>
      </c>
      <c r="C69" s="1" vm="193">
        <f ca="1"/>
        <v>148.6</v>
      </c>
      <c r="E69" s="1" vm="192">
        <f ca="1"/>
        <v>45595</v>
      </c>
      <c r="F69" s="1" vm="194">
        <f ca="1"/>
        <v>224.41</v>
      </c>
    </row>
    <row r="70" spans="2:6" x14ac:dyDescent="0.25">
      <c r="B70" s="1" vm="195">
        <f ca="1"/>
        <v>45596</v>
      </c>
      <c r="C70" s="1" vm="196">
        <f ca="1"/>
        <v>144.07</v>
      </c>
      <c r="E70" s="1" vm="195">
        <f ca="1"/>
        <v>45596</v>
      </c>
      <c r="F70" s="1" vm="197">
        <f ca="1"/>
        <v>221.92</v>
      </c>
    </row>
    <row r="71" spans="2:6" x14ac:dyDescent="0.25">
      <c r="B71" s="1" vm="198">
        <f ca="1"/>
        <v>45597</v>
      </c>
      <c r="C71" s="1" vm="199">
        <f ca="1"/>
        <v>141.86000000000001</v>
      </c>
      <c r="E71" s="1" vm="198">
        <f ca="1"/>
        <v>45597</v>
      </c>
      <c r="F71" s="1" vm="200">
        <f ca="1"/>
        <v>222.94</v>
      </c>
    </row>
    <row r="72" spans="2:6" x14ac:dyDescent="0.25">
      <c r="B72" s="1" vm="201">
        <f ca="1"/>
        <v>45600</v>
      </c>
      <c r="C72" s="1" vm="202">
        <f ca="1"/>
        <v>140.71</v>
      </c>
      <c r="E72" s="1" vm="201">
        <f ca="1"/>
        <v>45600</v>
      </c>
      <c r="F72" s="1" vm="203">
        <f ca="1"/>
        <v>219.78</v>
      </c>
    </row>
    <row r="73" spans="2:6" x14ac:dyDescent="0.25">
      <c r="B73" s="1" vm="204">
        <f ca="1"/>
        <v>45601</v>
      </c>
      <c r="C73" s="1" vm="205">
        <f ca="1"/>
        <v>141.66</v>
      </c>
      <c r="E73" s="1" vm="204">
        <f ca="1"/>
        <v>45601</v>
      </c>
      <c r="F73" s="1" vm="206">
        <f ca="1"/>
        <v>221.49</v>
      </c>
    </row>
    <row r="74" spans="2:6" x14ac:dyDescent="0.25">
      <c r="B74" s="1" vm="207">
        <f ca="1"/>
        <v>45602</v>
      </c>
      <c r="C74" s="1" vm="208">
        <f ca="1"/>
        <v>145.1</v>
      </c>
      <c r="E74" s="1" vm="207">
        <f ca="1"/>
        <v>45602</v>
      </c>
      <c r="F74" s="1" vm="209">
        <f ca="1"/>
        <v>247.06</v>
      </c>
    </row>
    <row r="75" spans="2:6" x14ac:dyDescent="0.25">
      <c r="B75" s="1" vm="210">
        <f ca="1"/>
        <v>45603</v>
      </c>
      <c r="C75" s="1" vm="211">
        <f ca="1"/>
        <v>149.82</v>
      </c>
      <c r="E75" s="1" vm="210">
        <f ca="1"/>
        <v>45603</v>
      </c>
      <c r="F75" s="1" vm="212">
        <f ca="1"/>
        <v>236.38</v>
      </c>
    </row>
    <row r="76" spans="2:6" x14ac:dyDescent="0.25">
      <c r="B76" s="1" vm="213">
        <f ca="1"/>
        <v>45604</v>
      </c>
      <c r="C76" s="1" vm="214">
        <f ca="1"/>
        <v>147.94999999999999</v>
      </c>
      <c r="E76" s="1" vm="213">
        <f ca="1"/>
        <v>45604</v>
      </c>
      <c r="F76" s="1" vm="215">
        <f ca="1"/>
        <v>236.98</v>
      </c>
    </row>
    <row r="77" spans="2:6" x14ac:dyDescent="0.25">
      <c r="B77" s="1" vm="216">
        <f ca="1"/>
        <v>45607</v>
      </c>
      <c r="C77" s="1" vm="217">
        <f ca="1"/>
        <v>147.35</v>
      </c>
      <c r="E77" s="1" vm="216">
        <f ca="1"/>
        <v>45607</v>
      </c>
      <c r="F77" s="1" vm="218">
        <f ca="1"/>
        <v>239.29</v>
      </c>
    </row>
    <row r="78" spans="2:6" x14ac:dyDescent="0.25">
      <c r="B78" s="1" vm="219">
        <f ca="1"/>
        <v>45608</v>
      </c>
      <c r="C78" s="1" vm="220">
        <f ca="1"/>
        <v>143.63</v>
      </c>
      <c r="E78" s="1" vm="219">
        <f ca="1"/>
        <v>45608</v>
      </c>
      <c r="F78" s="1" vm="221">
        <f ca="1"/>
        <v>239.56</v>
      </c>
    </row>
    <row r="79" spans="2:6" x14ac:dyDescent="0.25">
      <c r="B79" s="1" vm="222">
        <f ca="1"/>
        <v>45609</v>
      </c>
      <c r="C79" s="1" vm="223">
        <f ca="1"/>
        <v>139.30000000000001</v>
      </c>
      <c r="E79" s="1" vm="222">
        <f ca="1"/>
        <v>45609</v>
      </c>
      <c r="F79" s="1" vm="224">
        <f ca="1"/>
        <v>241.16</v>
      </c>
    </row>
    <row r="80" spans="2:6" x14ac:dyDescent="0.25">
      <c r="B80" s="1" vm="225">
        <f ca="1"/>
        <v>45610</v>
      </c>
      <c r="C80" s="1" vm="226">
        <f ca="1"/>
        <v>138.84</v>
      </c>
      <c r="E80" s="1" vm="225">
        <f ca="1"/>
        <v>45610</v>
      </c>
      <c r="F80" s="1" vm="227">
        <f ca="1"/>
        <v>241.87</v>
      </c>
    </row>
    <row r="81" spans="2:6" x14ac:dyDescent="0.25">
      <c r="B81" s="1" vm="228">
        <f ca="1"/>
        <v>45611</v>
      </c>
      <c r="C81" s="1" vm="229">
        <f ca="1"/>
        <v>134.9</v>
      </c>
      <c r="E81" s="1" vm="228">
        <f ca="1"/>
        <v>45611</v>
      </c>
      <c r="F81" s="1" vm="230">
        <f ca="1"/>
        <v>245.31</v>
      </c>
    </row>
    <row r="82" spans="2:6" x14ac:dyDescent="0.25">
      <c r="B82" s="1" vm="231">
        <f ca="1"/>
        <v>45614</v>
      </c>
      <c r="C82" s="1" vm="232">
        <f ca="1"/>
        <v>138.93</v>
      </c>
      <c r="E82" s="1" vm="231">
        <f ca="1"/>
        <v>45614</v>
      </c>
      <c r="F82" s="1" vm="233">
        <f ca="1"/>
        <v>245.03</v>
      </c>
    </row>
    <row r="83" spans="2:6" x14ac:dyDescent="0.25">
      <c r="B83" s="1" vm="234">
        <f ca="1"/>
        <v>45615</v>
      </c>
      <c r="C83" s="1" vm="235">
        <f ca="1"/>
        <v>139.38999999999999</v>
      </c>
      <c r="E83" s="1" vm="234">
        <f ca="1"/>
        <v>45615</v>
      </c>
      <c r="F83" s="1" vm="236">
        <f ca="1"/>
        <v>243.09</v>
      </c>
    </row>
    <row r="84" spans="2:6" x14ac:dyDescent="0.25">
      <c r="B84" s="1" vm="237">
        <f ca="1"/>
        <v>45616</v>
      </c>
      <c r="C84" s="1" vm="238">
        <f ca="1"/>
        <v>137.6</v>
      </c>
      <c r="E84" s="1" vm="237">
        <f ca="1"/>
        <v>45616</v>
      </c>
      <c r="F84" s="1" vm="239">
        <f ca="1"/>
        <v>240.78</v>
      </c>
    </row>
    <row r="85" spans="2:6" x14ac:dyDescent="0.25">
      <c r="B85" s="1" vm="240">
        <f ca="1"/>
        <v>45617</v>
      </c>
      <c r="C85" s="1" vm="241">
        <f ca="1"/>
        <v>137.49</v>
      </c>
      <c r="E85" s="1" vm="240">
        <f ca="1"/>
        <v>45617</v>
      </c>
      <c r="F85" s="1" vm="242">
        <f ca="1"/>
        <v>244.76</v>
      </c>
    </row>
    <row r="86" spans="2:6" x14ac:dyDescent="0.25">
      <c r="B86" s="1" vm="243">
        <f ca="1"/>
        <v>45618</v>
      </c>
      <c r="C86" s="1" vm="244">
        <f ca="1"/>
        <v>138.35</v>
      </c>
      <c r="E86" s="1" vm="243">
        <f ca="1"/>
        <v>45618</v>
      </c>
      <c r="F86" s="1" vm="245">
        <f ca="1"/>
        <v>248.55</v>
      </c>
    </row>
    <row r="87" spans="2:6" x14ac:dyDescent="0.25">
      <c r="B87" s="1" vm="246">
        <f ca="1"/>
        <v>45621</v>
      </c>
      <c r="C87" s="1" vm="29">
        <f ca="1"/>
        <v>141.13</v>
      </c>
      <c r="E87" s="1" vm="246">
        <f ca="1"/>
        <v>45621</v>
      </c>
      <c r="F87" s="1" vm="247">
        <f ca="1"/>
        <v>250.29</v>
      </c>
    </row>
    <row r="88" spans="2:6" x14ac:dyDescent="0.25">
      <c r="B88" s="1" vm="248">
        <f ca="1"/>
        <v>45622</v>
      </c>
      <c r="C88" s="1" vm="249">
        <f ca="1"/>
        <v>137.72</v>
      </c>
      <c r="E88" s="1" vm="248">
        <f ca="1"/>
        <v>45622</v>
      </c>
      <c r="F88" s="1" vm="250">
        <f ca="1"/>
        <v>249.97</v>
      </c>
    </row>
    <row r="89" spans="2:6" x14ac:dyDescent="0.25">
      <c r="B89" s="1" vm="251">
        <f ca="1"/>
        <v>45623</v>
      </c>
      <c r="C89" s="1" vm="252">
        <f ca="1"/>
        <v>136.24</v>
      </c>
      <c r="E89" s="1" vm="251">
        <f ca="1"/>
        <v>45623</v>
      </c>
      <c r="F89" s="1" vm="253">
        <f ca="1"/>
        <v>249.79</v>
      </c>
    </row>
    <row r="90" spans="2:6" x14ac:dyDescent="0.25">
      <c r="B90" s="1" vm="254">
        <f ca="1"/>
        <v>45625</v>
      </c>
      <c r="C90" s="1" vm="255">
        <f ca="1"/>
        <v>137.17500000000001</v>
      </c>
      <c r="E90" s="1" vm="254">
        <f ca="1"/>
        <v>45625</v>
      </c>
      <c r="F90" s="1" vm="256">
        <f ca="1"/>
        <v>249.72</v>
      </c>
    </row>
    <row r="91" spans="2:6" x14ac:dyDescent="0.25">
      <c r="B91" s="1" vm="257">
        <f ca="1"/>
        <v>45628</v>
      </c>
      <c r="C91" s="1" vm="258">
        <f ca="1"/>
        <v>142.06</v>
      </c>
      <c r="E91" s="1" vm="257">
        <f ca="1"/>
        <v>45628</v>
      </c>
      <c r="F91" s="1" vm="259">
        <f ca="1"/>
        <v>246.25</v>
      </c>
    </row>
    <row r="92" spans="2:6" x14ac:dyDescent="0.25">
      <c r="B92" s="1" vm="260">
        <f ca="1"/>
        <v>45629</v>
      </c>
      <c r="C92" s="1" vm="261">
        <f ca="1"/>
        <v>141.97999999999999</v>
      </c>
      <c r="E92" s="1" vm="260">
        <f ca="1"/>
        <v>45629</v>
      </c>
      <c r="F92" s="1" vm="262">
        <f ca="1"/>
        <v>244.82</v>
      </c>
    </row>
    <row r="93" spans="2:6" x14ac:dyDescent="0.25">
      <c r="B93" s="1" vm="263">
        <f ca="1"/>
        <v>45630</v>
      </c>
      <c r="C93" s="1" vm="264">
        <f ca="1"/>
        <v>143.99</v>
      </c>
      <c r="E93" s="1" vm="263">
        <f ca="1"/>
        <v>45630</v>
      </c>
      <c r="F93" s="1" vm="265">
        <f ca="1"/>
        <v>243.4</v>
      </c>
    </row>
    <row r="94" spans="2:6" x14ac:dyDescent="0.25">
      <c r="B94" s="1" vm="266">
        <f ca="1"/>
        <v>45631</v>
      </c>
      <c r="C94" s="1" vm="267">
        <f ca="1"/>
        <v>141.36000000000001</v>
      </c>
      <c r="E94" s="1" vm="266">
        <f ca="1"/>
        <v>45631</v>
      </c>
      <c r="F94" s="1" vm="268">
        <f ca="1"/>
        <v>245.48</v>
      </c>
    </row>
    <row r="95" spans="2:6" x14ac:dyDescent="0.25">
      <c r="B95" s="1" vm="269">
        <f ca="1"/>
        <v>45632</v>
      </c>
      <c r="C95" s="1" vm="270">
        <f ca="1"/>
        <v>138.59</v>
      </c>
      <c r="E95" s="1" vm="269">
        <f ca="1"/>
        <v>45632</v>
      </c>
      <c r="F95" s="1" vm="271">
        <f ca="1"/>
        <v>247.36</v>
      </c>
    </row>
    <row r="96" spans="2:6" x14ac:dyDescent="0.25">
      <c r="B96" s="1" vm="272">
        <f ca="1"/>
        <v>45635</v>
      </c>
      <c r="C96" s="1" vm="273">
        <f ca="1"/>
        <v>130.87</v>
      </c>
      <c r="E96" s="1" vm="272">
        <f ca="1"/>
        <v>45635</v>
      </c>
      <c r="F96" s="1" vm="274">
        <f ca="1"/>
        <v>243.81</v>
      </c>
    </row>
    <row r="97" spans="2:6" x14ac:dyDescent="0.25">
      <c r="B97" s="1" vm="275">
        <f ca="1"/>
        <v>45636</v>
      </c>
      <c r="C97" s="1" vm="276">
        <f ca="1"/>
        <v>127.74</v>
      </c>
      <c r="E97" s="1" vm="275">
        <f ca="1"/>
        <v>45636</v>
      </c>
      <c r="F97" s="1" vm="277">
        <f ca="1"/>
        <v>242.86</v>
      </c>
    </row>
    <row r="98" spans="2:6" x14ac:dyDescent="0.25">
      <c r="B98" s="1" vm="278">
        <f ca="1"/>
        <v>45637</v>
      </c>
      <c r="C98" s="1" vm="279">
        <f ca="1"/>
        <v>130.15</v>
      </c>
      <c r="E98" s="1" vm="278">
        <f ca="1"/>
        <v>45637</v>
      </c>
      <c r="F98" s="1" vm="280">
        <f ca="1"/>
        <v>243.53</v>
      </c>
    </row>
    <row r="99" spans="2:6" x14ac:dyDescent="0.25">
      <c r="B99" s="1" vm="281">
        <f ca="1"/>
        <v>45638</v>
      </c>
      <c r="C99" s="1" vm="282">
        <f ca="1"/>
        <v>130.6</v>
      </c>
      <c r="E99" s="1" vm="281">
        <f ca="1"/>
        <v>45638</v>
      </c>
      <c r="F99" s="1" vm="283">
        <f ca="1"/>
        <v>241.53</v>
      </c>
    </row>
    <row r="100" spans="2:6" x14ac:dyDescent="0.25">
      <c r="B100" s="1" vm="284">
        <f ca="1"/>
        <v>45639</v>
      </c>
      <c r="C100" s="1" vm="285">
        <f ca="1"/>
        <v>126.91</v>
      </c>
      <c r="E100" s="1" vm="284">
        <f ca="1"/>
        <v>45639</v>
      </c>
      <c r="F100" s="1" vm="286">
        <f ca="1"/>
        <v>239.94</v>
      </c>
    </row>
    <row r="101" spans="2:6" x14ac:dyDescent="0.25">
      <c r="B101" s="1" vm="287">
        <f ca="1"/>
        <v>45642</v>
      </c>
      <c r="C101" s="1" vm="288">
        <f ca="1"/>
        <v>126.69</v>
      </c>
      <c r="E101" s="1" vm="287">
        <f ca="1"/>
        <v>45642</v>
      </c>
      <c r="F101" s="1" vm="289">
        <f ca="1"/>
        <v>239.58</v>
      </c>
    </row>
    <row r="102" spans="2:6" x14ac:dyDescent="0.25">
      <c r="B102" s="1" vm="290">
        <f ca="1"/>
        <v>45643</v>
      </c>
      <c r="C102" s="1" vm="291">
        <f ca="1"/>
        <v>125.02</v>
      </c>
      <c r="E102" s="1" vm="290">
        <f ca="1"/>
        <v>45643</v>
      </c>
      <c r="F102" s="1" vm="292">
        <f ca="1"/>
        <v>238.36</v>
      </c>
    </row>
    <row r="103" spans="2:6" x14ac:dyDescent="0.25">
      <c r="B103" s="1" vm="293">
        <f ca="1"/>
        <v>45644</v>
      </c>
      <c r="C103" s="1" vm="294">
        <f ca="1"/>
        <v>121.41</v>
      </c>
      <c r="E103" s="1" vm="293">
        <f ca="1"/>
        <v>45644</v>
      </c>
      <c r="F103" s="1" vm="295">
        <f ca="1"/>
        <v>230.37</v>
      </c>
    </row>
    <row r="104" spans="2:6" x14ac:dyDescent="0.25">
      <c r="B104" s="1" vm="296">
        <f ca="1"/>
        <v>45645</v>
      </c>
      <c r="C104" s="1" vm="297">
        <f ca="1"/>
        <v>118.88</v>
      </c>
      <c r="E104" s="1" vm="296">
        <f ca="1"/>
        <v>45645</v>
      </c>
      <c r="F104" s="1" vm="298">
        <f ca="1"/>
        <v>232.96</v>
      </c>
    </row>
    <row r="105" spans="2:6" x14ac:dyDescent="0.25">
      <c r="B105" s="1" vm="299">
        <f ca="1"/>
        <v>45646</v>
      </c>
      <c r="C105" s="1" vm="300">
        <f ca="1"/>
        <v>119.21</v>
      </c>
      <c r="E105" s="1" vm="299">
        <f ca="1"/>
        <v>45646</v>
      </c>
      <c r="F105" s="1" vm="301">
        <f ca="1"/>
        <v>237.6</v>
      </c>
    </row>
    <row r="106" spans="2:6" x14ac:dyDescent="0.25">
      <c r="B106" s="1" vm="302">
        <f ca="1"/>
        <v>45649</v>
      </c>
      <c r="C106" s="1" vm="303">
        <f ca="1"/>
        <v>124.6</v>
      </c>
      <c r="E106" s="1" vm="302">
        <f ca="1"/>
        <v>45649</v>
      </c>
      <c r="F106" s="1" vm="304">
        <f ca="1"/>
        <v>238.39</v>
      </c>
    </row>
    <row r="107" spans="2:6" x14ac:dyDescent="0.25">
      <c r="B107" s="1" vm="305">
        <f ca="1"/>
        <v>45650</v>
      </c>
      <c r="C107" s="1" vm="306">
        <f ca="1"/>
        <v>126.29</v>
      </c>
      <c r="E107" s="1" vm="305">
        <f ca="1"/>
        <v>45650</v>
      </c>
      <c r="F107" s="1" vm="307">
        <f ca="1"/>
        <v>242.31</v>
      </c>
    </row>
    <row r="108" spans="2:6" x14ac:dyDescent="0.25">
      <c r="B108" s="1" vm="308">
        <f ca="1"/>
        <v>45652</v>
      </c>
      <c r="C108" s="1" vm="309">
        <f ca="1"/>
        <v>125.06</v>
      </c>
      <c r="E108" s="1" vm="308">
        <f ca="1"/>
        <v>45652</v>
      </c>
      <c r="F108" s="1" vm="310">
        <f ca="1"/>
        <v>243.14</v>
      </c>
    </row>
    <row r="109" spans="2:6" x14ac:dyDescent="0.25">
      <c r="B109" s="1" vm="311">
        <f ca="1"/>
        <v>45653</v>
      </c>
      <c r="C109" s="1" vm="312">
        <f ca="1"/>
        <v>125.19</v>
      </c>
      <c r="E109" s="1" vm="311">
        <f ca="1"/>
        <v>45653</v>
      </c>
      <c r="F109" s="1" vm="313">
        <f ca="1"/>
        <v>241.17</v>
      </c>
    </row>
    <row r="110" spans="2:6" x14ac:dyDescent="0.25">
      <c r="B110" s="1" vm="314">
        <f ca="1"/>
        <v>45656</v>
      </c>
      <c r="C110" s="1" vm="315">
        <f ca="1"/>
        <v>122.44</v>
      </c>
      <c r="E110" s="1" vm="314">
        <f ca="1"/>
        <v>45656</v>
      </c>
      <c r="F110" s="1" vm="316">
        <f ca="1"/>
        <v>239.32</v>
      </c>
    </row>
    <row r="111" spans="2:6" x14ac:dyDescent="0.25">
      <c r="B111" s="1" vm="317">
        <f ca="1"/>
        <v>45657</v>
      </c>
      <c r="C111" s="1" vm="318">
        <f ca="1"/>
        <v>120.79</v>
      </c>
      <c r="E111" s="1" vm="317">
        <f ca="1"/>
        <v>45657</v>
      </c>
      <c r="F111" s="1" vm="319">
        <f ca="1"/>
        <v>239.71</v>
      </c>
    </row>
    <row r="112" spans="2:6" x14ac:dyDescent="0.25">
      <c r="B112" s="1" vm="320">
        <f ca="1"/>
        <v>45659</v>
      </c>
      <c r="C112" s="1" vm="321">
        <f ca="1"/>
        <v>120.63</v>
      </c>
      <c r="E112" s="1" vm="320">
        <f ca="1"/>
        <v>45659</v>
      </c>
      <c r="F112" s="1" vm="322">
        <f ca="1"/>
        <v>240</v>
      </c>
    </row>
    <row r="113" spans="2:6" x14ac:dyDescent="0.25">
      <c r="B113" s="1" vm="323">
        <f ca="1"/>
        <v>45660</v>
      </c>
      <c r="C113" s="1" vm="324">
        <f ca="1"/>
        <v>125.37</v>
      </c>
      <c r="E113" s="1" vm="323">
        <f ca="1"/>
        <v>45660</v>
      </c>
      <c r="F113" s="1" vm="325">
        <f ca="1"/>
        <v>243.28</v>
      </c>
    </row>
    <row r="114" spans="2:6" x14ac:dyDescent="0.25">
      <c r="B114" s="1" vm="326">
        <f ca="1"/>
        <v>45663</v>
      </c>
      <c r="C114" s="1" vm="327">
        <f ca="1"/>
        <v>129.55000000000001</v>
      </c>
      <c r="E114" s="1" vm="326">
        <f ca="1"/>
        <v>45663</v>
      </c>
      <c r="F114" s="1" vm="328">
        <f ca="1"/>
        <v>240.85</v>
      </c>
    </row>
    <row r="115" spans="2:6" x14ac:dyDescent="0.25">
      <c r="B115" s="1" vm="329">
        <f ca="1"/>
        <v>45664</v>
      </c>
      <c r="C115" s="1" vm="330">
        <f ca="1"/>
        <v>127.33</v>
      </c>
      <c r="E115" s="1" vm="329">
        <f ca="1"/>
        <v>45664</v>
      </c>
      <c r="F115" s="1" vm="331">
        <f ca="1"/>
        <v>243.17</v>
      </c>
    </row>
    <row r="116" spans="2:6" x14ac:dyDescent="0.25">
      <c r="B116" s="1" vm="332">
        <f ca="1"/>
        <v>45665</v>
      </c>
      <c r="C116" s="1" vm="333">
        <f ca="1"/>
        <v>121.84</v>
      </c>
      <c r="E116" s="1" vm="332">
        <f ca="1"/>
        <v>45665</v>
      </c>
      <c r="F116" s="1" vm="334">
        <f ca="1"/>
        <v>243.13</v>
      </c>
    </row>
    <row r="117" spans="2:6" x14ac:dyDescent="0.25">
      <c r="B117" s="1" vm="335">
        <f ca="1"/>
        <v>45667</v>
      </c>
      <c r="C117" s="1" vm="336">
        <f ca="1"/>
        <v>116.04</v>
      </c>
      <c r="E117" s="1" vm="335">
        <f ca="1"/>
        <v>45667</v>
      </c>
      <c r="F117" s="1" vm="337">
        <f ca="1"/>
        <v>239.87</v>
      </c>
    </row>
    <row r="118" spans="2:6" x14ac:dyDescent="0.25">
      <c r="B118" s="1" vm="338">
        <f ca="1"/>
        <v>45670</v>
      </c>
      <c r="C118" s="1" vm="339">
        <f ca="1"/>
        <v>117.32</v>
      </c>
      <c r="E118" s="1" vm="338">
        <f ca="1"/>
        <v>45670</v>
      </c>
      <c r="F118" s="1" vm="340">
        <f ca="1"/>
        <v>244.21</v>
      </c>
    </row>
    <row r="119" spans="2:6" x14ac:dyDescent="0.25">
      <c r="B119" s="1" vm="341">
        <f ca="1"/>
        <v>45671</v>
      </c>
      <c r="C119" s="1" vm="342">
        <f ca="1"/>
        <v>116.09</v>
      </c>
      <c r="E119" s="1" vm="341">
        <f ca="1"/>
        <v>45671</v>
      </c>
      <c r="F119" s="1" vm="343">
        <f ca="1"/>
        <v>247.47</v>
      </c>
    </row>
    <row r="120" spans="2:6" x14ac:dyDescent="0.25">
      <c r="B120" s="1" vm="344">
        <f ca="1"/>
        <v>45672</v>
      </c>
      <c r="C120" s="1" vm="345">
        <f ca="1"/>
        <v>119.96</v>
      </c>
      <c r="E120" s="1" vm="344">
        <f ca="1"/>
        <v>45672</v>
      </c>
      <c r="F120" s="1" vm="346">
        <f ca="1"/>
        <v>252.35</v>
      </c>
    </row>
    <row r="121" spans="2:6" x14ac:dyDescent="0.25">
      <c r="B121" s="1" vm="347">
        <f ca="1"/>
        <v>45673</v>
      </c>
      <c r="C121" s="1" vm="348">
        <f ca="1"/>
        <v>118.44</v>
      </c>
      <c r="E121" s="1" vm="347">
        <f ca="1"/>
        <v>45673</v>
      </c>
      <c r="F121" s="1" vm="349">
        <f ca="1"/>
        <v>254.27</v>
      </c>
    </row>
    <row r="122" spans="2:6" x14ac:dyDescent="0.25">
      <c r="B122" s="1" vm="350">
        <f ca="1"/>
        <v>45674</v>
      </c>
      <c r="C122" s="1" vm="351">
        <f ca="1"/>
        <v>121.46</v>
      </c>
      <c r="E122" s="1" vm="350">
        <f ca="1"/>
        <v>45674</v>
      </c>
      <c r="F122" s="1" vm="352">
        <f ca="1"/>
        <v>259.16000000000003</v>
      </c>
    </row>
    <row r="123" spans="2:6" x14ac:dyDescent="0.25">
      <c r="B123" s="1" vm="353">
        <f ca="1"/>
        <v>45678</v>
      </c>
      <c r="C123" s="1" vm="354">
        <f ca="1"/>
        <v>122.28</v>
      </c>
      <c r="E123" s="1" vm="353">
        <f ca="1"/>
        <v>45678</v>
      </c>
      <c r="F123" s="1" vm="355">
        <f ca="1"/>
        <v>263.02999999999997</v>
      </c>
    </row>
    <row r="124" spans="2:6" x14ac:dyDescent="0.25">
      <c r="B124" s="1" vm="356">
        <f ca="1"/>
        <v>45679</v>
      </c>
      <c r="C124" s="1" vm="357">
        <f ca="1"/>
        <v>123.75</v>
      </c>
      <c r="E124" s="1" vm="356">
        <f ca="1"/>
        <v>45679</v>
      </c>
      <c r="F124" s="1" vm="358">
        <f ca="1"/>
        <v>262.83999999999997</v>
      </c>
    </row>
    <row r="125" spans="2:6" x14ac:dyDescent="0.25">
      <c r="B125" s="1" vm="359">
        <f ca="1"/>
        <v>45680</v>
      </c>
      <c r="C125" s="1" vm="360">
        <f ca="1"/>
        <v>123.04</v>
      </c>
      <c r="E125" s="1" vm="359">
        <f ca="1"/>
        <v>45680</v>
      </c>
      <c r="F125" s="1" vm="361">
        <f ca="1"/>
        <v>265.95</v>
      </c>
    </row>
    <row r="126" spans="2:6" x14ac:dyDescent="0.25">
      <c r="B126" s="1" vm="362">
        <f ca="1"/>
        <v>45681</v>
      </c>
      <c r="C126" s="1" vm="363">
        <f ca="1"/>
        <v>122.84</v>
      </c>
      <c r="E126" s="1" vm="362">
        <f ca="1"/>
        <v>45681</v>
      </c>
      <c r="F126" s="1" vm="364">
        <f ca="1"/>
        <v>264.83999999999997</v>
      </c>
    </row>
    <row r="127" spans="2:6" x14ac:dyDescent="0.25">
      <c r="B127" s="1" vm="365">
        <f ca="1"/>
        <v>45684</v>
      </c>
      <c r="C127" s="1" vm="366">
        <f ca="1"/>
        <v>115.01</v>
      </c>
      <c r="E127" s="1" vm="365">
        <f ca="1"/>
        <v>45684</v>
      </c>
      <c r="F127" s="1" vm="367">
        <f ca="1"/>
        <v>265.85000000000002</v>
      </c>
    </row>
    <row r="128" spans="2:6" x14ac:dyDescent="0.25">
      <c r="B128" s="1" vm="368">
        <f ca="1"/>
        <v>45685</v>
      </c>
      <c r="C128" s="1" vm="369">
        <f ca="1"/>
        <v>114.17</v>
      </c>
      <c r="E128" s="1" vm="368">
        <f ca="1"/>
        <v>45685</v>
      </c>
      <c r="F128" s="1" vm="370">
        <f ca="1"/>
        <v>267.14</v>
      </c>
    </row>
    <row r="129" spans="2:6" x14ac:dyDescent="0.25">
      <c r="B129" s="1" vm="371">
        <f ca="1"/>
        <v>45686</v>
      </c>
      <c r="C129" s="1" vm="372">
        <f ca="1"/>
        <v>117.35</v>
      </c>
      <c r="E129" s="1" vm="371">
        <f ca="1"/>
        <v>45686</v>
      </c>
      <c r="F129" s="1" vm="373">
        <f ca="1"/>
        <v>266.58</v>
      </c>
    </row>
    <row r="130" spans="2:6" x14ac:dyDescent="0.25">
      <c r="B130" s="1" vm="374">
        <f ca="1"/>
        <v>45687</v>
      </c>
      <c r="C130" s="1" vm="375">
        <f ca="1"/>
        <v>118.86</v>
      </c>
      <c r="E130" s="1" vm="374">
        <f ca="1"/>
        <v>45687</v>
      </c>
      <c r="F130" s="1" vm="376">
        <f ca="1"/>
        <v>268.23</v>
      </c>
    </row>
    <row r="131" spans="2:6" x14ac:dyDescent="0.25">
      <c r="B131" s="1" vm="377">
        <f ca="1"/>
        <v>45688</v>
      </c>
      <c r="C131" s="1" vm="378">
        <f ca="1"/>
        <v>115.95</v>
      </c>
      <c r="E131" s="1" vm="377">
        <f ca="1"/>
        <v>45688</v>
      </c>
      <c r="F131" s="1" vm="379">
        <f ca="1"/>
        <v>267.3</v>
      </c>
    </row>
    <row r="132" spans="2:6" x14ac:dyDescent="0.25">
      <c r="B132" s="1" vm="380">
        <f ca="1"/>
        <v>45691</v>
      </c>
      <c r="C132" s="1" vm="381">
        <f ca="1"/>
        <v>114.27</v>
      </c>
      <c r="E132" s="1" vm="380">
        <f ca="1"/>
        <v>45691</v>
      </c>
      <c r="F132" s="1" vm="382">
        <f ca="1"/>
        <v>266.81</v>
      </c>
    </row>
    <row r="133" spans="2:6" x14ac:dyDescent="0.25">
      <c r="B133" s="1" vm="383">
        <f ca="1"/>
        <v>45692</v>
      </c>
      <c r="C133" s="1" vm="384">
        <f ca="1"/>
        <v>119.5</v>
      </c>
      <c r="E133" s="1" vm="383">
        <f ca="1"/>
        <v>45692</v>
      </c>
      <c r="F133" s="1" vm="385">
        <f ca="1"/>
        <v>267.94</v>
      </c>
    </row>
    <row r="134" spans="2:6" x14ac:dyDescent="0.25">
      <c r="B134" s="1" vm="386">
        <f ca="1"/>
        <v>45693</v>
      </c>
      <c r="C134" s="1" vm="387">
        <f ca="1"/>
        <v>112.01</v>
      </c>
      <c r="E134" s="1" vm="386">
        <f ca="1"/>
        <v>45693</v>
      </c>
      <c r="F134" s="1" vm="388">
        <f ca="1"/>
        <v>270.43</v>
      </c>
    </row>
    <row r="135" spans="2:6" x14ac:dyDescent="0.25">
      <c r="B135" s="1" vm="389">
        <f ca="1"/>
        <v>45694</v>
      </c>
      <c r="C135" s="1" vm="390">
        <f ca="1"/>
        <v>110.16</v>
      </c>
      <c r="E135" s="1" vm="389">
        <f ca="1"/>
        <v>45694</v>
      </c>
      <c r="F135" s="1" vm="391">
        <f ca="1"/>
        <v>276.89999999999998</v>
      </c>
    </row>
    <row r="136" spans="2:6" x14ac:dyDescent="0.25">
      <c r="B136" s="1" vm="392">
        <f ca="1"/>
        <v>45695</v>
      </c>
      <c r="C136" s="1" vm="393">
        <f ca="1"/>
        <v>107.56</v>
      </c>
      <c r="E136" s="1" vm="392">
        <f ca="1"/>
        <v>45695</v>
      </c>
      <c r="F136" s="1" vm="394">
        <f ca="1"/>
        <v>275.8</v>
      </c>
    </row>
    <row r="137" spans="2:6" x14ac:dyDescent="0.25">
      <c r="B137" s="1" vm="395">
        <f ca="1"/>
        <v>45698</v>
      </c>
      <c r="C137" s="1" vm="396">
        <f ca="1"/>
        <v>110.48</v>
      </c>
      <c r="E137" s="1" vm="395">
        <f ca="1"/>
        <v>45698</v>
      </c>
      <c r="F137" s="1" vm="397">
        <f ca="1"/>
        <v>271.04000000000002</v>
      </c>
    </row>
    <row r="138" spans="2:6" x14ac:dyDescent="0.25">
      <c r="B138" s="1" vm="398">
        <f ca="1"/>
        <v>45699</v>
      </c>
      <c r="C138" s="1" vm="399">
        <f ca="1"/>
        <v>111.1</v>
      </c>
      <c r="E138" s="1" vm="398">
        <f ca="1"/>
        <v>45699</v>
      </c>
      <c r="F138" s="1" vm="400">
        <f ca="1"/>
        <v>274.99</v>
      </c>
    </row>
    <row r="139" spans="2:6" x14ac:dyDescent="0.25">
      <c r="B139" s="1" vm="401">
        <f ca="1"/>
        <v>45700</v>
      </c>
      <c r="C139" s="1" vm="402">
        <f ca="1"/>
        <v>111.72</v>
      </c>
      <c r="E139" s="1" vm="401">
        <f ca="1"/>
        <v>45700</v>
      </c>
      <c r="F139" s="1" vm="403">
        <f ca="1"/>
        <v>275.45</v>
      </c>
    </row>
    <row r="140" spans="2:6" x14ac:dyDescent="0.25">
      <c r="B140" s="1" vm="404">
        <f ca="1"/>
        <v>45701</v>
      </c>
      <c r="C140" s="1" vm="405">
        <f ca="1"/>
        <v>111.81</v>
      </c>
      <c r="E140" s="1" vm="404">
        <f ca="1"/>
        <v>45701</v>
      </c>
      <c r="F140" s="1" vm="406">
        <f ca="1"/>
        <v>276.32</v>
      </c>
    </row>
    <row r="141" spans="2:6" x14ac:dyDescent="0.25">
      <c r="B141" s="1" vm="407">
        <f ca="1"/>
        <v>45702</v>
      </c>
      <c r="C141" s="1" vm="408">
        <f ca="1"/>
        <v>113.1</v>
      </c>
      <c r="E141" s="1" vm="407">
        <f ca="1"/>
        <v>45702</v>
      </c>
      <c r="F141" s="1" vm="409">
        <f ca="1"/>
        <v>276.58999999999997</v>
      </c>
    </row>
    <row r="142" spans="2:6" x14ac:dyDescent="0.25">
      <c r="B142" s="1" vm="410">
        <f ca="1"/>
        <v>45706</v>
      </c>
      <c r="C142" s="1" vm="411">
        <f ca="1"/>
        <v>114.28</v>
      </c>
      <c r="E142" s="1" vm="410">
        <f ca="1"/>
        <v>45706</v>
      </c>
      <c r="F142" s="1" vm="412">
        <f ca="1"/>
        <v>279.95</v>
      </c>
    </row>
    <row r="143" spans="2:6" x14ac:dyDescent="0.25">
      <c r="B143" s="1" vm="413">
        <f ca="1"/>
        <v>45707</v>
      </c>
      <c r="C143" s="1" vm="414">
        <f ca="1"/>
        <v>114.69</v>
      </c>
      <c r="E143" s="1" vm="413">
        <f ca="1"/>
        <v>45707</v>
      </c>
      <c r="F143" s="1" vm="415">
        <f ca="1"/>
        <v>279.25</v>
      </c>
    </row>
    <row r="144" spans="2:6" x14ac:dyDescent="0.25">
      <c r="B144" s="1" vm="416">
        <f ca="1"/>
        <v>45708</v>
      </c>
      <c r="C144" s="1" vm="369">
        <f ca="1"/>
        <v>114.17</v>
      </c>
      <c r="E144" s="1" vm="416">
        <f ca="1"/>
        <v>45708</v>
      </c>
      <c r="F144" s="1" vm="417">
        <f ca="1"/>
        <v>266.8</v>
      </c>
    </row>
    <row r="145" spans="2:6" x14ac:dyDescent="0.25">
      <c r="B145" s="1" vm="418">
        <f ca="1"/>
        <v>45709</v>
      </c>
      <c r="C145" s="1" vm="419">
        <f ca="1"/>
        <v>110.84</v>
      </c>
      <c r="E145" s="1" vm="418">
        <f ca="1"/>
        <v>45709</v>
      </c>
      <c r="F145" s="1" vm="420">
        <f ca="1"/>
        <v>264.24</v>
      </c>
    </row>
    <row r="146" spans="2:6" x14ac:dyDescent="0.25">
      <c r="B146" s="1" vm="421">
        <f ca="1"/>
        <v>45712</v>
      </c>
      <c r="C146" s="1" vm="422">
        <f ca="1"/>
        <v>108.11</v>
      </c>
      <c r="E146" s="1" vm="421">
        <f ca="1"/>
        <v>45712</v>
      </c>
      <c r="F146" s="1" vm="423">
        <f ca="1"/>
        <v>261.33999999999997</v>
      </c>
    </row>
    <row r="147" spans="2:6" x14ac:dyDescent="0.25">
      <c r="B147" s="1" vm="424">
        <f ca="1"/>
        <v>45713</v>
      </c>
      <c r="C147" s="1" vm="425">
        <f ca="1"/>
        <v>103.96</v>
      </c>
      <c r="E147" s="1" vm="424">
        <f ca="1"/>
        <v>45713</v>
      </c>
      <c r="F147" s="1" vm="426">
        <f ca="1"/>
        <v>257.39999999999998</v>
      </c>
    </row>
    <row r="148" spans="2:6" x14ac:dyDescent="0.25">
      <c r="B148" s="1" vm="427">
        <f ca="1"/>
        <v>45714</v>
      </c>
      <c r="C148" s="1" vm="428">
        <f ca="1"/>
        <v>104.74</v>
      </c>
      <c r="E148" s="1" vm="427">
        <f ca="1"/>
        <v>45714</v>
      </c>
      <c r="F148" s="1" vm="429">
        <f ca="1"/>
        <v>258.79000000000002</v>
      </c>
    </row>
    <row r="149" spans="2:6" x14ac:dyDescent="0.25">
      <c r="B149" s="1" vm="430">
        <f ca="1"/>
        <v>45715</v>
      </c>
      <c r="C149" s="1" vm="431">
        <f ca="1"/>
        <v>99.51</v>
      </c>
      <c r="E149" s="1" vm="430">
        <f ca="1"/>
        <v>45715</v>
      </c>
      <c r="F149" s="1" vm="432">
        <f ca="1"/>
        <v>259.05</v>
      </c>
    </row>
    <row r="150" spans="2:6" x14ac:dyDescent="0.25">
      <c r="B150" s="1" vm="433">
        <f ca="1"/>
        <v>45716</v>
      </c>
      <c r="C150" s="1" vm="434">
        <f ca="1"/>
        <v>99.86</v>
      </c>
      <c r="E150" s="1" vm="433">
        <f ca="1"/>
        <v>45716</v>
      </c>
      <c r="F150" s="1" vm="435">
        <f ca="1"/>
        <v>264.64999999999998</v>
      </c>
    </row>
    <row r="151" spans="2:6" x14ac:dyDescent="0.25">
      <c r="B151" s="1" vm="436">
        <f ca="1"/>
        <v>45719</v>
      </c>
      <c r="C151" s="1" vm="437">
        <f ca="1"/>
        <v>98.23</v>
      </c>
      <c r="E151" s="1" vm="436">
        <f ca="1"/>
        <v>45719</v>
      </c>
      <c r="F151" s="1" vm="438">
        <f ca="1"/>
        <v>260.62</v>
      </c>
    </row>
    <row r="152" spans="2:6" x14ac:dyDescent="0.25">
      <c r="B152" s="1" vm="439">
        <f ca="1"/>
        <v>45720</v>
      </c>
      <c r="C152" s="1" vm="440">
        <f ca="1"/>
        <v>100.75</v>
      </c>
      <c r="E152" s="1" vm="439">
        <f ca="1"/>
        <v>45720</v>
      </c>
      <c r="F152" s="1" vm="441">
        <f ca="1"/>
        <v>250.25</v>
      </c>
    </row>
    <row r="153" spans="2:6" x14ac:dyDescent="0.25">
      <c r="B153" s="1" vm="442">
        <f ca="1"/>
        <v>45721</v>
      </c>
      <c r="C153" s="1" vm="443">
        <f ca="1"/>
        <v>101.67</v>
      </c>
      <c r="E153" s="1" vm="442">
        <f ca="1"/>
        <v>45721</v>
      </c>
      <c r="F153" s="1" vm="444">
        <f ca="1"/>
        <v>251.53</v>
      </c>
    </row>
    <row r="154" spans="2:6" x14ac:dyDescent="0.25">
      <c r="B154" s="1" vm="445">
        <f ca="1"/>
        <v>45722</v>
      </c>
      <c r="C154" s="1" vm="446">
        <f ca="1"/>
        <v>98.85</v>
      </c>
      <c r="E154" s="1" vm="445">
        <f ca="1"/>
        <v>45722</v>
      </c>
      <c r="F154" s="1" vm="447">
        <f ca="1"/>
        <v>246.54</v>
      </c>
    </row>
    <row r="155" spans="2:6" x14ac:dyDescent="0.25">
      <c r="B155" s="1" vm="448">
        <f ca="1"/>
        <v>45723</v>
      </c>
      <c r="C155" s="1" vm="449">
        <f ca="1"/>
        <v>100.31</v>
      </c>
      <c r="E155" s="1" vm="448">
        <f ca="1"/>
        <v>45723</v>
      </c>
      <c r="F155" s="1" vm="450">
        <f ca="1"/>
        <v>242.28</v>
      </c>
    </row>
    <row r="156" spans="2:6" x14ac:dyDescent="0.25">
      <c r="B156" s="1" vm="451">
        <f ca="1"/>
        <v>45726</v>
      </c>
      <c r="C156" s="1" vm="452">
        <f ca="1"/>
        <v>96.63</v>
      </c>
      <c r="E156" s="1" vm="451">
        <f ca="1"/>
        <v>45726</v>
      </c>
      <c r="F156" s="1" vm="453">
        <f ca="1"/>
        <v>232.22</v>
      </c>
    </row>
    <row r="157" spans="2:6" x14ac:dyDescent="0.25">
      <c r="B157" s="1" vm="454">
        <f ca="1"/>
        <v>45727</v>
      </c>
      <c r="C157" s="1" vm="455">
        <f ca="1"/>
        <v>96.76</v>
      </c>
      <c r="E157" s="1" vm="454">
        <f ca="1"/>
        <v>45727</v>
      </c>
      <c r="F157" s="1" vm="456">
        <f ca="1"/>
        <v>229.14</v>
      </c>
    </row>
    <row r="158" spans="2:6" x14ac:dyDescent="0.25">
      <c r="B158" s="1" vm="457">
        <f ca="1"/>
        <v>45728</v>
      </c>
      <c r="C158" s="1" vm="458">
        <f ca="1"/>
        <v>100.79</v>
      </c>
      <c r="E158" s="1" vm="457">
        <f ca="1"/>
        <v>45728</v>
      </c>
      <c r="F158" s="1" vm="459">
        <f ca="1"/>
        <v>227.9</v>
      </c>
    </row>
    <row r="159" spans="2:6" x14ac:dyDescent="0.25">
      <c r="B159" s="1" vm="460">
        <f ca="1"/>
        <v>45729</v>
      </c>
      <c r="C159" s="1" vm="461">
        <f ca="1"/>
        <v>98.11</v>
      </c>
      <c r="E159" s="1" vm="460">
        <f ca="1"/>
        <v>45729</v>
      </c>
      <c r="F159" s="1" vm="462">
        <f ca="1"/>
        <v>225.19</v>
      </c>
    </row>
    <row r="160" spans="2:6" x14ac:dyDescent="0.25">
      <c r="B160" s="1" vm="463">
        <f ca="1"/>
        <v>45730</v>
      </c>
      <c r="C160" s="1" vm="464">
        <f ca="1"/>
        <v>100.97</v>
      </c>
      <c r="E160" s="1" vm="463">
        <f ca="1"/>
        <v>45730</v>
      </c>
      <c r="F160" s="1" vm="465">
        <f ca="1"/>
        <v>232.44</v>
      </c>
    </row>
    <row r="161" spans="2:6" x14ac:dyDescent="0.25">
      <c r="B161" s="1" vm="466">
        <f ca="1"/>
        <v>45733</v>
      </c>
      <c r="C161" s="1" vm="467">
        <f ca="1"/>
        <v>104.59</v>
      </c>
      <c r="E161" s="1" vm="466">
        <f ca="1"/>
        <v>45733</v>
      </c>
      <c r="F161" s="1" vm="468">
        <f ca="1"/>
        <v>233.93</v>
      </c>
    </row>
    <row r="162" spans="2:6" x14ac:dyDescent="0.25">
      <c r="B162" s="1" vm="469">
        <f ca="1"/>
        <v>45734</v>
      </c>
      <c r="C162" s="1" vm="470">
        <f ca="1"/>
        <v>103.51</v>
      </c>
      <c r="E162" s="1" vm="469">
        <f ca="1"/>
        <v>45734</v>
      </c>
      <c r="F162" s="1" vm="471">
        <f ca="1"/>
        <v>234.97</v>
      </c>
    </row>
    <row r="163" spans="2:6" x14ac:dyDescent="0.25">
      <c r="B163" s="1" vm="472">
        <f ca="1"/>
        <v>45735</v>
      </c>
      <c r="C163" s="1" vm="473">
        <f ca="1"/>
        <v>106.23</v>
      </c>
      <c r="E163" s="1" vm="472">
        <f ca="1"/>
        <v>45735</v>
      </c>
      <c r="F163" s="1" vm="474">
        <f ca="1"/>
        <v>239.11</v>
      </c>
    </row>
    <row r="164" spans="2:6" x14ac:dyDescent="0.25">
      <c r="B164" s="1" vm="475">
        <f ca="1"/>
        <v>45736</v>
      </c>
      <c r="C164" s="1" vm="476">
        <f ca="1"/>
        <v>107.14</v>
      </c>
      <c r="E164" s="1" vm="475">
        <f ca="1"/>
        <v>45736</v>
      </c>
      <c r="F164" s="1" vm="477">
        <f ca="1"/>
        <v>239.01</v>
      </c>
    </row>
    <row r="165" spans="2:6" x14ac:dyDescent="0.25">
      <c r="B165" s="1" vm="478">
        <f ca="1"/>
        <v>45737</v>
      </c>
      <c r="C165" s="1" vm="479">
        <f ca="1"/>
        <v>106.44</v>
      </c>
      <c r="E165" s="1" vm="478">
        <f ca="1"/>
        <v>45737</v>
      </c>
      <c r="F165" s="1" vm="480">
        <f ca="1"/>
        <v>241.63</v>
      </c>
    </row>
    <row r="166" spans="2:6" x14ac:dyDescent="0.25">
      <c r="B166" s="1" vm="481">
        <f ca="1"/>
        <v>45740</v>
      </c>
      <c r="C166" s="1" vm="482">
        <f ca="1"/>
        <v>113.85</v>
      </c>
      <c r="E166" s="1" vm="481">
        <f ca="1"/>
        <v>45740</v>
      </c>
      <c r="F166" s="1" vm="483">
        <f ca="1"/>
        <v>248.06</v>
      </c>
    </row>
    <row r="167" spans="2:6" x14ac:dyDescent="0.25">
      <c r="B167" s="1" vm="484">
        <f ca="1"/>
        <v>45741</v>
      </c>
      <c r="C167" s="1" vm="485">
        <f ca="1"/>
        <v>114.81</v>
      </c>
      <c r="E167" s="1" vm="484">
        <f ca="1"/>
        <v>45741</v>
      </c>
      <c r="F167" s="1" vm="486">
        <f ca="1"/>
        <v>251.13</v>
      </c>
    </row>
    <row r="168" spans="2:6" x14ac:dyDescent="0.25">
      <c r="B168" s="1" vm="487">
        <f ca="1"/>
        <v>45742</v>
      </c>
      <c r="C168" s="1" vm="488">
        <f ca="1"/>
        <v>110.19</v>
      </c>
      <c r="E168" s="1" vm="487">
        <f ca="1"/>
        <v>45742</v>
      </c>
      <c r="F168" s="1" vm="489">
        <f ca="1"/>
        <v>251.03</v>
      </c>
    </row>
    <row r="169" spans="2:6" x14ac:dyDescent="0.25">
      <c r="B169" s="1" vm="490">
        <f ca="1"/>
        <v>45743</v>
      </c>
      <c r="C169" s="1" vm="491">
        <f ca="1"/>
        <v>106.65</v>
      </c>
      <c r="E169" s="1" vm="490">
        <f ca="1"/>
        <v>45743</v>
      </c>
      <c r="F169" s="1" vm="492">
        <f ca="1"/>
        <v>248.12</v>
      </c>
    </row>
    <row r="170" spans="2:6" x14ac:dyDescent="0.25">
      <c r="B170" s="1" vm="493">
        <f ca="1"/>
        <v>45744</v>
      </c>
      <c r="C170" s="1" vm="494">
        <f ca="1"/>
        <v>103.22</v>
      </c>
      <c r="E170" s="1" vm="493">
        <f ca="1"/>
        <v>45744</v>
      </c>
      <c r="F170" s="1" vm="495">
        <f ca="1"/>
        <v>242.85</v>
      </c>
    </row>
    <row r="171" spans="2:6" x14ac:dyDescent="0.25">
      <c r="B171" s="1" vm="496">
        <f ca="1"/>
        <v>45747</v>
      </c>
      <c r="C171" s="1" vm="497">
        <f ca="1"/>
        <v>102.74</v>
      </c>
      <c r="E171" s="1" vm="496">
        <f ca="1"/>
        <v>45747</v>
      </c>
      <c r="F171" s="1" vm="498">
        <f ca="1"/>
        <v>245.3</v>
      </c>
    </row>
    <row r="172" spans="2:6" x14ac:dyDescent="0.25">
      <c r="B172" s="1" vm="499">
        <f ca="1"/>
        <v>45748</v>
      </c>
      <c r="C172" s="1" vm="500">
        <f ca="1"/>
        <v>102.78</v>
      </c>
      <c r="E172" s="1" vm="499">
        <f ca="1"/>
        <v>45748</v>
      </c>
      <c r="F172" s="1" vm="501">
        <f ca="1"/>
        <v>243.66</v>
      </c>
    </row>
    <row r="173" spans="2:6" x14ac:dyDescent="0.25">
      <c r="B173" s="1" vm="502">
        <f ca="1"/>
        <v>45749</v>
      </c>
      <c r="C173" s="1" vm="503">
        <f ca="1"/>
        <v>102.96</v>
      </c>
      <c r="E173" s="1" vm="502">
        <f ca="1"/>
        <v>45749</v>
      </c>
      <c r="F173" s="1" vm="504">
        <f ca="1"/>
        <v>245.82</v>
      </c>
    </row>
    <row r="174" spans="2:6" x14ac:dyDescent="0.25">
      <c r="B174" s="1" vm="505">
        <f ca="1"/>
        <v>45750</v>
      </c>
      <c r="C174" s="1" vm="506">
        <f ca="1"/>
        <v>93.8</v>
      </c>
      <c r="E174" s="1" vm="505">
        <f ca="1"/>
        <v>45750</v>
      </c>
      <c r="F174" s="1" vm="507">
        <f ca="1"/>
        <v>228.69</v>
      </c>
    </row>
    <row r="175" spans="2:6" x14ac:dyDescent="0.25">
      <c r="B175" s="1" vm="508">
        <f ca="1"/>
        <v>45751</v>
      </c>
      <c r="C175" s="1" vm="509">
        <f ca="1"/>
        <v>85.76</v>
      </c>
      <c r="E175" s="1" vm="508">
        <f ca="1"/>
        <v>45751</v>
      </c>
      <c r="F175" s="1" vm="510">
        <f ca="1"/>
        <v>210.28</v>
      </c>
    </row>
    <row r="176" spans="2:6" x14ac:dyDescent="0.25">
      <c r="B176" s="1" vm="511">
        <f ca="1"/>
        <v>45754</v>
      </c>
      <c r="C176" s="1" vm="512">
        <f ca="1"/>
        <v>83.64</v>
      </c>
      <c r="E176" s="1" vm="511">
        <f ca="1"/>
        <v>45754</v>
      </c>
      <c r="F176" s="1" vm="513">
        <f ca="1"/>
        <v>214.44</v>
      </c>
    </row>
    <row r="177" spans="2:6" x14ac:dyDescent="0.25">
      <c r="B177" s="1" vm="514">
        <f ca="1"/>
        <v>45755</v>
      </c>
      <c r="C177" s="1" vm="515">
        <f ca="1"/>
        <v>78.209999999999994</v>
      </c>
      <c r="E177" s="1" vm="514">
        <f ca="1"/>
        <v>45755</v>
      </c>
      <c r="F177" s="1" vm="516">
        <f ca="1"/>
        <v>216.87</v>
      </c>
    </row>
    <row r="178" spans="2:6" x14ac:dyDescent="0.25">
      <c r="B178" s="1" vm="517">
        <f ca="1"/>
        <v>45756</v>
      </c>
      <c r="C178" s="1" vm="518">
        <f ca="1"/>
        <v>96.84</v>
      </c>
      <c r="E178" s="1" vm="517">
        <f ca="1"/>
        <v>45756</v>
      </c>
      <c r="F178" s="1" vm="519">
        <f ca="1"/>
        <v>234.34</v>
      </c>
    </row>
    <row r="179" spans="2:6" x14ac:dyDescent="0.25">
      <c r="B179" s="1" vm="520">
        <f ca="1"/>
        <v>45757</v>
      </c>
      <c r="C179" s="1" vm="521">
        <f ca="1"/>
        <v>88.7</v>
      </c>
      <c r="E179" s="1" vm="520">
        <f ca="1"/>
        <v>45757</v>
      </c>
      <c r="F179" s="1" vm="522">
        <f ca="1"/>
        <v>227.11</v>
      </c>
    </row>
    <row r="180" spans="2:6" x14ac:dyDescent="0.25">
      <c r="B180" s="1" vm="523">
        <f ca="1"/>
        <v>45758</v>
      </c>
      <c r="C180" s="1" vm="524">
        <f ca="1"/>
        <v>93.4</v>
      </c>
      <c r="E180" s="1" vm="523">
        <f ca="1"/>
        <v>45758</v>
      </c>
      <c r="F180" s="1" vm="525">
        <f ca="1"/>
        <v>236.2</v>
      </c>
    </row>
    <row r="181" spans="2:6" x14ac:dyDescent="0.25">
      <c r="B181" s="1" vm="526">
        <f ca="1"/>
        <v>45761</v>
      </c>
      <c r="C181" s="1" vm="527">
        <f ca="1"/>
        <v>94.5</v>
      </c>
      <c r="E181" s="1" vm="526">
        <f ca="1"/>
        <v>45761</v>
      </c>
      <c r="F181" s="1" vm="528">
        <f ca="1"/>
        <v>234.72</v>
      </c>
    </row>
    <row r="182" spans="2:6" x14ac:dyDescent="0.25">
      <c r="B182" s="1" vm="529">
        <f ca="1"/>
        <v>45762</v>
      </c>
      <c r="C182" s="1" vm="530">
        <f ca="1"/>
        <v>95.29</v>
      </c>
      <c r="E182" s="1" vm="529">
        <f ca="1"/>
        <v>45762</v>
      </c>
      <c r="F182" s="1" vm="531">
        <f ca="1"/>
        <v>233.13</v>
      </c>
    </row>
    <row r="183" spans="2:6" x14ac:dyDescent="0.25">
      <c r="B183" s="1" vm="532">
        <f ca="1"/>
        <v>45763</v>
      </c>
      <c r="C183" s="1" vm="533">
        <f ca="1"/>
        <v>88.29</v>
      </c>
      <c r="E183" s="1" vm="532">
        <f ca="1"/>
        <v>45763</v>
      </c>
      <c r="F183" s="1" vm="534">
        <f ca="1"/>
        <v>229.61</v>
      </c>
    </row>
    <row r="184" spans="2:6" x14ac:dyDescent="0.25">
      <c r="B184" s="1" vm="535">
        <f ca="1"/>
        <v>45764</v>
      </c>
      <c r="C184" s="1" vm="536">
        <f ca="1"/>
        <v>87.5</v>
      </c>
      <c r="E184" s="1" vm="535">
        <f ca="1"/>
        <v>45764</v>
      </c>
      <c r="F184" s="1" vm="537">
        <f ca="1"/>
        <v>231.96</v>
      </c>
    </row>
    <row r="185" spans="2:6" x14ac:dyDescent="0.25">
      <c r="B185" s="1" vm="538">
        <f ca="1"/>
        <v>45768</v>
      </c>
      <c r="C185" s="1" vm="539">
        <f ca="1"/>
        <v>85.56</v>
      </c>
      <c r="E185" s="1" vm="538">
        <f ca="1"/>
        <v>45768</v>
      </c>
      <c r="F185" s="1" vm="540">
        <f ca="1"/>
        <v>228.99</v>
      </c>
    </row>
    <row r="186" spans="2:6" x14ac:dyDescent="0.25">
      <c r="B186" s="1" vm="541">
        <f ca="1"/>
        <v>45769</v>
      </c>
      <c r="C186" s="1" vm="542">
        <f ca="1"/>
        <v>86.26</v>
      </c>
      <c r="E186" s="1" vm="541">
        <f ca="1"/>
        <v>45769</v>
      </c>
      <c r="F186" s="1" vm="543">
        <f ca="1"/>
        <v>235.59</v>
      </c>
    </row>
    <row r="187" spans="2:6" x14ac:dyDescent="0.25">
      <c r="B187" s="1" vm="544">
        <f ca="1"/>
        <v>45770</v>
      </c>
      <c r="C187" s="1" vm="545">
        <f ca="1"/>
        <v>90.39</v>
      </c>
      <c r="E187" s="1" vm="544">
        <f ca="1"/>
        <v>45770</v>
      </c>
      <c r="F187" s="1" vm="546">
        <f ca="1"/>
        <v>240.88</v>
      </c>
    </row>
    <row r="188" spans="2:6" x14ac:dyDescent="0.25">
      <c r="B188" s="1" vm="547">
        <f ca="1"/>
        <v>45771</v>
      </c>
      <c r="C188" s="1" vm="548">
        <f ca="1"/>
        <v>94.47</v>
      </c>
      <c r="E188" s="1" vm="547">
        <f ca="1"/>
        <v>45771</v>
      </c>
      <c r="F188" s="1" vm="549">
        <f ca="1"/>
        <v>244.64</v>
      </c>
    </row>
    <row r="189" spans="2:6" x14ac:dyDescent="0.25">
      <c r="B189" s="1" vm="550">
        <f ca="1"/>
        <v>45772</v>
      </c>
      <c r="C189" s="1" vm="551">
        <f ca="1"/>
        <v>96.644999999999996</v>
      </c>
      <c r="E189" s="1" vm="550">
        <f ca="1"/>
        <v>45772</v>
      </c>
      <c r="F189" s="1" vm="552">
        <f ca="1"/>
        <v>243.55</v>
      </c>
    </row>
    <row r="190" spans="2:6" x14ac:dyDescent="0.25">
      <c r="B190" s="1" vm="553">
        <f ca="1"/>
        <v>45775</v>
      </c>
      <c r="C190" s="1" vm="554">
        <f ca="1"/>
        <v>96.39</v>
      </c>
      <c r="E190" s="1" vm="553">
        <f ca="1"/>
        <v>45775</v>
      </c>
      <c r="F190" s="1" vm="555">
        <f ca="1"/>
        <v>243.22</v>
      </c>
    </row>
    <row r="191" spans="2:6" x14ac:dyDescent="0.25">
      <c r="B191" s="1" vm="556">
        <f ca="1"/>
        <v>45776</v>
      </c>
      <c r="C191" s="1" vm="557">
        <f ca="1"/>
        <v>96.06</v>
      </c>
      <c r="E191" s="1" vm="556">
        <f ca="1"/>
        <v>45776</v>
      </c>
      <c r="F191" s="1" vm="558">
        <f ca="1"/>
        <v>244.62</v>
      </c>
    </row>
    <row r="192" spans="2:6" x14ac:dyDescent="0.25">
      <c r="B192" s="1" vm="559">
        <f ca="1"/>
        <v>45777</v>
      </c>
      <c r="C192" s="1" vm="560">
        <f ca="1"/>
        <v>97.35</v>
      </c>
      <c r="E192" s="1" vm="559">
        <f ca="1"/>
        <v>45777</v>
      </c>
      <c r="F192" s="1" vm="558">
        <f ca="1"/>
        <v>244.62</v>
      </c>
    </row>
    <row r="193" spans="2:6" x14ac:dyDescent="0.25">
      <c r="B193" s="1" vm="561">
        <f ca="1"/>
        <v>45778</v>
      </c>
      <c r="C193" s="1" vm="562">
        <f ca="1"/>
        <v>96.65</v>
      </c>
      <c r="E193" s="1" vm="561">
        <f ca="1"/>
        <v>45778</v>
      </c>
      <c r="F193" s="1" vm="563">
        <f ca="1"/>
        <v>246.89</v>
      </c>
    </row>
    <row r="194" spans="2:6" x14ac:dyDescent="0.25">
      <c r="B194" s="1" vm="564">
        <f ca="1"/>
        <v>45779</v>
      </c>
      <c r="C194" s="1" vm="565">
        <f ca="1"/>
        <v>98.8</v>
      </c>
      <c r="E194" s="1" vm="564">
        <f ca="1"/>
        <v>45779</v>
      </c>
      <c r="F194" s="1" vm="566">
        <f ca="1"/>
        <v>252.51</v>
      </c>
    </row>
  </sheetData>
  <mergeCells count="2">
    <mergeCell ref="B2:C2"/>
    <mergeCell ref="E2:F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77EBF2E24B3A2479E53EBF6B5F0EF9D" ma:contentTypeVersion="5" ma:contentTypeDescription="Create a new document." ma:contentTypeScope="" ma:versionID="c89cb3923b5d0e3c385dbc2ab0a63540">
  <xsd:schema xmlns:xsd="http://www.w3.org/2001/XMLSchema" xmlns:xs="http://www.w3.org/2001/XMLSchema" xmlns:p="http://schemas.microsoft.com/office/2006/metadata/properties" xmlns:ns3="93dbcf64-66e4-4433-bdf4-a87388682618" targetNamespace="http://schemas.microsoft.com/office/2006/metadata/properties" ma:root="true" ma:fieldsID="6b79d3350960ff17330e1f713d529290" ns3:_="">
    <xsd:import namespace="93dbcf64-66e4-4433-bdf4-a87388682618"/>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bcf64-66e4-4433-bdf4-a87388682618"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E9BEFA-152A-4EC9-987F-58B491D68D99}">
  <ds:schemaRefs>
    <ds:schemaRef ds:uri="http://schemas.microsoft.com/sharepoint/v3/contenttype/forms"/>
  </ds:schemaRefs>
</ds:datastoreItem>
</file>

<file path=customXml/itemProps2.xml><?xml version="1.0" encoding="utf-8"?>
<ds:datastoreItem xmlns:ds="http://schemas.openxmlformats.org/officeDocument/2006/customXml" ds:itemID="{C73FCB3E-8D0D-408C-9277-2F481F6C78EA}">
  <ds:schemaRefs>
    <ds:schemaRef ds:uri="http://schemas.microsoft.com/office/infopath/2007/PartnerControls"/>
    <ds:schemaRef ds:uri="http://schemas.microsoft.com/office/2006/documentManagement/types"/>
    <ds:schemaRef ds:uri="http://www.w3.org/XML/1998/namespace"/>
    <ds:schemaRef ds:uri="http://purl.org/dc/terms/"/>
    <ds:schemaRef ds:uri="http://purl.org/dc/elements/1.1/"/>
    <ds:schemaRef ds:uri="http://schemas.openxmlformats.org/package/2006/metadata/core-properties"/>
    <ds:schemaRef ds:uri="93dbcf64-66e4-4433-bdf4-a87388682618"/>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9D0DC352-5BB2-49E3-BD54-C00DF9207F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dbcf64-66e4-4433-bdf4-a873886826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Dashoard</vt:lpstr>
      <vt:lpstr>Transactions</vt:lpstr>
      <vt:lpstr>Charting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2025-05-03T13:00:24Z</dcterms:created>
  <dcterms:modified xsi:type="dcterms:W3CDTF">2025-05-04T14:29:05Z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0x010100F77EBF2E24B3A2479E53EBF6B5F0EF9D</vt:lpwstr>
  </property>
</Properties>
</file>