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pivotCache/pivotCacheDefinition1.xml" ContentType="application/vnd.openxmlformats-officedocument.spreadsheetml.pivotCacheDefinition+xml"/>
  <Override PartName="/xl/pivotCache/richPivotRecords1.xml" ContentType="application/vnd.openxmlformats-officedocument.spreadsheetml.richPivot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202300"/>
  <mc:AlternateContent xmlns:mc="http://schemas.openxmlformats.org/markup-compatibility/2006">
    <mc:Choice Requires="x15">
      <x15ac:absPath xmlns:x15ac="http://schemas.microsoft.com/office/spreadsheetml/2010/11/ac" url="C:\Users\hieno\Downloads\"/>
    </mc:Choice>
  </mc:AlternateContent>
  <xr:revisionPtr revIDLastSave="0" documentId="13_ncr:1_{0DC054AE-B760-46FA-A560-09007D39CA51}" xr6:coauthVersionLast="47" xr6:coauthVersionMax="47" xr10:uidLastSave="{00000000-0000-0000-0000-000000000000}"/>
  <bookViews>
    <workbookView xWindow="28680" yWindow="-120" windowWidth="29040" windowHeight="15720" xr2:uid="{B98C7819-0886-4324-9994-022A490BAFA1}"/>
  </bookViews>
  <sheets>
    <sheet name="Dashboard" sheetId="1" r:id="rId1"/>
    <sheet name="Ledger" sheetId="2" r:id="rId2"/>
    <sheet name="Watch List" sheetId="3" r:id="rId3"/>
    <sheet name="NIKE" sheetId="39" state="hidden" r:id="rId4"/>
    <sheet name="ADOBE" sheetId="38" state="hidden" r:id="rId5"/>
    <sheet name="WALMART" sheetId="37" state="hidden" r:id="rId6"/>
    <sheet name="HEWLETT" sheetId="36" state="hidden" r:id="rId7"/>
    <sheet name="CISCO" sheetId="35" state="hidden" r:id="rId8"/>
    <sheet name="ORACLE" sheetId="34" state="hidden" r:id="rId9"/>
    <sheet name="AMAZON" sheetId="33" state="hidden" r:id="rId10"/>
    <sheet name="PAYPAL" sheetId="32" state="hidden" r:id="rId11"/>
    <sheet name="JP MORGAN" sheetId="31" state="hidden" r:id="rId12"/>
    <sheet name="J&amp;J" sheetId="30" state="hidden" r:id="rId13"/>
    <sheet name="ALPHABET" sheetId="29" state="hidden" r:id="rId14"/>
    <sheet name="APPLE" sheetId="28" state="hidden" r:id="rId15"/>
    <sheet name="ALIBABA" sheetId="27" state="hidden" r:id="rId16"/>
    <sheet name="EXXON" sheetId="26" state="hidden" r:id="rId17"/>
    <sheet name="VISA" sheetId="25" state="hidden" r:id="rId18"/>
    <sheet name="BOEING" sheetId="24" state="hidden" r:id="rId19"/>
    <sheet name="SPOTIFY" sheetId="23" state="hidden" r:id="rId20"/>
    <sheet name="FEDEX" sheetId="22" state="hidden" r:id="rId21"/>
    <sheet name="ADBE" sheetId="21" state="hidden" r:id="rId22"/>
    <sheet name="BABA" sheetId="20" state="hidden" r:id="rId23"/>
    <sheet name="GOOG" sheetId="19" state="hidden" r:id="rId24"/>
    <sheet name="AMZN" sheetId="18" state="hidden" r:id="rId25"/>
    <sheet name="AAPL" sheetId="17" state="hidden" r:id="rId26"/>
    <sheet name="CSCO" sheetId="16" state="hidden" r:id="rId27"/>
    <sheet name="XOM" sheetId="15" state="hidden" r:id="rId28"/>
    <sheet name="FDX" sheetId="14" state="hidden" r:id="rId29"/>
    <sheet name="HPE" sheetId="13" state="hidden" r:id="rId30"/>
    <sheet name="JNJ" sheetId="12" state="hidden" r:id="rId31"/>
    <sheet name="JPM" sheetId="11" state="hidden" r:id="rId32"/>
    <sheet name="NKE" sheetId="10" state="hidden" r:id="rId33"/>
    <sheet name="ORCL" sheetId="9" state="hidden" r:id="rId34"/>
    <sheet name="PYPL" sheetId="8" state="hidden" r:id="rId35"/>
    <sheet name="SPOT" sheetId="7" state="hidden" r:id="rId36"/>
    <sheet name="BA" sheetId="6" state="hidden" r:id="rId37"/>
    <sheet name="V" sheetId="5" state="hidden" r:id="rId38"/>
    <sheet name="WMT" sheetId="4" state="hidden" r:id="rId39"/>
  </sheets>
  <calcPr calcId="191029"/>
  <pivotCaches>
    <pivotCache cacheId="0" r:id="rId4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8" i="3" l="1" a="1"/>
  <c r="G18" i="3" s="1"/>
  <c r="H3" i="3" a="1"/>
  <c r="H3" i="3" s="1"/>
  <c r="H4" i="3" a="1"/>
  <c r="H4" i="3" s="1"/>
  <c r="H5" i="3" a="1"/>
  <c r="H5" i="3" s="1"/>
  <c r="H6" i="3" a="1"/>
  <c r="H6" i="3" s="1"/>
  <c r="H7" i="3" a="1"/>
  <c r="H7" i="3" s="1"/>
  <c r="H8" i="3" a="1"/>
  <c r="H8" i="3" s="1"/>
  <c r="H9" i="3" a="1"/>
  <c r="H9" i="3" s="1"/>
  <c r="H10" i="3" a="1"/>
  <c r="H10" i="3" s="1"/>
  <c r="H11" i="3" a="1"/>
  <c r="H11" i="3" s="1"/>
  <c r="H12" i="3" a="1"/>
  <c r="H12" i="3" s="1"/>
  <c r="H13" i="3" a="1"/>
  <c r="H13" i="3" s="1"/>
  <c r="H14" i="3" a="1"/>
  <c r="H14" i="3" s="1"/>
  <c r="H15" i="3" a="1"/>
  <c r="H15" i="3" s="1"/>
  <c r="H16" i="3" a="1"/>
  <c r="H16" i="3" s="1"/>
  <c r="H17" i="3" a="1"/>
  <c r="H17" i="3" s="1"/>
  <c r="H18" i="3" a="1"/>
  <c r="H18" i="3" s="1"/>
  <c r="H19" i="3" a="1"/>
  <c r="H19" i="3" s="1"/>
  <c r="H20" i="3" a="1"/>
  <c r="H20" i="3" s="1"/>
  <c r="G3" i="3" a="1"/>
  <c r="G3" i="3" s="1"/>
  <c r="G4" i="3" a="1"/>
  <c r="G4" i="3" s="1"/>
  <c r="G5" i="3" a="1"/>
  <c r="G5" i="3" s="1"/>
  <c r="G6" i="3" a="1"/>
  <c r="G6" i="3" s="1"/>
  <c r="G7" i="3" a="1"/>
  <c r="G7" i="3" s="1"/>
  <c r="G8" i="3" a="1"/>
  <c r="G8" i="3" s="1"/>
  <c r="G9" i="3" a="1"/>
  <c r="G9" i="3" s="1"/>
  <c r="G10" i="3" a="1"/>
  <c r="G10" i="3" s="1"/>
  <c r="G11" i="3" a="1"/>
  <c r="G11" i="3" s="1"/>
  <c r="G12" i="3" a="1"/>
  <c r="G12" i="3" s="1"/>
  <c r="G13" i="3" a="1"/>
  <c r="G13" i="3" s="1"/>
  <c r="G14" i="3" a="1"/>
  <c r="G14" i="3" s="1"/>
  <c r="G15" i="3" a="1"/>
  <c r="G15" i="3" s="1"/>
  <c r="G16" i="3" a="1"/>
  <c r="G16" i="3" s="1"/>
  <c r="G17" i="3" a="1"/>
  <c r="G17" i="3" s="1"/>
  <c r="G19" i="3" a="1"/>
  <c r="G19" i="3" s="1"/>
  <c r="G20" i="3" a="1"/>
  <c r="G20" i="3" s="1"/>
  <c r="F3" i="3" a="1"/>
  <c r="F3" i="3" s="1"/>
  <c r="F4" i="3" a="1"/>
  <c r="F4" i="3" s="1"/>
  <c r="F5" i="3" a="1"/>
  <c r="F5" i="3" s="1"/>
  <c r="F6" i="3" a="1"/>
  <c r="F6" i="3" s="1"/>
  <c r="F7" i="3" a="1"/>
  <c r="F7" i="3" s="1"/>
  <c r="F8" i="3" a="1"/>
  <c r="F8" i="3" s="1"/>
  <c r="F9" i="3" a="1"/>
  <c r="F9" i="3" s="1"/>
  <c r="F10" i="3" a="1"/>
  <c r="F10" i="3" s="1"/>
  <c r="F11" i="3" a="1"/>
  <c r="F11" i="3" s="1"/>
  <c r="F12" i="3" a="1"/>
  <c r="F12" i="3" s="1"/>
  <c r="F13" i="3" a="1"/>
  <c r="F13" i="3" s="1"/>
  <c r="F14" i="3" a="1"/>
  <c r="F14" i="3" s="1"/>
  <c r="F15" i="3" a="1"/>
  <c r="F15" i="3" s="1"/>
  <c r="F16" i="3" a="1"/>
  <c r="F16" i="3" s="1"/>
  <c r="F17" i="3" a="1"/>
  <c r="F17" i="3" s="1"/>
  <c r="F18" i="3" a="1"/>
  <c r="F18" i="3" s="1"/>
  <c r="F19" i="3" a="1"/>
  <c r="F19" i="3" s="1"/>
  <c r="F20" i="3" a="1"/>
  <c r="F20" i="3" s="1"/>
  <c r="E3" i="3" a="1"/>
  <c r="E3" i="3" s="1"/>
  <c r="E4" i="3" a="1"/>
  <c r="E4" i="3" s="1"/>
  <c r="E5" i="3" a="1"/>
  <c r="E5" i="3" s="1"/>
  <c r="E6" i="3" a="1"/>
  <c r="E6" i="3" s="1"/>
  <c r="E7" i="3" a="1"/>
  <c r="E7" i="3" s="1"/>
  <c r="E8" i="3" a="1"/>
  <c r="E8" i="3" s="1"/>
  <c r="E9" i="3" a="1"/>
  <c r="E9" i="3" s="1"/>
  <c r="E10" i="3" a="1"/>
  <c r="E10" i="3" s="1"/>
  <c r="E11" i="3" a="1"/>
  <c r="E11" i="3" s="1"/>
  <c r="E12" i="3" a="1"/>
  <c r="E12" i="3" s="1"/>
  <c r="E13" i="3" a="1"/>
  <c r="E13" i="3" s="1"/>
  <c r="E14" i="3" a="1"/>
  <c r="E14" i="3" s="1"/>
  <c r="E15" i="3" a="1"/>
  <c r="E15" i="3" s="1"/>
  <c r="E16" i="3" a="1"/>
  <c r="E16" i="3" s="1"/>
  <c r="E17" i="3" a="1"/>
  <c r="E17" i="3" s="1"/>
  <c r="E18" i="3" a="1"/>
  <c r="E18" i="3" s="1"/>
  <c r="E19" i="3" a="1"/>
  <c r="E19" i="3" s="1"/>
  <c r="E20" i="3" a="1"/>
  <c r="E20" i="3" s="1"/>
  <c r="D3" i="3" a="1"/>
  <c r="D3" i="3" s="1"/>
  <c r="D4" i="3" a="1"/>
  <c r="D4" i="3" s="1"/>
  <c r="D5" i="3" a="1"/>
  <c r="D5" i="3" s="1"/>
  <c r="D6" i="3" a="1"/>
  <c r="D6" i="3" s="1"/>
  <c r="D7" i="3" a="1"/>
  <c r="D7" i="3" s="1"/>
  <c r="D8" i="3" a="1"/>
  <c r="D8" i="3" s="1"/>
  <c r="D9" i="3" a="1"/>
  <c r="D9" i="3" s="1"/>
  <c r="D10" i="3" a="1"/>
  <c r="D10" i="3" s="1"/>
  <c r="D11" i="3" a="1"/>
  <c r="D11" i="3" s="1"/>
  <c r="D12" i="3" a="1"/>
  <c r="D12" i="3" s="1"/>
  <c r="D13" i="3" a="1"/>
  <c r="D13" i="3" s="1"/>
  <c r="D14" i="3" a="1"/>
  <c r="D14" i="3" s="1"/>
  <c r="D15" i="3" a="1"/>
  <c r="D15" i="3" s="1"/>
  <c r="D16" i="3" a="1"/>
  <c r="D16" i="3" s="1"/>
  <c r="D17" i="3" a="1"/>
  <c r="D17" i="3" s="1"/>
  <c r="D18" i="3" a="1"/>
  <c r="D18" i="3" s="1"/>
  <c r="D19" i="3" a="1"/>
  <c r="D19" i="3" s="1"/>
  <c r="D20" i="3" a="1"/>
  <c r="D20" i="3" s="1"/>
  <c r="B15" i="3" a="1"/>
  <c r="B15" i="3" s="1"/>
  <c r="B16" i="3" a="1"/>
  <c r="B16" i="3" s="1"/>
  <c r="B17" i="3" a="1"/>
  <c r="B17" i="3" s="1"/>
  <c r="B18" i="3" a="1"/>
  <c r="B18" i="3" s="1"/>
  <c r="B19" i="3" a="1"/>
  <c r="B19" i="3" s="1"/>
  <c r="B20" i="3" a="1"/>
  <c r="B20" i="3" s="1"/>
  <c r="C15" i="3" a="1"/>
  <c r="C15" i="3" s="1"/>
  <c r="C16" i="3" a="1"/>
  <c r="C16" i="3" s="1"/>
  <c r="C17" i="3" a="1"/>
  <c r="C17" i="3" s="1"/>
  <c r="C18" i="3" a="1"/>
  <c r="C18" i="3" s="1"/>
  <c r="C19" i="3" a="1"/>
  <c r="C19" i="3" s="1"/>
  <c r="C20" i="3" a="1"/>
  <c r="C20" i="3" s="1"/>
  <c r="C3" i="3" a="1"/>
  <c r="C3" i="3" s="1"/>
  <c r="C4" i="3" a="1"/>
  <c r="C4" i="3" s="1"/>
  <c r="C5" i="3" a="1"/>
  <c r="C5" i="3" s="1"/>
  <c r="C6" i="3" a="1"/>
  <c r="C6" i="3" s="1"/>
  <c r="C7" i="3" a="1"/>
  <c r="C7" i="3" s="1"/>
  <c r="C8" i="3" a="1"/>
  <c r="C8" i="3" s="1"/>
  <c r="C9" i="3" a="1"/>
  <c r="C9" i="3" s="1"/>
  <c r="C10" i="3" a="1"/>
  <c r="C10" i="3" s="1"/>
  <c r="C11" i="3" a="1"/>
  <c r="C11" i="3" s="1"/>
  <c r="C12" i="3" a="1"/>
  <c r="C12" i="3" s="1"/>
  <c r="C13" i="3" a="1"/>
  <c r="C13" i="3" s="1"/>
  <c r="C14" i="3" a="1"/>
  <c r="C14" i="3" s="1"/>
  <c r="B4" i="3" a="1"/>
  <c r="B4" i="3" s="1"/>
  <c r="B5" i="3" a="1"/>
  <c r="B5" i="3" s="1"/>
  <c r="B6" i="3" a="1"/>
  <c r="B6" i="3" s="1"/>
  <c r="B7" i="3" a="1"/>
  <c r="B7" i="3" s="1"/>
  <c r="B8" i="3" a="1"/>
  <c r="B8" i="3" s="1"/>
  <c r="B9" i="3" a="1"/>
  <c r="B9" i="3" s="1"/>
  <c r="B10" i="3" a="1"/>
  <c r="B10" i="3" s="1"/>
  <c r="B11" i="3" a="1"/>
  <c r="B11" i="3" s="1"/>
  <c r="B12" i="3" a="1"/>
  <c r="B12" i="3" s="1"/>
  <c r="B13" i="3" a="1"/>
  <c r="B13" i="3" s="1"/>
  <c r="B14" i="3" a="1"/>
  <c r="B14" i="3" s="1"/>
  <c r="B3" i="3" a="1"/>
  <c r="B3" i="3" s="1"/>
  <c r="J2" i="1" a="1"/>
  <c r="J2" i="1" s="1"/>
  <c r="G30" i="2"/>
  <c r="H30" i="2" a="1"/>
  <c r="H30" i="2" s="1"/>
  <c r="G29" i="2"/>
  <c r="H29" i="2" a="1"/>
  <c r="H29" i="2" s="1"/>
  <c r="G28" i="2"/>
  <c r="H28" i="2" a="1"/>
  <c r="H28" i="2" s="1"/>
  <c r="G27" i="2"/>
  <c r="H27" i="2" a="1"/>
  <c r="H27" i="2" s="1"/>
  <c r="G26" i="2"/>
  <c r="H26" i="2" a="1"/>
  <c r="H26" i="2" s="1"/>
  <c r="G25" i="2"/>
  <c r="H25" i="2" a="1"/>
  <c r="H25" i="2" s="1"/>
  <c r="B6" i="1" a="1"/>
  <c r="B6" i="1" s="1"/>
  <c r="H4" i="2" a="1"/>
  <c r="H4" i="2" s="1"/>
  <c r="H5" i="2" a="1"/>
  <c r="H5" i="2" s="1"/>
  <c r="H6" i="2" a="1"/>
  <c r="H6" i="2" s="1"/>
  <c r="H7" i="2" a="1"/>
  <c r="H7" i="2" s="1"/>
  <c r="H8" i="2" a="1"/>
  <c r="H8" i="2" s="1"/>
  <c r="H9" i="2" a="1"/>
  <c r="H9" i="2" s="1"/>
  <c r="H10" i="2" a="1"/>
  <c r="H10" i="2" s="1"/>
  <c r="H11" i="2" a="1"/>
  <c r="H11" i="2" s="1"/>
  <c r="H12" i="2" a="1"/>
  <c r="H12" i="2" s="1"/>
  <c r="H13" i="2" a="1"/>
  <c r="H13" i="2" s="1"/>
  <c r="H14" i="2" a="1"/>
  <c r="H14" i="2" s="1"/>
  <c r="H15" i="2" a="1"/>
  <c r="H15" i="2" s="1"/>
  <c r="H16" i="2" a="1"/>
  <c r="H16" i="2" s="1"/>
  <c r="H17" i="2" a="1"/>
  <c r="H17" i="2" s="1"/>
  <c r="H18" i="2" a="1"/>
  <c r="H18" i="2" s="1"/>
  <c r="H19" i="2" a="1"/>
  <c r="H19" i="2" s="1"/>
  <c r="H20" i="2" a="1"/>
  <c r="H20" i="2" s="1"/>
  <c r="H21" i="2" a="1"/>
  <c r="H21" i="2" s="1"/>
  <c r="H22" i="2" a="1"/>
  <c r="H22" i="2" s="1"/>
  <c r="H23" i="2" a="1"/>
  <c r="H23" i="2" s="1"/>
  <c r="H24" i="2" a="1"/>
  <c r="H24" i="2" s="1"/>
  <c r="G24" i="2"/>
  <c r="G23" i="2"/>
  <c r="G22" i="2"/>
  <c r="G21" i="2"/>
  <c r="G20" i="2"/>
  <c r="G19" i="2"/>
  <c r="G18" i="2"/>
  <c r="G17" i="2"/>
  <c r="G16" i="2"/>
  <c r="G15" i="2"/>
  <c r="G14" i="2"/>
  <c r="G13" i="2"/>
  <c r="G12" i="2"/>
  <c r="G11" i="2"/>
  <c r="G10" i="2"/>
  <c r="G9" i="2"/>
  <c r="G8" i="2"/>
  <c r="G7" i="2"/>
  <c r="G6" i="2"/>
  <c r="G5" i="2"/>
  <c r="G4" i="2"/>
  <c r="C3" i="19" a="1"/>
  <c r="N9" i="1" a="1"/>
  <c r="C3" i="4" a="1"/>
  <c r="C3" i="12" a="1"/>
  <c r="N16" i="1" a="1"/>
  <c r="N13" i="1" a="1"/>
  <c r="C4" i="38" a="1"/>
  <c r="N8" i="1" a="1"/>
  <c r="C3" i="8" a="1"/>
  <c r="C3" i="10" a="1"/>
  <c r="N5" i="1" a="1"/>
  <c r="A6" i="39" a="1"/>
  <c r="C3" i="20" a="1"/>
  <c r="C3" i="6" a="1"/>
  <c r="C3" i="11" a="1"/>
  <c r="C3" i="13" a="1"/>
  <c r="N11" i="1" a="1"/>
  <c r="C3" i="7" a="1"/>
  <c r="N14" i="1" a="1"/>
  <c r="C3" i="17" a="1"/>
  <c r="N10" i="1" a="1"/>
  <c r="C3" i="9" a="1"/>
  <c r="C4" i="39" a="1"/>
  <c r="N15" i="1" a="1"/>
  <c r="N12" i="1" a="1"/>
  <c r="C3" i="5" a="1"/>
  <c r="C3" i="21" a="1"/>
  <c r="C3" i="14" a="1"/>
  <c r="C3" i="16" a="1"/>
  <c r="N7" i="1" a="1"/>
  <c r="C3" i="18" a="1"/>
  <c r="C3" i="15" a="1"/>
  <c r="A6" i="38" a="1"/>
  <c r="A6" i="38" l="1"/>
  <c r="C4" i="38"/>
  <c r="A6" i="39"/>
  <c r="C4" i="39"/>
  <c r="N5" i="1"/>
  <c r="E6" i="1" a="1"/>
  <c r="E6" i="1" s="1"/>
  <c r="C3" i="4"/>
  <c r="C3" i="5"/>
  <c r="C3" i="6"/>
  <c r="C3" i="7"/>
  <c r="C3" i="8"/>
  <c r="C3" i="9"/>
  <c r="C3" i="10"/>
  <c r="C3" i="11"/>
  <c r="C3" i="12"/>
  <c r="C3" i="13"/>
  <c r="C3" i="14"/>
  <c r="C3" i="15"/>
  <c r="C3" i="16"/>
  <c r="C3" i="17"/>
  <c r="C3" i="18"/>
  <c r="C3" i="19"/>
  <c r="C3" i="20"/>
  <c r="C3" i="21"/>
  <c r="N13" i="1"/>
  <c r="N12" i="1"/>
  <c r="N11" i="1"/>
  <c r="N16" i="1"/>
  <c r="N10" i="1"/>
  <c r="N15" i="1"/>
  <c r="N9" i="1"/>
  <c r="N14" i="1"/>
  <c r="N8" i="1"/>
  <c r="N7" i="1"/>
  <c r="C6" i="1" a="1"/>
  <c r="C6" i="1" s="1"/>
  <c r="D6" i="1" a="1"/>
  <c r="D6" i="1" s="1"/>
  <c r="F6" i="1" l="1" a="1"/>
  <c r="F6" i="1" s="1"/>
  <c r="F2" i="1" s="1"/>
  <c r="B25" i="1" a="1"/>
  <c r="B25" i="1" s="1"/>
  <c r="C25" i="1" s="1" a="1"/>
  <c r="C25" i="1" s="1"/>
  <c r="I6" i="1" a="1"/>
  <c r="I6" i="1" s="1"/>
  <c r="I2" i="1" s="1"/>
  <c r="G6" i="1" a="1"/>
  <c r="G6" i="1" s="1"/>
  <c r="H6" i="1" l="1" a="1"/>
  <c r="H6" i="1" s="1"/>
  <c r="G2" i="1"/>
  <c r="H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716">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9"/>
        </ext>
      </extLst>
    </bk>
    <bk>
      <extLst>
        <ext uri="{3e2802c4-a4d2-4d8b-9148-e3be6c30e623}">
          <xlrd:rvb i="2245"/>
        </ext>
      </extLst>
    </bk>
    <bk>
      <extLst>
        <ext uri="{3e2802c4-a4d2-4d8b-9148-e3be6c30e623}">
          <xlrd:rvb i="2248"/>
        </ext>
      </extLst>
    </bk>
    <bk>
      <extLst>
        <ext uri="{3e2802c4-a4d2-4d8b-9148-e3be6c30e623}">
          <xlrd:rvb i="2251"/>
        </ext>
      </extLst>
    </bk>
    <bk>
      <extLst>
        <ext uri="{3e2802c4-a4d2-4d8b-9148-e3be6c30e623}">
          <xlrd:rvb i="2254"/>
        </ext>
      </extLst>
    </bk>
    <bk>
      <extLst>
        <ext uri="{3e2802c4-a4d2-4d8b-9148-e3be6c30e623}">
          <xlrd:rvb i="2257"/>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futureMetadata>
  <cellMetadata count="1">
    <bk>
      <rc t="1" v="0"/>
    </bk>
  </cellMetadata>
  <valueMetadata count="271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valueMetadata>
</metadata>
</file>

<file path=xl/sharedStrings.xml><?xml version="1.0" encoding="utf-8"?>
<sst xmlns="http://schemas.openxmlformats.org/spreadsheetml/2006/main" count="633" uniqueCount="52">
  <si>
    <t>Personal Stock Portfolio Dashboard</t>
  </si>
  <si>
    <t>Current Holdings</t>
  </si>
  <si>
    <t>Stock (Exchange: Ticker)</t>
  </si>
  <si>
    <t>Industry</t>
  </si>
  <si>
    <t>Units</t>
  </si>
  <si>
    <t xml:space="preserve">Current Price </t>
  </si>
  <si>
    <t>Market Value</t>
  </si>
  <si>
    <t>Today's Change</t>
  </si>
  <si>
    <t>Gain/(Loss)</t>
  </si>
  <si>
    <t>Last 12 Months</t>
  </si>
  <si>
    <t>Portfolio by Industry</t>
  </si>
  <si>
    <t>WATCH LIST</t>
  </si>
  <si>
    <t>Date</t>
  </si>
  <si>
    <t>Stock</t>
  </si>
  <si>
    <t>Transaction</t>
  </si>
  <si>
    <t>Price</t>
  </si>
  <si>
    <t>Currency</t>
  </si>
  <si>
    <t>Transaction Amount</t>
  </si>
  <si>
    <t>Buy</t>
  </si>
  <si>
    <t>Volume</t>
  </si>
  <si>
    <t>USD</t>
  </si>
  <si>
    <t>Sell</t>
  </si>
  <si>
    <t>Ticker</t>
  </si>
  <si>
    <t>Total Holding
Market Value</t>
  </si>
  <si>
    <t>Unrealised
Gain/(Loss)</t>
  </si>
  <si>
    <t>Exchange</t>
  </si>
  <si>
    <t>Ticker symbol</t>
  </si>
  <si>
    <t>52 week high</t>
  </si>
  <si>
    <t>52 week low</t>
  </si>
  <si>
    <t>P/E</t>
  </si>
  <si>
    <t>Change</t>
  </si>
  <si>
    <t>(All)</t>
  </si>
  <si>
    <t>XNAS</t>
  </si>
  <si>
    <t>XNYS</t>
  </si>
  <si>
    <t>AAPL</t>
  </si>
  <si>
    <t>ADBE</t>
  </si>
  <si>
    <t>AMZN</t>
  </si>
  <si>
    <t>CSCO</t>
  </si>
  <si>
    <t>GOOG</t>
  </si>
  <si>
    <t>PYPL</t>
  </si>
  <si>
    <t>BA</t>
  </si>
  <si>
    <t>BABA</t>
  </si>
  <si>
    <t>FDX</t>
  </si>
  <si>
    <t>HPE</t>
  </si>
  <si>
    <t>JNJ</t>
  </si>
  <si>
    <t>JPM</t>
  </si>
  <si>
    <t>NKE</t>
  </si>
  <si>
    <t>ORCL</t>
  </si>
  <si>
    <t>SPOT</t>
  </si>
  <si>
    <t>V</t>
  </si>
  <si>
    <t>WMT</t>
  </si>
  <si>
    <t>XOM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</si>
</sst>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0_);[Red]\(&quot;$&quot;#,##0.00\)"/>
    <numFmt numFmtId="165" formatCode="_(&quot;$&quot;* #,##0.00_);_(&quot;$&quot;* \(#,##0.00\);_(&quot;$&quot;* &quot;-&quot;??_);_(@_)"/>
    <numFmt numFmtId="166" formatCode="_(* #,##0.00_);_(* \(#,##0.00\);_(* &quot;-&quot;??_);_(@_)"/>
    <numFmt numFmtId="167" formatCode="&quot;$&quot;#,##0.00"/>
    <numFmt numFmtId="168" formatCode="0.00%_);[Red]\(0.00%\)"/>
  </numFmts>
  <fonts count="8" x14ac:knownFonts="1">
    <font>
      <sz val="11"/>
      <color theme="1"/>
      <name val="Aptos Narrow"/>
      <family val="2"/>
      <scheme val="minor"/>
    </font>
    <font>
      <sz val="11"/>
      <color theme="1"/>
      <name val="Aptos Narrow"/>
      <family val="2"/>
      <scheme val="minor"/>
    </font>
    <font>
      <b/>
      <sz val="11"/>
      <color theme="3"/>
      <name val="Aptos Narrow"/>
      <family val="2"/>
      <scheme val="minor"/>
    </font>
    <font>
      <sz val="15"/>
      <color theme="1"/>
      <name val="Aptos Narrow"/>
      <family val="2"/>
      <scheme val="minor"/>
    </font>
    <font>
      <b/>
      <sz val="11"/>
      <color theme="3" tint="0.249977111117893"/>
      <name val="Aptos Narrow"/>
      <family val="2"/>
      <scheme val="minor"/>
    </font>
    <font>
      <sz val="15"/>
      <color theme="2" tint="-0.749992370372631"/>
      <name val="Aptos Narrow"/>
      <family val="2"/>
      <scheme val="minor"/>
    </font>
    <font>
      <sz val="11"/>
      <color theme="2" tint="-0.749992370372631"/>
      <name val="Aptos Narrow"/>
      <family val="2"/>
      <scheme val="minor"/>
    </font>
    <font>
      <sz val="11"/>
      <color theme="1"/>
      <name val="Arial"/>
      <family val="2"/>
    </font>
  </fonts>
  <fills count="3">
    <fill>
      <patternFill patternType="none"/>
    </fill>
    <fill>
      <patternFill patternType="gray125"/>
    </fill>
    <fill>
      <patternFill patternType="solid">
        <fgColor theme="4" tint="0.59999389629810485"/>
        <bgColor indexed="65"/>
      </patternFill>
    </fill>
  </fills>
  <borders count="2">
    <border>
      <left/>
      <right/>
      <top/>
      <bottom/>
      <diagonal/>
    </border>
    <border>
      <left/>
      <right/>
      <top/>
      <bottom style="medium">
        <color theme="4" tint="0.39997558519241921"/>
      </bottom>
      <diagonal/>
    </border>
  </borders>
  <cellStyleXfs count="6">
    <xf numFmtId="0" fontId="0" fillId="0" borderId="0"/>
    <xf numFmtId="166"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xf numFmtId="0" fontId="1" fillId="2" borderId="0" applyNumberFormat="0" applyBorder="0" applyAlignment="0" applyProtection="0"/>
  </cellStyleXfs>
  <cellXfs count="29">
    <xf numFmtId="0" fontId="0" fillId="0" borderId="0" xfId="0"/>
    <xf numFmtId="0" fontId="1" fillId="2" borderId="0" xfId="5"/>
    <xf numFmtId="0" fontId="3" fillId="2" borderId="0" xfId="5" applyFont="1" applyAlignment="1">
      <alignment vertical="center"/>
    </xf>
    <xf numFmtId="0" fontId="1" fillId="2" borderId="0" xfId="5" applyAlignment="1">
      <alignment vertical="center"/>
    </xf>
    <xf numFmtId="0" fontId="1" fillId="2" borderId="0" xfId="5" applyAlignment="1">
      <alignment vertical="center" readingOrder="1"/>
    </xf>
    <xf numFmtId="0" fontId="4" fillId="2" borderId="0" xfId="5" applyFont="1"/>
    <xf numFmtId="0" fontId="2" fillId="0" borderId="1" xfId="4"/>
    <xf numFmtId="0" fontId="2" fillId="0" borderId="1" xfId="4" applyNumberFormat="1" applyAlignment="1">
      <alignment horizontal="centerContinuous" vertical="center"/>
    </xf>
    <xf numFmtId="0" fontId="4" fillId="2" borderId="0" xfId="5" applyFont="1" applyAlignment="1">
      <alignment horizontal="centerContinuous"/>
    </xf>
    <xf numFmtId="14" fontId="0" fillId="0" borderId="0" xfId="0" applyNumberFormat="1"/>
    <xf numFmtId="166" fontId="0" fillId="0" borderId="0" xfId="1" applyFont="1"/>
    <xf numFmtId="167" fontId="0" fillId="0" borderId="0" xfId="0" applyNumberFormat="1"/>
    <xf numFmtId="0" fontId="0" fillId="0" borderId="0" xfId="0" applyAlignment="1">
      <alignment horizontal="center"/>
    </xf>
    <xf numFmtId="164" fontId="0" fillId="0" borderId="0" xfId="0" applyNumberFormat="1"/>
    <xf numFmtId="165" fontId="0" fillId="0" borderId="0" xfId="2" applyFont="1"/>
    <xf numFmtId="164" fontId="1" fillId="2" borderId="0" xfId="5" applyNumberFormat="1" applyAlignment="1">
      <alignment vertical="center" readingOrder="1"/>
    </xf>
    <xf numFmtId="168" fontId="0" fillId="0" borderId="0" xfId="3" applyNumberFormat="1" applyFont="1" applyAlignment="1"/>
    <xf numFmtId="0" fontId="6" fillId="2" borderId="0" xfId="5" applyFont="1" applyAlignment="1">
      <alignment vertical="center" wrapText="1" readingOrder="1"/>
    </xf>
    <xf numFmtId="0" fontId="6" fillId="2" borderId="0" xfId="5" applyFont="1" applyAlignment="1">
      <alignment vertical="center" readingOrder="1"/>
    </xf>
    <xf numFmtId="167" fontId="6" fillId="2" borderId="0" xfId="5" applyNumberFormat="1" applyFont="1" applyAlignment="1">
      <alignment vertical="center" readingOrder="1"/>
    </xf>
    <xf numFmtId="164" fontId="6" fillId="2" borderId="0" xfId="5" applyNumberFormat="1" applyFont="1" applyAlignment="1">
      <alignment vertical="center" readingOrder="1"/>
    </xf>
    <xf numFmtId="168" fontId="6" fillId="2" borderId="0" xfId="5" applyNumberFormat="1" applyFont="1" applyAlignment="1">
      <alignment vertical="center" readingOrder="1"/>
    </xf>
    <xf numFmtId="0" fontId="7" fillId="0" borderId="0" xfId="0" applyFont="1"/>
    <xf numFmtId="166" fontId="6" fillId="2" borderId="0" xfId="1" applyFont="1" applyFill="1" applyAlignment="1">
      <alignment vertical="center" readingOrder="1"/>
    </xf>
    <xf numFmtId="167" fontId="0" fillId="0" borderId="0" xfId="1" applyNumberFormat="1" applyFont="1"/>
    <xf numFmtId="0" fontId="0" fillId="0" borderId="0" xfId="0" pivotButton="1"/>
    <xf numFmtId="0" fontId="2" fillId="0" borderId="1" xfId="4" applyAlignment="1">
      <alignment horizontal="centerContinuous"/>
    </xf>
    <xf numFmtId="0" fontId="0" fillId="0" borderId="0" xfId="0" applyAlignment="1">
      <alignment horizontal="center"/>
    </xf>
    <xf numFmtId="0" fontId="5" fillId="2" borderId="0" xfId="5" applyFont="1" applyAlignment="1">
      <alignment horizontal="left" vertical="center"/>
    </xf>
  </cellXfs>
  <cellStyles count="6">
    <cellStyle name="40% - Accent1" xfId="5" builtinId="31"/>
    <cellStyle name="Comma" xfId="1" builtinId="3"/>
    <cellStyle name="Currency" xfId="2" builtinId="4"/>
    <cellStyle name="Heading 3" xfId="4" builtinId="18"/>
    <cellStyle name="Normal" xfId="0" builtinId="0"/>
    <cellStyle name="Percent" xfId="3" builtinId="5"/>
  </cellStyles>
  <dxfs count="13">
    <dxf>
      <font>
        <b val="0"/>
        <i val="0"/>
        <strike val="0"/>
        <condense val="0"/>
        <extend val="0"/>
        <outline val="0"/>
        <shadow val="0"/>
        <u val="none"/>
        <vertAlign val="baseline"/>
        <sz val="11"/>
        <color theme="1"/>
        <name val="Aptos Narrow"/>
        <family val="2"/>
        <scheme val="minor"/>
      </font>
      <numFmt numFmtId="167" formatCode="&quot;$&quot;#,##0.00"/>
      <fill>
        <patternFill patternType="solid">
          <fgColor theme="7" tint="0.79998168889431442"/>
          <bgColor theme="7" tint="0.79998168889431442"/>
        </patternFill>
      </fill>
    </dxf>
    <dxf>
      <font>
        <b val="0"/>
        <i val="0"/>
        <strike val="0"/>
        <condense val="0"/>
        <extend val="0"/>
        <outline val="0"/>
        <shadow val="0"/>
        <u val="none"/>
        <vertAlign val="baseline"/>
        <sz val="11"/>
        <color theme="1"/>
        <name val="Aptos Narrow"/>
        <family val="2"/>
        <scheme val="minor"/>
      </font>
      <numFmt numFmtId="167" formatCode="&quot;$&quot;#,##0.00"/>
      <fill>
        <patternFill patternType="solid">
          <fgColor theme="7" tint="0.79998168889431442"/>
          <bgColor theme="7" tint="0.79998168889431442"/>
        </patternFill>
      </fill>
    </dxf>
    <dxf>
      <font>
        <b val="0"/>
        <i val="0"/>
        <strike val="0"/>
        <condense val="0"/>
        <extend val="0"/>
        <outline val="0"/>
        <shadow val="0"/>
        <u val="none"/>
        <vertAlign val="baseline"/>
        <sz val="11"/>
        <color theme="1"/>
        <name val="Aptos Narrow"/>
        <family val="2"/>
        <scheme val="minor"/>
      </font>
      <numFmt numFmtId="167" formatCode="&quot;$&quot;#,##0.00"/>
      <fill>
        <patternFill patternType="solid">
          <fgColor theme="7" tint="0.79998168889431442"/>
          <bgColor theme="7" tint="0.79998168889431442"/>
        </patternFill>
      </fill>
    </dxf>
    <dxf>
      <font>
        <b val="0"/>
        <i val="0"/>
        <strike val="0"/>
        <condense val="0"/>
        <extend val="0"/>
        <outline val="0"/>
        <shadow val="0"/>
        <u val="none"/>
        <vertAlign val="baseline"/>
        <sz val="11"/>
        <color theme="1"/>
        <name val="Aptos Narrow"/>
        <family val="2"/>
        <scheme val="minor"/>
      </font>
      <numFmt numFmtId="167" formatCode="&quot;$&quot;#,##0.00"/>
      <fill>
        <patternFill patternType="solid">
          <fgColor theme="7" tint="0.79998168889431442"/>
          <bgColor theme="7" tint="0.79998168889431442"/>
        </patternFill>
      </fill>
    </dxf>
    <dxf>
      <font>
        <b val="0"/>
        <i val="0"/>
        <strike val="0"/>
        <condense val="0"/>
        <extend val="0"/>
        <outline val="0"/>
        <shadow val="0"/>
        <u val="none"/>
        <vertAlign val="baseline"/>
        <sz val="11"/>
        <color theme="1"/>
        <name val="Aptos Narrow"/>
        <family val="2"/>
        <scheme val="minor"/>
      </font>
      <numFmt numFmtId="167" formatCode="&quot;$&quot;#,##0.00"/>
      <fill>
        <patternFill patternType="solid">
          <fgColor theme="7" tint="0.79998168889431442"/>
          <bgColor theme="7" tint="0.79998168889431442"/>
        </patternFill>
      </fill>
    </dxf>
    <dxf>
      <font>
        <b val="0"/>
        <i val="0"/>
        <strike val="0"/>
        <condense val="0"/>
        <extend val="0"/>
        <outline val="0"/>
        <shadow val="0"/>
        <u val="none"/>
        <vertAlign val="baseline"/>
        <sz val="11"/>
        <color theme="1"/>
        <name val="Aptos Narrow"/>
        <family val="2"/>
        <scheme val="minor"/>
      </font>
      <fill>
        <patternFill patternType="solid">
          <fgColor theme="7" tint="0.79998168889431442"/>
          <bgColor theme="7" tint="0.79998168889431442"/>
        </patternFill>
      </fill>
      <border diagonalUp="0" diagonalDown="0" outline="0">
        <left/>
        <right/>
        <top style="thin">
          <color theme="7" tint="0.39997558519241921"/>
        </top>
        <bottom style="thin">
          <color theme="7" tint="0.39997558519241921"/>
        </bottom>
      </border>
    </dxf>
    <dxf>
      <font>
        <b val="0"/>
        <i val="0"/>
        <strike val="0"/>
        <condense val="0"/>
        <extend val="0"/>
        <outline val="0"/>
        <shadow val="0"/>
        <u val="none"/>
        <vertAlign val="baseline"/>
        <sz val="11"/>
        <color theme="1"/>
        <name val="Aptos Narrow"/>
        <family val="2"/>
        <scheme val="minor"/>
      </font>
      <fill>
        <patternFill patternType="solid">
          <fgColor theme="7" tint="0.79998168889431442"/>
          <bgColor theme="7" tint="0.79998168889431442"/>
        </patternFill>
      </fill>
      <border diagonalUp="0" diagonalDown="0">
        <left/>
        <right/>
        <top style="thin">
          <color theme="7" tint="0.39997558519241921"/>
        </top>
        <bottom style="thin">
          <color theme="7"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7" tint="0.79998168889431442"/>
          <bgColor theme="7" tint="0.79998168889431442"/>
        </patternFill>
      </fill>
      <border diagonalUp="0" diagonalDown="0">
        <left/>
        <right/>
        <top style="thin">
          <color theme="7" tint="0.39997558519241921"/>
        </top>
        <bottom style="thin">
          <color theme="7" tint="0.39997558519241921"/>
        </bottom>
        <vertical/>
        <horizontal/>
      </border>
    </dxf>
    <dxf>
      <border outline="0">
        <bottom style="thin">
          <color theme="7" tint="0.39997558519241921"/>
        </bottom>
      </border>
    </dxf>
    <dxf>
      <font>
        <b val="0"/>
        <i val="0"/>
        <strike val="0"/>
        <condense val="0"/>
        <extend val="0"/>
        <outline val="0"/>
        <shadow val="0"/>
        <u val="none"/>
        <vertAlign val="baseline"/>
        <sz val="11"/>
        <color theme="1"/>
        <name val="Aptos Narrow"/>
        <family val="2"/>
        <scheme val="minor"/>
      </font>
      <fill>
        <patternFill patternType="solid">
          <fgColor theme="7" tint="0.79998168889431442"/>
          <bgColor theme="7" tint="0.79998168889431442"/>
        </patternFill>
      </fill>
    </dxf>
    <dxf>
      <numFmt numFmtId="0" formatCode="General"/>
    </dxf>
    <dxf>
      <font>
        <b val="0"/>
        <i val="0"/>
        <strike val="0"/>
        <condense val="0"/>
        <extend val="0"/>
        <outline val="0"/>
        <shadow val="0"/>
        <u val="none"/>
        <vertAlign val="baseline"/>
        <sz val="11"/>
        <color theme="1"/>
        <name val="Aptos Narrow"/>
        <family val="2"/>
        <scheme val="minor"/>
      </font>
      <numFmt numFmtId="166" formatCode="_(* #,##0.00_);_(* \(#,##0.00\);_(* &quot;-&quot;??_);_(@_)"/>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47" Type="http://schemas.microsoft.com/office/2017/06/relationships/rdArray" Target="richData/rdarray.xml"/><Relationship Id="rId50" Type="http://schemas.microsoft.com/office/2017/06/relationships/rdSupportingPropertyBag" Target="richData/rdsupportingpropertybag.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pivotCacheDefinition" Target="pivotCache/pivotCacheDefinition1.xml"/><Relationship Id="rId45"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SupportingPropertyBagStructure" Target="richData/rdsupportingpropertybagstructur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eetMetadata" Target="metadata.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48" Type="http://schemas.microsoft.com/office/2017/06/relationships/richStyles" Target="richData/richStyles.xml"/><Relationship Id="rId8" Type="http://schemas.openxmlformats.org/officeDocument/2006/relationships/worksheet" Target="worksheets/sheet8.xml"/><Relationship Id="rId51" Type="http://schemas.microsoft.com/office/2017/06/relationships/rdRichValueTypes" Target="richData/rdRichValueTyp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Structure" Target="richData/rdrichvaluestructure.xml"/><Relationship Id="rId20" Type="http://schemas.openxmlformats.org/officeDocument/2006/relationships/worksheet" Target="worksheets/sheet20.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Holding</a:t>
            </a:r>
            <a:r>
              <a:rPr lang="en-US" baseline="0"/>
              <a:t> Market Value by Industry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Dashboard!$C$24</c:f>
              <c:strCache>
                <c:ptCount val="1"/>
                <c:pt idx="0">
                  <c:v>Market Value</c:v>
                </c:pt>
              </c:strCache>
            </c:strRef>
          </c:tx>
          <c:dPt>
            <c:idx val="0"/>
            <c:bubble3D val="0"/>
            <c:spPr>
              <a:solidFill>
                <a:schemeClr val="accent4">
                  <a:tint val="46000"/>
                </a:schemeClr>
              </a:solidFill>
              <a:ln w="19050">
                <a:solidFill>
                  <a:schemeClr val="lt1"/>
                </a:solidFill>
              </a:ln>
              <a:effectLst/>
            </c:spPr>
            <c:extLst>
              <c:ext xmlns:c16="http://schemas.microsoft.com/office/drawing/2014/chart" uri="{C3380CC4-5D6E-409C-BE32-E72D297353CC}">
                <c16:uniqueId val="{00000001-1A91-429E-9C20-BF62C7FC1184}"/>
              </c:ext>
            </c:extLst>
          </c:dPt>
          <c:dPt>
            <c:idx val="1"/>
            <c:bubble3D val="0"/>
            <c:spPr>
              <a:solidFill>
                <a:schemeClr val="accent4">
                  <a:tint val="62000"/>
                </a:schemeClr>
              </a:solidFill>
              <a:ln w="19050">
                <a:solidFill>
                  <a:schemeClr val="lt1"/>
                </a:solidFill>
              </a:ln>
              <a:effectLst/>
            </c:spPr>
            <c:extLst>
              <c:ext xmlns:c16="http://schemas.microsoft.com/office/drawing/2014/chart" uri="{C3380CC4-5D6E-409C-BE32-E72D297353CC}">
                <c16:uniqueId val="{00000003-1A91-429E-9C20-BF62C7FC1184}"/>
              </c:ext>
            </c:extLst>
          </c:dPt>
          <c:dPt>
            <c:idx val="2"/>
            <c:bubble3D val="0"/>
            <c:spPr>
              <a:solidFill>
                <a:schemeClr val="accent4">
                  <a:tint val="77000"/>
                </a:schemeClr>
              </a:solidFill>
              <a:ln w="19050">
                <a:solidFill>
                  <a:schemeClr val="lt1"/>
                </a:solidFill>
              </a:ln>
              <a:effectLst/>
            </c:spPr>
            <c:extLst>
              <c:ext xmlns:c16="http://schemas.microsoft.com/office/drawing/2014/chart" uri="{C3380CC4-5D6E-409C-BE32-E72D297353CC}">
                <c16:uniqueId val="{00000005-1A91-429E-9C20-BF62C7FC1184}"/>
              </c:ext>
            </c:extLst>
          </c:dPt>
          <c:dPt>
            <c:idx val="3"/>
            <c:bubble3D val="0"/>
            <c:spPr>
              <a:solidFill>
                <a:schemeClr val="accent4">
                  <a:tint val="93000"/>
                </a:schemeClr>
              </a:solidFill>
              <a:ln w="19050">
                <a:solidFill>
                  <a:schemeClr val="lt1"/>
                </a:solidFill>
              </a:ln>
              <a:effectLst/>
            </c:spPr>
            <c:extLst>
              <c:ext xmlns:c16="http://schemas.microsoft.com/office/drawing/2014/chart" uri="{C3380CC4-5D6E-409C-BE32-E72D297353CC}">
                <c16:uniqueId val="{00000007-1A91-429E-9C20-BF62C7FC1184}"/>
              </c:ext>
            </c:extLst>
          </c:dPt>
          <c:dPt>
            <c:idx val="4"/>
            <c:bubble3D val="0"/>
            <c:spPr>
              <a:solidFill>
                <a:schemeClr val="accent4">
                  <a:shade val="92000"/>
                </a:schemeClr>
              </a:solidFill>
              <a:ln w="19050">
                <a:solidFill>
                  <a:schemeClr val="lt1"/>
                </a:solidFill>
              </a:ln>
              <a:effectLst/>
            </c:spPr>
            <c:extLst>
              <c:ext xmlns:c16="http://schemas.microsoft.com/office/drawing/2014/chart" uri="{C3380CC4-5D6E-409C-BE32-E72D297353CC}">
                <c16:uniqueId val="{00000009-1A91-429E-9C20-BF62C7FC1184}"/>
              </c:ext>
            </c:extLst>
          </c:dPt>
          <c:dPt>
            <c:idx val="5"/>
            <c:bubble3D val="0"/>
            <c:spPr>
              <a:solidFill>
                <a:schemeClr val="accent4">
                  <a:shade val="76000"/>
                </a:schemeClr>
              </a:solidFill>
              <a:ln w="19050">
                <a:solidFill>
                  <a:schemeClr val="lt1"/>
                </a:solidFill>
              </a:ln>
              <a:effectLst/>
            </c:spPr>
            <c:extLst>
              <c:ext xmlns:c16="http://schemas.microsoft.com/office/drawing/2014/chart" uri="{C3380CC4-5D6E-409C-BE32-E72D297353CC}">
                <c16:uniqueId val="{0000000B-1A91-429E-9C20-BF62C7FC1184}"/>
              </c:ext>
            </c:extLst>
          </c:dPt>
          <c:dPt>
            <c:idx val="6"/>
            <c:bubble3D val="0"/>
            <c:spPr>
              <a:solidFill>
                <a:schemeClr val="accent4">
                  <a:shade val="61000"/>
                </a:schemeClr>
              </a:solidFill>
              <a:ln w="19050">
                <a:solidFill>
                  <a:schemeClr val="lt1"/>
                </a:solidFill>
              </a:ln>
              <a:effectLst/>
            </c:spPr>
            <c:extLst>
              <c:ext xmlns:c16="http://schemas.microsoft.com/office/drawing/2014/chart" uri="{C3380CC4-5D6E-409C-BE32-E72D297353CC}">
                <c16:uniqueId val="{0000000D-1A91-429E-9C20-BF62C7FC1184}"/>
              </c:ext>
            </c:extLst>
          </c:dPt>
          <c:dPt>
            <c:idx val="7"/>
            <c:bubble3D val="0"/>
            <c:spPr>
              <a:solidFill>
                <a:schemeClr val="accent4">
                  <a:shade val="45000"/>
                </a:schemeClr>
              </a:solidFill>
              <a:ln w="19050">
                <a:solidFill>
                  <a:schemeClr val="lt1"/>
                </a:solidFill>
              </a:ln>
              <a:effectLst/>
            </c:spPr>
            <c:extLst>
              <c:ext xmlns:c16="http://schemas.microsoft.com/office/drawing/2014/chart" uri="{C3380CC4-5D6E-409C-BE32-E72D297353CC}">
                <c16:uniqueId val="{00000001-A0E6-47BE-97BF-75FFFBE19135}"/>
              </c:ext>
            </c:extLst>
          </c:dPt>
          <c:dLbls>
            <c:dLbl>
              <c:idx val="7"/>
              <c:layout>
                <c:manualLayout>
                  <c:x val="0.16455546929873194"/>
                  <c:y val="3.802499609178946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0E6-47BE-97BF-75FFFBE1913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extLst>
          </c:dLbls>
          <c:cat>
            <c:strRef>
              <c:f>Dashboard!$B$25:$B$32</c:f>
              <c:strCache>
                <c:ptCount val="8"/>
                <c:pt idx="0">
                  <c:v>Software &amp; IT Services</c:v>
                </c:pt>
                <c:pt idx="1">
                  <c:v>Communications &amp; Networking</c:v>
                </c:pt>
                <c:pt idx="2">
                  <c:v>Oil &amp; Gas</c:v>
                </c:pt>
                <c:pt idx="3">
                  <c:v>Freight &amp; Logistics Services</c:v>
                </c:pt>
                <c:pt idx="4">
                  <c:v>Pharmaceuticals</c:v>
                </c:pt>
                <c:pt idx="5">
                  <c:v>Banking Services</c:v>
                </c:pt>
                <c:pt idx="6">
                  <c:v>Textiles &amp; Apparel</c:v>
                </c:pt>
                <c:pt idx="7">
                  <c:v>Food &amp; Drug Retailing</c:v>
                </c:pt>
              </c:strCache>
            </c:strRef>
          </c:cat>
          <c:val>
            <c:numRef>
              <c:f>Dashboard!$C$25:$C$32</c:f>
              <c:numCache>
                <c:formatCode>"$"#,##0.00</c:formatCode>
                <c:ptCount val="8"/>
                <c:pt idx="0">
                  <c:v>36549.4</c:v>
                </c:pt>
                <c:pt idx="1">
                  <c:v>2966.5</c:v>
                </c:pt>
                <c:pt idx="2">
                  <c:v>10621</c:v>
                </c:pt>
                <c:pt idx="3">
                  <c:v>4394.3999999999996</c:v>
                </c:pt>
                <c:pt idx="4">
                  <c:v>1561.2</c:v>
                </c:pt>
                <c:pt idx="5">
                  <c:v>12625.5</c:v>
                </c:pt>
                <c:pt idx="6">
                  <c:v>5859</c:v>
                </c:pt>
                <c:pt idx="7">
                  <c:v>1975</c:v>
                </c:pt>
              </c:numCache>
            </c:numRef>
          </c:val>
          <c:extLst>
            <c:ext xmlns:c16="http://schemas.microsoft.com/office/drawing/2014/chart" uri="{C3380CC4-5D6E-409C-BE32-E72D297353CC}">
              <c16:uniqueId val="{00000000-A0E6-47BE-97BF-75FFFBE19135}"/>
            </c:ext>
          </c:extLst>
        </c:ser>
        <c:dLbls>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NIKE!$B$1</c:f>
          <c:strCache>
            <c:ptCount val="1"/>
            <c:pt idx="0">
              <c:v>NIKE, INC. (XNYS:NKE)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NIKE!$B$6</c:f>
              <c:strCache>
                <c:ptCount val="1"/>
                <c:pt idx="0">
                  <c:v>Volume</c:v>
                </c:pt>
              </c:strCache>
            </c:strRef>
          </c:tx>
          <c:spPr>
            <a:solidFill>
              <a:schemeClr val="accent1"/>
            </a:solidFill>
            <a:ln w="38100">
              <a:noFill/>
            </a:ln>
            <a:effectLst/>
          </c:spPr>
          <c:invertIfNegative val="0"/>
          <c:cat>
            <c:numRef>
              <c:f>NIKE!$A$7:$A$26</c:f>
              <c:numCache>
                <c:formatCode>m/d/yyyy</c:formatCode>
                <c:ptCount val="20"/>
                <c:pt idx="0">
                  <c:v>45751</c:v>
                </c:pt>
                <c:pt idx="1">
                  <c:v>45754</c:v>
                </c:pt>
                <c:pt idx="2">
                  <c:v>45755</c:v>
                </c:pt>
                <c:pt idx="3">
                  <c:v>45756</c:v>
                </c:pt>
                <c:pt idx="4">
                  <c:v>45757</c:v>
                </c:pt>
                <c:pt idx="5">
                  <c:v>45758</c:v>
                </c:pt>
                <c:pt idx="6">
                  <c:v>45761</c:v>
                </c:pt>
                <c:pt idx="7">
                  <c:v>45762</c:v>
                </c:pt>
                <c:pt idx="8">
                  <c:v>45763</c:v>
                </c:pt>
                <c:pt idx="9">
                  <c:v>45764</c:v>
                </c:pt>
                <c:pt idx="10">
                  <c:v>45768</c:v>
                </c:pt>
                <c:pt idx="11">
                  <c:v>45769</c:v>
                </c:pt>
                <c:pt idx="12">
                  <c:v>45770</c:v>
                </c:pt>
                <c:pt idx="13">
                  <c:v>45771</c:v>
                </c:pt>
                <c:pt idx="14">
                  <c:v>45772</c:v>
                </c:pt>
                <c:pt idx="15">
                  <c:v>45775</c:v>
                </c:pt>
                <c:pt idx="16">
                  <c:v>45776</c:v>
                </c:pt>
                <c:pt idx="17">
                  <c:v>45777</c:v>
                </c:pt>
                <c:pt idx="18">
                  <c:v>45778</c:v>
                </c:pt>
                <c:pt idx="19">
                  <c:v>45779</c:v>
                </c:pt>
              </c:numCache>
            </c:numRef>
          </c:cat>
          <c:val>
            <c:numRef>
              <c:f>NIKE!$B$7:$B$26</c:f>
              <c:numCache>
                <c:formatCode>#,##0</c:formatCode>
                <c:ptCount val="20"/>
                <c:pt idx="0">
                  <c:v>67775713</c:v>
                </c:pt>
                <c:pt idx="1">
                  <c:v>45374363</c:v>
                </c:pt>
                <c:pt idx="2">
                  <c:v>30404286</c:v>
                </c:pt>
                <c:pt idx="3">
                  <c:v>44732546</c:v>
                </c:pt>
                <c:pt idx="4">
                  <c:v>53764634</c:v>
                </c:pt>
                <c:pt idx="5">
                  <c:v>22617097</c:v>
                </c:pt>
                <c:pt idx="6">
                  <c:v>28346563</c:v>
                </c:pt>
                <c:pt idx="7">
                  <c:v>15977116</c:v>
                </c:pt>
                <c:pt idx="8">
                  <c:v>19094887</c:v>
                </c:pt>
                <c:pt idx="9">
                  <c:v>18935084</c:v>
                </c:pt>
                <c:pt idx="10">
                  <c:v>17280931</c:v>
                </c:pt>
                <c:pt idx="11">
                  <c:v>16852242</c:v>
                </c:pt>
                <c:pt idx="12">
                  <c:v>21660323</c:v>
                </c:pt>
                <c:pt idx="13">
                  <c:v>14508545</c:v>
                </c:pt>
                <c:pt idx="14">
                  <c:v>17156010</c:v>
                </c:pt>
                <c:pt idx="15">
                  <c:v>13321243</c:v>
                </c:pt>
                <c:pt idx="16">
                  <c:v>12967953</c:v>
                </c:pt>
                <c:pt idx="17">
                  <c:v>17205857</c:v>
                </c:pt>
                <c:pt idx="18">
                  <c:v>10526985</c:v>
                </c:pt>
                <c:pt idx="19">
                  <c:v>14723858</c:v>
                </c:pt>
              </c:numCache>
            </c:numRef>
          </c:val>
          <c:extLst>
            <c:ext xmlns:c16="http://schemas.microsoft.com/office/drawing/2014/chart" uri="{C3380CC4-5D6E-409C-BE32-E72D297353CC}">
              <c16:uniqueId val="{00000000-4FDE-4A63-9168-CF67EEB0E345}"/>
            </c:ext>
          </c:extLst>
        </c:ser>
        <c:dLbls>
          <c:showLegendKey val="0"/>
          <c:showVal val="0"/>
          <c:showCatName val="0"/>
          <c:showSerName val="0"/>
          <c:showPercent val="0"/>
          <c:showBubbleSize val="0"/>
        </c:dLbls>
        <c:gapWidth val="150"/>
        <c:axId val="1502344912"/>
        <c:axId val="1502345392"/>
      </c:barChart>
      <c:stockChart>
        <c:ser>
          <c:idx val="1"/>
          <c:order val="1"/>
          <c:tx>
            <c:strRef>
              <c:f>NIKE!$C$6</c:f>
              <c:strCache>
                <c:ptCount val="1"/>
                <c:pt idx="0">
                  <c:v>Open</c:v>
                </c:pt>
              </c:strCache>
            </c:strRef>
          </c:tx>
          <c:spPr>
            <a:ln w="38100" cap="rnd">
              <a:noFill/>
              <a:round/>
            </a:ln>
            <a:effectLst/>
          </c:spPr>
          <c:marker>
            <c:symbol val="none"/>
          </c:marker>
          <c:cat>
            <c:numRef>
              <c:f>NIKE!$A$7:$A$26</c:f>
              <c:numCache>
                <c:formatCode>m/d/yyyy</c:formatCode>
                <c:ptCount val="20"/>
                <c:pt idx="0">
                  <c:v>45751</c:v>
                </c:pt>
                <c:pt idx="1">
                  <c:v>45754</c:v>
                </c:pt>
                <c:pt idx="2">
                  <c:v>45755</c:v>
                </c:pt>
                <c:pt idx="3">
                  <c:v>45756</c:v>
                </c:pt>
                <c:pt idx="4">
                  <c:v>45757</c:v>
                </c:pt>
                <c:pt idx="5">
                  <c:v>45758</c:v>
                </c:pt>
                <c:pt idx="6">
                  <c:v>45761</c:v>
                </c:pt>
                <c:pt idx="7">
                  <c:v>45762</c:v>
                </c:pt>
                <c:pt idx="8">
                  <c:v>45763</c:v>
                </c:pt>
                <c:pt idx="9">
                  <c:v>45764</c:v>
                </c:pt>
                <c:pt idx="10">
                  <c:v>45768</c:v>
                </c:pt>
                <c:pt idx="11">
                  <c:v>45769</c:v>
                </c:pt>
                <c:pt idx="12">
                  <c:v>45770</c:v>
                </c:pt>
                <c:pt idx="13">
                  <c:v>45771</c:v>
                </c:pt>
                <c:pt idx="14">
                  <c:v>45772</c:v>
                </c:pt>
                <c:pt idx="15">
                  <c:v>45775</c:v>
                </c:pt>
                <c:pt idx="16">
                  <c:v>45776</c:v>
                </c:pt>
                <c:pt idx="17">
                  <c:v>45777</c:v>
                </c:pt>
                <c:pt idx="18">
                  <c:v>45778</c:v>
                </c:pt>
                <c:pt idx="19">
                  <c:v>45779</c:v>
                </c:pt>
              </c:numCache>
            </c:numRef>
          </c:cat>
          <c:val>
            <c:numRef>
              <c:f>NIKE!$C$7:$C$26</c:f>
              <c:numCache>
                <c:formatCode>_([$$-409]* #,##0.00_);_([$$-409]* \(#,##0.00\);_([$$-409]* "-"??_);_(@_)</c:formatCode>
                <c:ptCount val="20"/>
                <c:pt idx="0">
                  <c:v>53.22</c:v>
                </c:pt>
                <c:pt idx="1">
                  <c:v>55.4</c:v>
                </c:pt>
                <c:pt idx="2">
                  <c:v>58.77</c:v>
                </c:pt>
                <c:pt idx="3">
                  <c:v>53.28</c:v>
                </c:pt>
                <c:pt idx="4">
                  <c:v>57.225000000000001</c:v>
                </c:pt>
                <c:pt idx="5">
                  <c:v>54.4</c:v>
                </c:pt>
                <c:pt idx="6">
                  <c:v>55.64</c:v>
                </c:pt>
                <c:pt idx="7">
                  <c:v>54.68</c:v>
                </c:pt>
                <c:pt idx="8">
                  <c:v>54.72</c:v>
                </c:pt>
                <c:pt idx="9">
                  <c:v>53.82</c:v>
                </c:pt>
                <c:pt idx="10">
                  <c:v>55.23</c:v>
                </c:pt>
                <c:pt idx="11">
                  <c:v>56.65</c:v>
                </c:pt>
                <c:pt idx="12">
                  <c:v>59</c:v>
                </c:pt>
                <c:pt idx="13">
                  <c:v>57.81</c:v>
                </c:pt>
                <c:pt idx="14">
                  <c:v>58.21</c:v>
                </c:pt>
                <c:pt idx="15">
                  <c:v>57.73</c:v>
                </c:pt>
                <c:pt idx="16">
                  <c:v>57</c:v>
                </c:pt>
                <c:pt idx="17">
                  <c:v>55.86</c:v>
                </c:pt>
                <c:pt idx="18">
                  <c:v>56.68</c:v>
                </c:pt>
                <c:pt idx="19">
                  <c:v>57.865000000000002</c:v>
                </c:pt>
              </c:numCache>
            </c:numRef>
          </c:val>
          <c:smooth val="0"/>
          <c:extLst>
            <c:ext xmlns:c16="http://schemas.microsoft.com/office/drawing/2014/chart" uri="{C3380CC4-5D6E-409C-BE32-E72D297353CC}">
              <c16:uniqueId val="{00000001-4FDE-4A63-9168-CF67EEB0E345}"/>
            </c:ext>
          </c:extLst>
        </c:ser>
        <c:ser>
          <c:idx val="2"/>
          <c:order val="2"/>
          <c:tx>
            <c:strRef>
              <c:f>NIKE!$D$6</c:f>
              <c:strCache>
                <c:ptCount val="1"/>
                <c:pt idx="0">
                  <c:v>High</c:v>
                </c:pt>
              </c:strCache>
            </c:strRef>
          </c:tx>
          <c:spPr>
            <a:ln w="38100" cap="rnd">
              <a:noFill/>
              <a:round/>
            </a:ln>
            <a:effectLst/>
          </c:spPr>
          <c:marker>
            <c:symbol val="none"/>
          </c:marker>
          <c:cat>
            <c:numRef>
              <c:f>NIKE!$A$7:$A$26</c:f>
              <c:numCache>
                <c:formatCode>m/d/yyyy</c:formatCode>
                <c:ptCount val="20"/>
                <c:pt idx="0">
                  <c:v>45751</c:v>
                </c:pt>
                <c:pt idx="1">
                  <c:v>45754</c:v>
                </c:pt>
                <c:pt idx="2">
                  <c:v>45755</c:v>
                </c:pt>
                <c:pt idx="3">
                  <c:v>45756</c:v>
                </c:pt>
                <c:pt idx="4">
                  <c:v>45757</c:v>
                </c:pt>
                <c:pt idx="5">
                  <c:v>45758</c:v>
                </c:pt>
                <c:pt idx="6">
                  <c:v>45761</c:v>
                </c:pt>
                <c:pt idx="7">
                  <c:v>45762</c:v>
                </c:pt>
                <c:pt idx="8">
                  <c:v>45763</c:v>
                </c:pt>
                <c:pt idx="9">
                  <c:v>45764</c:v>
                </c:pt>
                <c:pt idx="10">
                  <c:v>45768</c:v>
                </c:pt>
                <c:pt idx="11">
                  <c:v>45769</c:v>
                </c:pt>
                <c:pt idx="12">
                  <c:v>45770</c:v>
                </c:pt>
                <c:pt idx="13">
                  <c:v>45771</c:v>
                </c:pt>
                <c:pt idx="14">
                  <c:v>45772</c:v>
                </c:pt>
                <c:pt idx="15">
                  <c:v>45775</c:v>
                </c:pt>
                <c:pt idx="16">
                  <c:v>45776</c:v>
                </c:pt>
                <c:pt idx="17">
                  <c:v>45777</c:v>
                </c:pt>
                <c:pt idx="18">
                  <c:v>45778</c:v>
                </c:pt>
                <c:pt idx="19">
                  <c:v>45779</c:v>
                </c:pt>
              </c:numCache>
            </c:numRef>
          </c:cat>
          <c:val>
            <c:numRef>
              <c:f>NIKE!$D$7:$D$26</c:f>
              <c:numCache>
                <c:formatCode>_([$$-409]* #,##0.00_);_([$$-409]* \(#,##0.00\);_([$$-409]* "-"??_);_(@_)</c:formatCode>
                <c:ptCount val="20"/>
                <c:pt idx="0">
                  <c:v>59.22</c:v>
                </c:pt>
                <c:pt idx="1">
                  <c:v>57.18</c:v>
                </c:pt>
                <c:pt idx="2">
                  <c:v>58.77</c:v>
                </c:pt>
                <c:pt idx="3">
                  <c:v>59.55</c:v>
                </c:pt>
                <c:pt idx="4">
                  <c:v>57.25</c:v>
                </c:pt>
                <c:pt idx="5">
                  <c:v>55.03</c:v>
                </c:pt>
                <c:pt idx="6">
                  <c:v>56.689900000000002</c:v>
                </c:pt>
                <c:pt idx="7">
                  <c:v>55.3934</c:v>
                </c:pt>
                <c:pt idx="8">
                  <c:v>55.15</c:v>
                </c:pt>
                <c:pt idx="9">
                  <c:v>56.02</c:v>
                </c:pt>
                <c:pt idx="10">
                  <c:v>56.36</c:v>
                </c:pt>
                <c:pt idx="11">
                  <c:v>58.09</c:v>
                </c:pt>
                <c:pt idx="12">
                  <c:v>59.2</c:v>
                </c:pt>
                <c:pt idx="13">
                  <c:v>58.695</c:v>
                </c:pt>
                <c:pt idx="14">
                  <c:v>58.25</c:v>
                </c:pt>
                <c:pt idx="15">
                  <c:v>58.08</c:v>
                </c:pt>
                <c:pt idx="16">
                  <c:v>57.74</c:v>
                </c:pt>
                <c:pt idx="17">
                  <c:v>56.585000000000001</c:v>
                </c:pt>
                <c:pt idx="18">
                  <c:v>57.21</c:v>
                </c:pt>
                <c:pt idx="19">
                  <c:v>58.7</c:v>
                </c:pt>
              </c:numCache>
            </c:numRef>
          </c:val>
          <c:smooth val="0"/>
          <c:extLst>
            <c:ext xmlns:c16="http://schemas.microsoft.com/office/drawing/2014/chart" uri="{C3380CC4-5D6E-409C-BE32-E72D297353CC}">
              <c16:uniqueId val="{00000002-4FDE-4A63-9168-CF67EEB0E345}"/>
            </c:ext>
          </c:extLst>
        </c:ser>
        <c:ser>
          <c:idx val="3"/>
          <c:order val="3"/>
          <c:tx>
            <c:strRef>
              <c:f>NIKE!$E$6</c:f>
              <c:strCache>
                <c:ptCount val="1"/>
                <c:pt idx="0">
                  <c:v>Low</c:v>
                </c:pt>
              </c:strCache>
            </c:strRef>
          </c:tx>
          <c:spPr>
            <a:ln w="38100" cap="rnd">
              <a:noFill/>
              <a:round/>
            </a:ln>
            <a:effectLst/>
          </c:spPr>
          <c:marker>
            <c:symbol val="none"/>
          </c:marker>
          <c:cat>
            <c:numRef>
              <c:f>NIKE!$A$7:$A$26</c:f>
              <c:numCache>
                <c:formatCode>m/d/yyyy</c:formatCode>
                <c:ptCount val="20"/>
                <c:pt idx="0">
                  <c:v>45751</c:v>
                </c:pt>
                <c:pt idx="1">
                  <c:v>45754</c:v>
                </c:pt>
                <c:pt idx="2">
                  <c:v>45755</c:v>
                </c:pt>
                <c:pt idx="3">
                  <c:v>45756</c:v>
                </c:pt>
                <c:pt idx="4">
                  <c:v>45757</c:v>
                </c:pt>
                <c:pt idx="5">
                  <c:v>45758</c:v>
                </c:pt>
                <c:pt idx="6">
                  <c:v>45761</c:v>
                </c:pt>
                <c:pt idx="7">
                  <c:v>45762</c:v>
                </c:pt>
                <c:pt idx="8">
                  <c:v>45763</c:v>
                </c:pt>
                <c:pt idx="9">
                  <c:v>45764</c:v>
                </c:pt>
                <c:pt idx="10">
                  <c:v>45768</c:v>
                </c:pt>
                <c:pt idx="11">
                  <c:v>45769</c:v>
                </c:pt>
                <c:pt idx="12">
                  <c:v>45770</c:v>
                </c:pt>
                <c:pt idx="13">
                  <c:v>45771</c:v>
                </c:pt>
                <c:pt idx="14">
                  <c:v>45772</c:v>
                </c:pt>
                <c:pt idx="15">
                  <c:v>45775</c:v>
                </c:pt>
                <c:pt idx="16">
                  <c:v>45776</c:v>
                </c:pt>
                <c:pt idx="17">
                  <c:v>45777</c:v>
                </c:pt>
                <c:pt idx="18">
                  <c:v>45778</c:v>
                </c:pt>
                <c:pt idx="19">
                  <c:v>45779</c:v>
                </c:pt>
              </c:numCache>
            </c:numRef>
          </c:cat>
          <c:val>
            <c:numRef>
              <c:f>NIKE!$E$7:$E$26</c:f>
              <c:numCache>
                <c:formatCode>_([$$-409]* #,##0.00_);_([$$-409]* \(#,##0.00\);_([$$-409]* "-"??_);_(@_)</c:formatCode>
                <c:ptCount val="20"/>
                <c:pt idx="0">
                  <c:v>52.5</c:v>
                </c:pt>
                <c:pt idx="1">
                  <c:v>53.4</c:v>
                </c:pt>
                <c:pt idx="2">
                  <c:v>52.37</c:v>
                </c:pt>
                <c:pt idx="3">
                  <c:v>52.48</c:v>
                </c:pt>
                <c:pt idx="4">
                  <c:v>52.28</c:v>
                </c:pt>
                <c:pt idx="5">
                  <c:v>52.86</c:v>
                </c:pt>
                <c:pt idx="6">
                  <c:v>54.67</c:v>
                </c:pt>
                <c:pt idx="7">
                  <c:v>54.166600000000003</c:v>
                </c:pt>
                <c:pt idx="8">
                  <c:v>53.34</c:v>
                </c:pt>
                <c:pt idx="9">
                  <c:v>53.65</c:v>
                </c:pt>
                <c:pt idx="10">
                  <c:v>53.5</c:v>
                </c:pt>
                <c:pt idx="11">
                  <c:v>56.2395</c:v>
                </c:pt>
                <c:pt idx="12">
                  <c:v>56.7</c:v>
                </c:pt>
                <c:pt idx="13">
                  <c:v>57.13</c:v>
                </c:pt>
                <c:pt idx="14">
                  <c:v>56.61</c:v>
                </c:pt>
                <c:pt idx="15">
                  <c:v>56.8</c:v>
                </c:pt>
                <c:pt idx="16">
                  <c:v>56.74</c:v>
                </c:pt>
                <c:pt idx="17">
                  <c:v>54.75</c:v>
                </c:pt>
                <c:pt idx="18">
                  <c:v>56.258000000000003</c:v>
                </c:pt>
                <c:pt idx="19">
                  <c:v>57.31</c:v>
                </c:pt>
              </c:numCache>
            </c:numRef>
          </c:val>
          <c:smooth val="0"/>
          <c:extLst>
            <c:ext xmlns:c16="http://schemas.microsoft.com/office/drawing/2014/chart" uri="{C3380CC4-5D6E-409C-BE32-E72D297353CC}">
              <c16:uniqueId val="{00000003-4FDE-4A63-9168-CF67EEB0E345}"/>
            </c:ext>
          </c:extLst>
        </c:ser>
        <c:ser>
          <c:idx val="4"/>
          <c:order val="4"/>
          <c:tx>
            <c:strRef>
              <c:f>NIKE!$F$6</c:f>
              <c:strCache>
                <c:ptCount val="1"/>
                <c:pt idx="0">
                  <c:v>Close</c:v>
                </c:pt>
              </c:strCache>
            </c:strRef>
          </c:tx>
          <c:spPr>
            <a:ln w="38100" cap="rnd">
              <a:noFill/>
              <a:round/>
            </a:ln>
            <a:effectLst/>
          </c:spPr>
          <c:marker>
            <c:symbol val="none"/>
          </c:marker>
          <c:cat>
            <c:numRef>
              <c:f>NIKE!$A$7:$A$26</c:f>
              <c:numCache>
                <c:formatCode>m/d/yyyy</c:formatCode>
                <c:ptCount val="20"/>
                <c:pt idx="0">
                  <c:v>45751</c:v>
                </c:pt>
                <c:pt idx="1">
                  <c:v>45754</c:v>
                </c:pt>
                <c:pt idx="2">
                  <c:v>45755</c:v>
                </c:pt>
                <c:pt idx="3">
                  <c:v>45756</c:v>
                </c:pt>
                <c:pt idx="4">
                  <c:v>45757</c:v>
                </c:pt>
                <c:pt idx="5">
                  <c:v>45758</c:v>
                </c:pt>
                <c:pt idx="6">
                  <c:v>45761</c:v>
                </c:pt>
                <c:pt idx="7">
                  <c:v>45762</c:v>
                </c:pt>
                <c:pt idx="8">
                  <c:v>45763</c:v>
                </c:pt>
                <c:pt idx="9">
                  <c:v>45764</c:v>
                </c:pt>
                <c:pt idx="10">
                  <c:v>45768</c:v>
                </c:pt>
                <c:pt idx="11">
                  <c:v>45769</c:v>
                </c:pt>
                <c:pt idx="12">
                  <c:v>45770</c:v>
                </c:pt>
                <c:pt idx="13">
                  <c:v>45771</c:v>
                </c:pt>
                <c:pt idx="14">
                  <c:v>45772</c:v>
                </c:pt>
                <c:pt idx="15">
                  <c:v>45775</c:v>
                </c:pt>
                <c:pt idx="16">
                  <c:v>45776</c:v>
                </c:pt>
                <c:pt idx="17">
                  <c:v>45777</c:v>
                </c:pt>
                <c:pt idx="18">
                  <c:v>45778</c:v>
                </c:pt>
                <c:pt idx="19">
                  <c:v>45779</c:v>
                </c:pt>
              </c:numCache>
            </c:numRef>
          </c:cat>
          <c:val>
            <c:numRef>
              <c:f>NIKE!$F$7:$F$26</c:f>
              <c:numCache>
                <c:formatCode>_([$$-409]* #,##0.00_);_([$$-409]* \(#,##0.00\);_([$$-409]* "-"??_);_(@_)</c:formatCode>
                <c:ptCount val="20"/>
                <c:pt idx="0">
                  <c:v>57.25</c:v>
                </c:pt>
                <c:pt idx="1">
                  <c:v>55.61</c:v>
                </c:pt>
                <c:pt idx="2">
                  <c:v>53.27</c:v>
                </c:pt>
                <c:pt idx="3">
                  <c:v>59.32</c:v>
                </c:pt>
                <c:pt idx="4">
                  <c:v>54.4</c:v>
                </c:pt>
                <c:pt idx="5">
                  <c:v>54.39</c:v>
                </c:pt>
                <c:pt idx="6">
                  <c:v>55.41</c:v>
                </c:pt>
                <c:pt idx="7">
                  <c:v>54.83</c:v>
                </c:pt>
                <c:pt idx="8">
                  <c:v>53.55</c:v>
                </c:pt>
                <c:pt idx="9">
                  <c:v>55.76</c:v>
                </c:pt>
                <c:pt idx="10">
                  <c:v>56.12</c:v>
                </c:pt>
                <c:pt idx="11">
                  <c:v>57.06</c:v>
                </c:pt>
                <c:pt idx="12">
                  <c:v>57.39</c:v>
                </c:pt>
                <c:pt idx="13">
                  <c:v>58.48</c:v>
                </c:pt>
                <c:pt idx="14">
                  <c:v>57.62</c:v>
                </c:pt>
                <c:pt idx="15">
                  <c:v>57.31</c:v>
                </c:pt>
                <c:pt idx="16">
                  <c:v>57.54</c:v>
                </c:pt>
                <c:pt idx="17">
                  <c:v>56.4</c:v>
                </c:pt>
                <c:pt idx="18">
                  <c:v>56.76</c:v>
                </c:pt>
                <c:pt idx="19">
                  <c:v>58.59</c:v>
                </c:pt>
              </c:numCache>
            </c:numRef>
          </c:val>
          <c:smooth val="0"/>
          <c:extLst>
            <c:ext xmlns:c16="http://schemas.microsoft.com/office/drawing/2014/chart" uri="{C3380CC4-5D6E-409C-BE32-E72D297353CC}">
              <c16:uniqueId val="{00000004-4FDE-4A63-9168-CF67EEB0E345}"/>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303818144"/>
        <c:axId val="303820544"/>
      </c:stockChart>
      <c:dateAx>
        <c:axId val="1502344912"/>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2345392"/>
        <c:crosses val="autoZero"/>
        <c:auto val="1"/>
        <c:lblOffset val="100"/>
        <c:baseTimeUnit val="days"/>
      </c:dateAx>
      <c:valAx>
        <c:axId val="1502345392"/>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2344912"/>
        <c:crosses val="autoZero"/>
        <c:crossBetween val="between"/>
      </c:valAx>
      <c:valAx>
        <c:axId val="303820544"/>
        <c:scaling>
          <c:orientation val="minMax"/>
        </c:scaling>
        <c:delete val="0"/>
        <c:axPos val="r"/>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3818144"/>
        <c:crosses val="max"/>
        <c:crossBetween val="between"/>
      </c:valAx>
      <c:dateAx>
        <c:axId val="303818144"/>
        <c:scaling>
          <c:orientation val="minMax"/>
        </c:scaling>
        <c:delete val="1"/>
        <c:axPos val="b"/>
        <c:numFmt formatCode="m/d/yyyy" sourceLinked="1"/>
        <c:majorTickMark val="out"/>
        <c:minorTickMark val="none"/>
        <c:tickLblPos val="nextTo"/>
        <c:crossAx val="303820544"/>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Close Last 12 Months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solidFill>
              <a:schemeClr val="accent1"/>
            </a:solidFill>
            <a:ln>
              <a:noFill/>
            </a:ln>
            <a:effectLst/>
          </c:spPr>
          <c:val>
            <c:numRef>
              <c:f>NIKE!$C$4:$IQ$4</c:f>
              <c:numCache>
                <c:formatCode>_([$$-409]* #,##0.00_);_([$$-409]* \(#,##0.00\);_([$$-409]* "-"??_);_(@_)</c:formatCode>
                <c:ptCount val="249"/>
                <c:pt idx="0">
                  <c:v>93.36</c:v>
                </c:pt>
                <c:pt idx="1">
                  <c:v>93.78</c:v>
                </c:pt>
                <c:pt idx="2">
                  <c:v>93.59</c:v>
                </c:pt>
                <c:pt idx="3">
                  <c:v>93.39</c:v>
                </c:pt>
                <c:pt idx="4">
                  <c:v>90.94</c:v>
                </c:pt>
                <c:pt idx="5">
                  <c:v>92.72</c:v>
                </c:pt>
                <c:pt idx="6">
                  <c:v>92.79</c:v>
                </c:pt>
                <c:pt idx="7">
                  <c:v>91.67</c:v>
                </c:pt>
                <c:pt idx="8">
                  <c:v>91.77</c:v>
                </c:pt>
                <c:pt idx="9">
                  <c:v>92.18</c:v>
                </c:pt>
                <c:pt idx="10">
                  <c:v>91.77</c:v>
                </c:pt>
                <c:pt idx="11">
                  <c:v>92.82</c:v>
                </c:pt>
                <c:pt idx="12">
                  <c:v>92.5</c:v>
                </c:pt>
                <c:pt idx="13">
                  <c:v>91.4</c:v>
                </c:pt>
                <c:pt idx="14">
                  <c:v>91.75</c:v>
                </c:pt>
                <c:pt idx="15">
                  <c:v>92</c:v>
                </c:pt>
                <c:pt idx="16">
                  <c:v>91.67</c:v>
                </c:pt>
                <c:pt idx="17">
                  <c:v>93.45</c:v>
                </c:pt>
                <c:pt idx="18">
                  <c:v>95.05</c:v>
                </c:pt>
                <c:pt idx="19">
                  <c:v>94.4</c:v>
                </c:pt>
                <c:pt idx="20">
                  <c:v>94.74</c:v>
                </c:pt>
                <c:pt idx="21">
                  <c:v>94.32</c:v>
                </c:pt>
                <c:pt idx="22">
                  <c:v>95.72</c:v>
                </c:pt>
                <c:pt idx="23">
                  <c:v>96.55</c:v>
                </c:pt>
                <c:pt idx="24">
                  <c:v>96</c:v>
                </c:pt>
                <c:pt idx="25">
                  <c:v>95.87</c:v>
                </c:pt>
                <c:pt idx="26">
                  <c:v>93.68</c:v>
                </c:pt>
                <c:pt idx="27">
                  <c:v>94.18</c:v>
                </c:pt>
                <c:pt idx="28">
                  <c:v>93.39</c:v>
                </c:pt>
                <c:pt idx="29">
                  <c:v>95</c:v>
                </c:pt>
                <c:pt idx="30">
                  <c:v>94.78</c:v>
                </c:pt>
                <c:pt idx="31">
                  <c:v>95.57</c:v>
                </c:pt>
                <c:pt idx="32">
                  <c:v>97.18</c:v>
                </c:pt>
                <c:pt idx="33">
                  <c:v>97.17</c:v>
                </c:pt>
                <c:pt idx="34">
                  <c:v>94.75</c:v>
                </c:pt>
                <c:pt idx="35">
                  <c:v>94.06</c:v>
                </c:pt>
                <c:pt idx="36">
                  <c:v>94.19</c:v>
                </c:pt>
                <c:pt idx="37">
                  <c:v>75.37</c:v>
                </c:pt>
                <c:pt idx="38">
                  <c:v>76.83</c:v>
                </c:pt>
                <c:pt idx="39">
                  <c:v>76.040000000000006</c:v>
                </c:pt>
                <c:pt idx="40">
                  <c:v>75.239999999999995</c:v>
                </c:pt>
                <c:pt idx="41">
                  <c:v>75.430000000000007</c:v>
                </c:pt>
                <c:pt idx="42">
                  <c:v>73.05</c:v>
                </c:pt>
                <c:pt idx="43">
                  <c:v>72.459999999999994</c:v>
                </c:pt>
                <c:pt idx="44">
                  <c:v>72.540000000000006</c:v>
                </c:pt>
                <c:pt idx="45">
                  <c:v>73.39</c:v>
                </c:pt>
                <c:pt idx="46">
                  <c:v>73.42</c:v>
                </c:pt>
                <c:pt idx="47">
                  <c:v>71.31</c:v>
                </c:pt>
                <c:pt idx="48">
                  <c:v>72.81</c:v>
                </c:pt>
                <c:pt idx="49">
                  <c:v>73.069999999999993</c:v>
                </c:pt>
                <c:pt idx="50">
                  <c:v>72.38</c:v>
                </c:pt>
                <c:pt idx="51">
                  <c:v>72.7</c:v>
                </c:pt>
                <c:pt idx="52">
                  <c:v>74.86</c:v>
                </c:pt>
                <c:pt idx="53">
                  <c:v>73.400000000000006</c:v>
                </c:pt>
                <c:pt idx="54">
                  <c:v>71.09</c:v>
                </c:pt>
                <c:pt idx="55">
                  <c:v>71.41</c:v>
                </c:pt>
                <c:pt idx="56">
                  <c:v>72.56</c:v>
                </c:pt>
                <c:pt idx="57">
                  <c:v>73.55</c:v>
                </c:pt>
                <c:pt idx="58">
                  <c:v>74.319999999999993</c:v>
                </c:pt>
                <c:pt idx="59">
                  <c:v>74.86</c:v>
                </c:pt>
                <c:pt idx="60">
                  <c:v>73.849999999999994</c:v>
                </c:pt>
                <c:pt idx="61">
                  <c:v>74.010000000000005</c:v>
                </c:pt>
                <c:pt idx="62">
                  <c:v>71.42</c:v>
                </c:pt>
                <c:pt idx="63">
                  <c:v>72.5</c:v>
                </c:pt>
                <c:pt idx="64">
                  <c:v>72.62</c:v>
                </c:pt>
                <c:pt idx="65">
                  <c:v>74.19</c:v>
                </c:pt>
                <c:pt idx="66">
                  <c:v>74.34</c:v>
                </c:pt>
                <c:pt idx="67">
                  <c:v>74.64</c:v>
                </c:pt>
                <c:pt idx="68">
                  <c:v>78.5</c:v>
                </c:pt>
                <c:pt idx="69">
                  <c:v>78.52</c:v>
                </c:pt>
                <c:pt idx="70">
                  <c:v>82.5</c:v>
                </c:pt>
                <c:pt idx="71">
                  <c:v>83.23</c:v>
                </c:pt>
                <c:pt idx="72">
                  <c:v>83.28</c:v>
                </c:pt>
                <c:pt idx="73">
                  <c:v>83.56</c:v>
                </c:pt>
                <c:pt idx="74">
                  <c:v>84</c:v>
                </c:pt>
                <c:pt idx="75">
                  <c:v>83.41</c:v>
                </c:pt>
                <c:pt idx="76">
                  <c:v>84.05</c:v>
                </c:pt>
                <c:pt idx="77">
                  <c:v>84.28</c:v>
                </c:pt>
                <c:pt idx="78">
                  <c:v>85.29</c:v>
                </c:pt>
                <c:pt idx="79">
                  <c:v>82.79</c:v>
                </c:pt>
                <c:pt idx="80">
                  <c:v>83.26</c:v>
                </c:pt>
                <c:pt idx="81">
                  <c:v>83.32</c:v>
                </c:pt>
                <c:pt idx="82">
                  <c:v>81.319999999999993</c:v>
                </c:pt>
                <c:pt idx="83">
                  <c:v>81.02</c:v>
                </c:pt>
                <c:pt idx="84">
                  <c:v>80.83</c:v>
                </c:pt>
                <c:pt idx="85">
                  <c:v>80.63</c:v>
                </c:pt>
                <c:pt idx="86">
                  <c:v>79.489999999999995</c:v>
                </c:pt>
                <c:pt idx="87">
                  <c:v>78.09</c:v>
                </c:pt>
                <c:pt idx="88">
                  <c:v>78.400000000000006</c:v>
                </c:pt>
                <c:pt idx="89">
                  <c:v>78.400000000000006</c:v>
                </c:pt>
                <c:pt idx="90">
                  <c:v>79.010000000000005</c:v>
                </c:pt>
                <c:pt idx="91">
                  <c:v>79.8</c:v>
                </c:pt>
                <c:pt idx="92">
                  <c:v>80.64</c:v>
                </c:pt>
                <c:pt idx="93">
                  <c:v>80.900000000000006</c:v>
                </c:pt>
                <c:pt idx="94">
                  <c:v>80.98</c:v>
                </c:pt>
                <c:pt idx="95">
                  <c:v>86.52</c:v>
                </c:pt>
                <c:pt idx="96">
                  <c:v>86.2</c:v>
                </c:pt>
                <c:pt idx="97">
                  <c:v>87.46</c:v>
                </c:pt>
                <c:pt idx="98">
                  <c:v>88</c:v>
                </c:pt>
                <c:pt idx="99">
                  <c:v>89.39</c:v>
                </c:pt>
                <c:pt idx="100">
                  <c:v>89.44</c:v>
                </c:pt>
                <c:pt idx="101">
                  <c:v>88.4</c:v>
                </c:pt>
                <c:pt idx="102">
                  <c:v>89.13</c:v>
                </c:pt>
                <c:pt idx="103">
                  <c:v>83.1</c:v>
                </c:pt>
                <c:pt idx="104">
                  <c:v>82.1</c:v>
                </c:pt>
                <c:pt idx="105">
                  <c:v>82.25</c:v>
                </c:pt>
                <c:pt idx="106">
                  <c:v>80.83</c:v>
                </c:pt>
                <c:pt idx="107">
                  <c:v>80.77</c:v>
                </c:pt>
                <c:pt idx="108">
                  <c:v>82.45</c:v>
                </c:pt>
                <c:pt idx="109">
                  <c:v>82.1</c:v>
                </c:pt>
                <c:pt idx="110">
                  <c:v>82.15</c:v>
                </c:pt>
                <c:pt idx="111">
                  <c:v>81.599999999999994</c:v>
                </c:pt>
                <c:pt idx="112">
                  <c:v>82.12</c:v>
                </c:pt>
                <c:pt idx="113">
                  <c:v>83.94</c:v>
                </c:pt>
                <c:pt idx="114">
                  <c:v>83.4</c:v>
                </c:pt>
                <c:pt idx="115">
                  <c:v>82.92</c:v>
                </c:pt>
                <c:pt idx="116">
                  <c:v>81.48</c:v>
                </c:pt>
                <c:pt idx="117">
                  <c:v>81.42</c:v>
                </c:pt>
                <c:pt idx="118">
                  <c:v>80.05</c:v>
                </c:pt>
                <c:pt idx="119">
                  <c:v>79.040000000000006</c:v>
                </c:pt>
                <c:pt idx="120">
                  <c:v>78.849999999999994</c:v>
                </c:pt>
                <c:pt idx="121">
                  <c:v>78.91</c:v>
                </c:pt>
                <c:pt idx="122">
                  <c:v>78.400000000000006</c:v>
                </c:pt>
                <c:pt idx="123">
                  <c:v>76.45</c:v>
                </c:pt>
                <c:pt idx="124">
                  <c:v>77.13</c:v>
                </c:pt>
                <c:pt idx="125">
                  <c:v>78.06</c:v>
                </c:pt>
                <c:pt idx="126">
                  <c:v>77.19</c:v>
                </c:pt>
                <c:pt idx="127">
                  <c:v>77.98</c:v>
                </c:pt>
                <c:pt idx="128">
                  <c:v>75.319999999999993</c:v>
                </c:pt>
                <c:pt idx="129">
                  <c:v>75.92</c:v>
                </c:pt>
                <c:pt idx="130">
                  <c:v>75.88</c:v>
                </c:pt>
                <c:pt idx="131">
                  <c:v>76.599999999999994</c:v>
                </c:pt>
                <c:pt idx="132">
                  <c:v>76.66</c:v>
                </c:pt>
                <c:pt idx="133">
                  <c:v>76.52</c:v>
                </c:pt>
                <c:pt idx="134">
                  <c:v>75.680000000000007</c:v>
                </c:pt>
                <c:pt idx="135">
                  <c:v>76.66</c:v>
                </c:pt>
                <c:pt idx="136">
                  <c:v>74.89</c:v>
                </c:pt>
                <c:pt idx="137">
                  <c:v>73.91</c:v>
                </c:pt>
                <c:pt idx="138">
                  <c:v>73.36</c:v>
                </c:pt>
                <c:pt idx="139">
                  <c:v>75.099999999999994</c:v>
                </c:pt>
                <c:pt idx="140">
                  <c:v>77.400000000000006</c:v>
                </c:pt>
                <c:pt idx="141">
                  <c:v>79.260000000000005</c:v>
                </c:pt>
                <c:pt idx="142">
                  <c:v>77.61</c:v>
                </c:pt>
                <c:pt idx="143">
                  <c:v>78.34</c:v>
                </c:pt>
                <c:pt idx="144">
                  <c:v>78.77</c:v>
                </c:pt>
                <c:pt idx="145">
                  <c:v>79.09</c:v>
                </c:pt>
                <c:pt idx="146">
                  <c:v>78.86</c:v>
                </c:pt>
                <c:pt idx="147">
                  <c:v>78.37</c:v>
                </c:pt>
                <c:pt idx="148">
                  <c:v>78.58</c:v>
                </c:pt>
                <c:pt idx="149">
                  <c:v>78.89</c:v>
                </c:pt>
                <c:pt idx="150">
                  <c:v>77.64</c:v>
                </c:pt>
                <c:pt idx="151">
                  <c:v>76.739999999999995</c:v>
                </c:pt>
                <c:pt idx="152">
                  <c:v>78.849999999999994</c:v>
                </c:pt>
                <c:pt idx="153">
                  <c:v>77.959999999999994</c:v>
                </c:pt>
                <c:pt idx="154">
                  <c:v>77.25</c:v>
                </c:pt>
                <c:pt idx="155">
                  <c:v>77.2</c:v>
                </c:pt>
                <c:pt idx="156">
                  <c:v>78</c:v>
                </c:pt>
                <c:pt idx="157">
                  <c:v>76.900000000000006</c:v>
                </c:pt>
                <c:pt idx="158">
                  <c:v>77.099999999999994</c:v>
                </c:pt>
                <c:pt idx="159">
                  <c:v>76.94</c:v>
                </c:pt>
                <c:pt idx="160">
                  <c:v>76.760000000000005</c:v>
                </c:pt>
                <c:pt idx="161">
                  <c:v>76.790000000000006</c:v>
                </c:pt>
                <c:pt idx="162">
                  <c:v>76.94</c:v>
                </c:pt>
                <c:pt idx="163">
                  <c:v>76.42</c:v>
                </c:pt>
                <c:pt idx="164">
                  <c:v>74.650000000000006</c:v>
                </c:pt>
                <c:pt idx="165">
                  <c:v>75.67</c:v>
                </c:pt>
                <c:pt idx="166">
                  <c:v>73.67</c:v>
                </c:pt>
                <c:pt idx="167">
                  <c:v>73.31</c:v>
                </c:pt>
                <c:pt idx="168">
                  <c:v>72</c:v>
                </c:pt>
                <c:pt idx="169">
                  <c:v>72.09</c:v>
                </c:pt>
                <c:pt idx="170">
                  <c:v>71.290000000000006</c:v>
                </c:pt>
                <c:pt idx="171">
                  <c:v>71.2</c:v>
                </c:pt>
                <c:pt idx="172">
                  <c:v>72.08</c:v>
                </c:pt>
                <c:pt idx="173">
                  <c:v>71.17</c:v>
                </c:pt>
                <c:pt idx="174">
                  <c:v>71.069999999999993</c:v>
                </c:pt>
                <c:pt idx="175">
                  <c:v>71.11</c:v>
                </c:pt>
                <c:pt idx="176">
                  <c:v>70.84</c:v>
                </c:pt>
                <c:pt idx="177">
                  <c:v>73.17</c:v>
                </c:pt>
                <c:pt idx="178">
                  <c:v>74.040000000000006</c:v>
                </c:pt>
                <c:pt idx="179">
                  <c:v>74.290000000000006</c:v>
                </c:pt>
                <c:pt idx="180">
                  <c:v>73.569999999999993</c:v>
                </c:pt>
                <c:pt idx="181">
                  <c:v>75.58</c:v>
                </c:pt>
                <c:pt idx="182">
                  <c:v>74.39</c:v>
                </c:pt>
                <c:pt idx="183">
                  <c:v>76.58</c:v>
                </c:pt>
                <c:pt idx="184">
                  <c:v>78.33</c:v>
                </c:pt>
                <c:pt idx="185">
                  <c:v>76.900000000000006</c:v>
                </c:pt>
                <c:pt idx="186">
                  <c:v>76.59</c:v>
                </c:pt>
                <c:pt idx="187">
                  <c:v>76.72</c:v>
                </c:pt>
                <c:pt idx="188">
                  <c:v>74.569999999999993</c:v>
                </c:pt>
                <c:pt idx="189">
                  <c:v>71.739999999999995</c:v>
                </c:pt>
                <c:pt idx="190">
                  <c:v>68.680000000000007</c:v>
                </c:pt>
                <c:pt idx="191">
                  <c:v>70.94</c:v>
                </c:pt>
                <c:pt idx="192">
                  <c:v>71.34</c:v>
                </c:pt>
                <c:pt idx="193">
                  <c:v>72.260000000000005</c:v>
                </c:pt>
                <c:pt idx="194">
                  <c:v>73.209999999999994</c:v>
                </c:pt>
                <c:pt idx="195">
                  <c:v>73.040000000000006</c:v>
                </c:pt>
                <c:pt idx="196">
                  <c:v>77.59</c:v>
                </c:pt>
                <c:pt idx="197">
                  <c:v>76.78</c:v>
                </c:pt>
                <c:pt idx="198">
                  <c:v>77.23</c:v>
                </c:pt>
                <c:pt idx="199">
                  <c:v>76.5</c:v>
                </c:pt>
                <c:pt idx="200">
                  <c:v>80.28</c:v>
                </c:pt>
                <c:pt idx="201">
                  <c:v>81.72</c:v>
                </c:pt>
                <c:pt idx="202">
                  <c:v>81.17</c:v>
                </c:pt>
                <c:pt idx="203">
                  <c:v>80.02</c:v>
                </c:pt>
                <c:pt idx="204">
                  <c:v>79.430000000000007</c:v>
                </c:pt>
                <c:pt idx="205">
                  <c:v>78.41</c:v>
                </c:pt>
                <c:pt idx="206">
                  <c:v>77.319999999999993</c:v>
                </c:pt>
                <c:pt idx="207">
                  <c:v>77.81</c:v>
                </c:pt>
                <c:pt idx="208">
                  <c:v>77.709999999999994</c:v>
                </c:pt>
                <c:pt idx="209">
                  <c:v>78.59</c:v>
                </c:pt>
                <c:pt idx="210">
                  <c:v>76.400000000000006</c:v>
                </c:pt>
                <c:pt idx="211">
                  <c:v>74.17</c:v>
                </c:pt>
                <c:pt idx="212">
                  <c:v>73.58</c:v>
                </c:pt>
                <c:pt idx="213">
                  <c:v>72.64</c:v>
                </c:pt>
                <c:pt idx="214">
                  <c:v>71.66</c:v>
                </c:pt>
                <c:pt idx="215">
                  <c:v>73.7</c:v>
                </c:pt>
                <c:pt idx="216">
                  <c:v>73.31</c:v>
                </c:pt>
                <c:pt idx="217">
                  <c:v>72.989999999999995</c:v>
                </c:pt>
                <c:pt idx="218">
                  <c:v>71.86</c:v>
                </c:pt>
                <c:pt idx="219">
                  <c:v>67.94</c:v>
                </c:pt>
                <c:pt idx="220">
                  <c:v>67.39</c:v>
                </c:pt>
                <c:pt idx="221">
                  <c:v>66.540000000000006</c:v>
                </c:pt>
                <c:pt idx="222">
                  <c:v>65.739999999999995</c:v>
                </c:pt>
                <c:pt idx="223">
                  <c:v>65.8</c:v>
                </c:pt>
                <c:pt idx="224">
                  <c:v>63.29</c:v>
                </c:pt>
                <c:pt idx="225">
                  <c:v>63.48</c:v>
                </c:pt>
                <c:pt idx="226">
                  <c:v>64.760000000000005</c:v>
                </c:pt>
                <c:pt idx="227">
                  <c:v>64.959999999999994</c:v>
                </c:pt>
                <c:pt idx="228">
                  <c:v>55.58</c:v>
                </c:pt>
                <c:pt idx="229">
                  <c:v>57.25</c:v>
                </c:pt>
                <c:pt idx="230">
                  <c:v>55.61</c:v>
                </c:pt>
                <c:pt idx="231">
                  <c:v>53.27</c:v>
                </c:pt>
                <c:pt idx="232">
                  <c:v>59.32</c:v>
                </c:pt>
                <c:pt idx="233">
                  <c:v>54.4</c:v>
                </c:pt>
                <c:pt idx="234">
                  <c:v>54.39</c:v>
                </c:pt>
                <c:pt idx="235">
                  <c:v>55.41</c:v>
                </c:pt>
                <c:pt idx="236">
                  <c:v>54.83</c:v>
                </c:pt>
                <c:pt idx="237">
                  <c:v>53.55</c:v>
                </c:pt>
                <c:pt idx="238">
                  <c:v>55.76</c:v>
                </c:pt>
                <c:pt idx="239">
                  <c:v>56.12</c:v>
                </c:pt>
                <c:pt idx="240">
                  <c:v>57.06</c:v>
                </c:pt>
                <c:pt idx="241">
                  <c:v>57.39</c:v>
                </c:pt>
                <c:pt idx="242">
                  <c:v>58.48</c:v>
                </c:pt>
                <c:pt idx="243">
                  <c:v>57.62</c:v>
                </c:pt>
                <c:pt idx="244">
                  <c:v>57.31</c:v>
                </c:pt>
                <c:pt idx="245">
                  <c:v>57.54</c:v>
                </c:pt>
                <c:pt idx="246">
                  <c:v>56.4</c:v>
                </c:pt>
                <c:pt idx="247">
                  <c:v>56.76</c:v>
                </c:pt>
                <c:pt idx="248">
                  <c:v>58.59</c:v>
                </c:pt>
              </c:numCache>
            </c:numRef>
          </c:val>
          <c:extLst>
            <c:ext xmlns:c16="http://schemas.microsoft.com/office/drawing/2014/chart" uri="{C3380CC4-5D6E-409C-BE32-E72D297353CC}">
              <c16:uniqueId val="{00000000-DEEF-4FD7-905F-D4202F52E40F}"/>
            </c:ext>
          </c:extLst>
        </c:ser>
        <c:dLbls>
          <c:showLegendKey val="0"/>
          <c:showVal val="0"/>
          <c:showCatName val="0"/>
          <c:showSerName val="0"/>
          <c:showPercent val="0"/>
          <c:showBubbleSize val="0"/>
        </c:dLbls>
        <c:axId val="278233680"/>
        <c:axId val="278236080"/>
      </c:areaChart>
      <c:catAx>
        <c:axId val="278233680"/>
        <c:scaling>
          <c:orientation val="minMax"/>
        </c:scaling>
        <c:delete val="1"/>
        <c:axPos val="b"/>
        <c:majorTickMark val="out"/>
        <c:minorTickMark val="none"/>
        <c:tickLblPos val="nextTo"/>
        <c:crossAx val="278236080"/>
        <c:crosses val="autoZero"/>
        <c:auto val="1"/>
        <c:lblAlgn val="ctr"/>
        <c:lblOffset val="100"/>
        <c:noMultiLvlLbl val="0"/>
      </c:catAx>
      <c:valAx>
        <c:axId val="278236080"/>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823368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ADOBE!$B$1</c:f>
          <c:strCache>
            <c:ptCount val="1"/>
            <c:pt idx="0">
              <c:v>ADOBE INC. (XNAS:ADBE)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ADOBE!$B$6</c:f>
              <c:strCache>
                <c:ptCount val="1"/>
                <c:pt idx="0">
                  <c:v>Volume</c:v>
                </c:pt>
              </c:strCache>
            </c:strRef>
          </c:tx>
          <c:spPr>
            <a:solidFill>
              <a:schemeClr val="accent1"/>
            </a:solidFill>
            <a:ln w="38100">
              <a:noFill/>
            </a:ln>
            <a:effectLst/>
          </c:spPr>
          <c:invertIfNegative val="0"/>
          <c:cat>
            <c:numRef>
              <c:f>ADOBE!$A$7:$A$26</c:f>
              <c:numCache>
                <c:formatCode>m/d/yyyy</c:formatCode>
                <c:ptCount val="20"/>
                <c:pt idx="0">
                  <c:v>45751</c:v>
                </c:pt>
                <c:pt idx="1">
                  <c:v>45754</c:v>
                </c:pt>
                <c:pt idx="2">
                  <c:v>45755</c:v>
                </c:pt>
                <c:pt idx="3">
                  <c:v>45756</c:v>
                </c:pt>
                <c:pt idx="4">
                  <c:v>45757</c:v>
                </c:pt>
                <c:pt idx="5">
                  <c:v>45758</c:v>
                </c:pt>
                <c:pt idx="6">
                  <c:v>45761</c:v>
                </c:pt>
                <c:pt idx="7">
                  <c:v>45762</c:v>
                </c:pt>
                <c:pt idx="8">
                  <c:v>45763</c:v>
                </c:pt>
                <c:pt idx="9">
                  <c:v>45764</c:v>
                </c:pt>
                <c:pt idx="10">
                  <c:v>45768</c:v>
                </c:pt>
                <c:pt idx="11">
                  <c:v>45769</c:v>
                </c:pt>
                <c:pt idx="12">
                  <c:v>45770</c:v>
                </c:pt>
                <c:pt idx="13">
                  <c:v>45771</c:v>
                </c:pt>
                <c:pt idx="14">
                  <c:v>45772</c:v>
                </c:pt>
                <c:pt idx="15">
                  <c:v>45775</c:v>
                </c:pt>
                <c:pt idx="16">
                  <c:v>45776</c:v>
                </c:pt>
                <c:pt idx="17">
                  <c:v>45777</c:v>
                </c:pt>
                <c:pt idx="18">
                  <c:v>45778</c:v>
                </c:pt>
                <c:pt idx="19">
                  <c:v>45779</c:v>
                </c:pt>
              </c:numCache>
            </c:numRef>
          </c:cat>
          <c:val>
            <c:numRef>
              <c:f>ADOBE!$B$7:$B$26</c:f>
              <c:numCache>
                <c:formatCode>#,##0</c:formatCode>
                <c:ptCount val="20"/>
                <c:pt idx="0">
                  <c:v>5867564</c:v>
                </c:pt>
                <c:pt idx="1">
                  <c:v>7690909</c:v>
                </c:pt>
                <c:pt idx="2">
                  <c:v>6650815</c:v>
                </c:pt>
                <c:pt idx="3">
                  <c:v>7186274</c:v>
                </c:pt>
                <c:pt idx="4">
                  <c:v>5694976</c:v>
                </c:pt>
                <c:pt idx="5">
                  <c:v>3941817</c:v>
                </c:pt>
                <c:pt idx="6">
                  <c:v>3285950</c:v>
                </c:pt>
                <c:pt idx="7">
                  <c:v>3030407</c:v>
                </c:pt>
                <c:pt idx="8">
                  <c:v>3687874</c:v>
                </c:pt>
                <c:pt idx="9">
                  <c:v>5229675</c:v>
                </c:pt>
                <c:pt idx="10">
                  <c:v>3691241</c:v>
                </c:pt>
                <c:pt idx="11">
                  <c:v>3250424</c:v>
                </c:pt>
                <c:pt idx="12">
                  <c:v>3167958</c:v>
                </c:pt>
                <c:pt idx="13">
                  <c:v>3085149</c:v>
                </c:pt>
                <c:pt idx="14">
                  <c:v>3499345</c:v>
                </c:pt>
                <c:pt idx="15">
                  <c:v>3163425</c:v>
                </c:pt>
                <c:pt idx="16">
                  <c:v>2198291</c:v>
                </c:pt>
                <c:pt idx="17">
                  <c:v>3305481</c:v>
                </c:pt>
                <c:pt idx="18">
                  <c:v>2848778</c:v>
                </c:pt>
                <c:pt idx="19">
                  <c:v>2340739</c:v>
                </c:pt>
              </c:numCache>
            </c:numRef>
          </c:val>
          <c:extLst>
            <c:ext xmlns:c16="http://schemas.microsoft.com/office/drawing/2014/chart" uri="{C3380CC4-5D6E-409C-BE32-E72D297353CC}">
              <c16:uniqueId val="{00000000-4753-4C02-BE88-304D5790B9F6}"/>
            </c:ext>
          </c:extLst>
        </c:ser>
        <c:dLbls>
          <c:showLegendKey val="0"/>
          <c:showVal val="0"/>
          <c:showCatName val="0"/>
          <c:showSerName val="0"/>
          <c:showPercent val="0"/>
          <c:showBubbleSize val="0"/>
        </c:dLbls>
        <c:gapWidth val="150"/>
        <c:axId val="303890528"/>
        <c:axId val="54802064"/>
      </c:barChart>
      <c:stockChart>
        <c:ser>
          <c:idx val="1"/>
          <c:order val="1"/>
          <c:tx>
            <c:strRef>
              <c:f>ADOBE!$C$6</c:f>
              <c:strCache>
                <c:ptCount val="1"/>
                <c:pt idx="0">
                  <c:v>Open</c:v>
                </c:pt>
              </c:strCache>
            </c:strRef>
          </c:tx>
          <c:spPr>
            <a:ln w="38100" cap="rnd">
              <a:noFill/>
              <a:round/>
            </a:ln>
            <a:effectLst/>
          </c:spPr>
          <c:marker>
            <c:symbol val="none"/>
          </c:marker>
          <c:cat>
            <c:numRef>
              <c:f>ADOBE!$A$7:$A$26</c:f>
              <c:numCache>
                <c:formatCode>m/d/yyyy</c:formatCode>
                <c:ptCount val="20"/>
                <c:pt idx="0">
                  <c:v>45751</c:v>
                </c:pt>
                <c:pt idx="1">
                  <c:v>45754</c:v>
                </c:pt>
                <c:pt idx="2">
                  <c:v>45755</c:v>
                </c:pt>
                <c:pt idx="3">
                  <c:v>45756</c:v>
                </c:pt>
                <c:pt idx="4">
                  <c:v>45757</c:v>
                </c:pt>
                <c:pt idx="5">
                  <c:v>45758</c:v>
                </c:pt>
                <c:pt idx="6">
                  <c:v>45761</c:v>
                </c:pt>
                <c:pt idx="7">
                  <c:v>45762</c:v>
                </c:pt>
                <c:pt idx="8">
                  <c:v>45763</c:v>
                </c:pt>
                <c:pt idx="9">
                  <c:v>45764</c:v>
                </c:pt>
                <c:pt idx="10">
                  <c:v>45768</c:v>
                </c:pt>
                <c:pt idx="11">
                  <c:v>45769</c:v>
                </c:pt>
                <c:pt idx="12">
                  <c:v>45770</c:v>
                </c:pt>
                <c:pt idx="13">
                  <c:v>45771</c:v>
                </c:pt>
                <c:pt idx="14">
                  <c:v>45772</c:v>
                </c:pt>
                <c:pt idx="15">
                  <c:v>45775</c:v>
                </c:pt>
                <c:pt idx="16">
                  <c:v>45776</c:v>
                </c:pt>
                <c:pt idx="17">
                  <c:v>45777</c:v>
                </c:pt>
                <c:pt idx="18">
                  <c:v>45778</c:v>
                </c:pt>
                <c:pt idx="19">
                  <c:v>45779</c:v>
                </c:pt>
              </c:numCache>
            </c:numRef>
          </c:cat>
          <c:val>
            <c:numRef>
              <c:f>ADOBE!$C$7:$C$26</c:f>
              <c:numCache>
                <c:formatCode>_([$$-409]* #,##0.00_);_([$$-409]* \(#,##0.00\);_([$$-409]* "-"??_);_(@_)</c:formatCode>
                <c:ptCount val="20"/>
                <c:pt idx="0">
                  <c:v>359</c:v>
                </c:pt>
                <c:pt idx="1">
                  <c:v>335.54</c:v>
                </c:pt>
                <c:pt idx="2">
                  <c:v>350.1</c:v>
                </c:pt>
                <c:pt idx="3">
                  <c:v>338.74</c:v>
                </c:pt>
                <c:pt idx="4">
                  <c:v>360.97</c:v>
                </c:pt>
                <c:pt idx="5">
                  <c:v>351.44</c:v>
                </c:pt>
                <c:pt idx="6">
                  <c:v>359.51</c:v>
                </c:pt>
                <c:pt idx="7">
                  <c:v>351.05</c:v>
                </c:pt>
                <c:pt idx="8">
                  <c:v>345</c:v>
                </c:pt>
                <c:pt idx="9">
                  <c:v>349.75</c:v>
                </c:pt>
                <c:pt idx="10">
                  <c:v>344.565</c:v>
                </c:pt>
                <c:pt idx="11">
                  <c:v>349.14</c:v>
                </c:pt>
                <c:pt idx="12">
                  <c:v>358.12</c:v>
                </c:pt>
                <c:pt idx="13">
                  <c:v>353.59</c:v>
                </c:pt>
                <c:pt idx="14">
                  <c:v>361.69499999999999</c:v>
                </c:pt>
                <c:pt idx="15">
                  <c:v>368.05</c:v>
                </c:pt>
                <c:pt idx="16">
                  <c:v>367.21</c:v>
                </c:pt>
                <c:pt idx="17">
                  <c:v>366.87</c:v>
                </c:pt>
                <c:pt idx="18">
                  <c:v>378.3</c:v>
                </c:pt>
                <c:pt idx="19">
                  <c:v>380.09</c:v>
                </c:pt>
              </c:numCache>
            </c:numRef>
          </c:val>
          <c:smooth val="0"/>
          <c:extLst>
            <c:ext xmlns:c16="http://schemas.microsoft.com/office/drawing/2014/chart" uri="{C3380CC4-5D6E-409C-BE32-E72D297353CC}">
              <c16:uniqueId val="{00000001-4753-4C02-BE88-304D5790B9F6}"/>
            </c:ext>
          </c:extLst>
        </c:ser>
        <c:ser>
          <c:idx val="2"/>
          <c:order val="2"/>
          <c:tx>
            <c:strRef>
              <c:f>ADOBE!$D$6</c:f>
              <c:strCache>
                <c:ptCount val="1"/>
                <c:pt idx="0">
                  <c:v>High</c:v>
                </c:pt>
              </c:strCache>
            </c:strRef>
          </c:tx>
          <c:spPr>
            <a:ln w="38100" cap="rnd">
              <a:noFill/>
              <a:round/>
            </a:ln>
            <a:effectLst/>
          </c:spPr>
          <c:marker>
            <c:symbol val="none"/>
          </c:marker>
          <c:cat>
            <c:numRef>
              <c:f>ADOBE!$A$7:$A$26</c:f>
              <c:numCache>
                <c:formatCode>m/d/yyyy</c:formatCode>
                <c:ptCount val="20"/>
                <c:pt idx="0">
                  <c:v>45751</c:v>
                </c:pt>
                <c:pt idx="1">
                  <c:v>45754</c:v>
                </c:pt>
                <c:pt idx="2">
                  <c:v>45755</c:v>
                </c:pt>
                <c:pt idx="3">
                  <c:v>45756</c:v>
                </c:pt>
                <c:pt idx="4">
                  <c:v>45757</c:v>
                </c:pt>
                <c:pt idx="5">
                  <c:v>45758</c:v>
                </c:pt>
                <c:pt idx="6">
                  <c:v>45761</c:v>
                </c:pt>
                <c:pt idx="7">
                  <c:v>45762</c:v>
                </c:pt>
                <c:pt idx="8">
                  <c:v>45763</c:v>
                </c:pt>
                <c:pt idx="9">
                  <c:v>45764</c:v>
                </c:pt>
                <c:pt idx="10">
                  <c:v>45768</c:v>
                </c:pt>
                <c:pt idx="11">
                  <c:v>45769</c:v>
                </c:pt>
                <c:pt idx="12">
                  <c:v>45770</c:v>
                </c:pt>
                <c:pt idx="13">
                  <c:v>45771</c:v>
                </c:pt>
                <c:pt idx="14">
                  <c:v>45772</c:v>
                </c:pt>
                <c:pt idx="15">
                  <c:v>45775</c:v>
                </c:pt>
                <c:pt idx="16">
                  <c:v>45776</c:v>
                </c:pt>
                <c:pt idx="17">
                  <c:v>45777</c:v>
                </c:pt>
                <c:pt idx="18">
                  <c:v>45778</c:v>
                </c:pt>
                <c:pt idx="19">
                  <c:v>45779</c:v>
                </c:pt>
              </c:numCache>
            </c:numRef>
          </c:cat>
          <c:val>
            <c:numRef>
              <c:f>ADOBE!$D$7:$D$26</c:f>
              <c:numCache>
                <c:formatCode>_([$$-409]* #,##0.00_);_([$$-409]* \(#,##0.00\);_([$$-409]* "-"??_);_(@_)</c:formatCode>
                <c:ptCount val="20"/>
                <c:pt idx="0">
                  <c:v>361.73</c:v>
                </c:pt>
                <c:pt idx="1">
                  <c:v>358.36</c:v>
                </c:pt>
                <c:pt idx="2">
                  <c:v>350.74</c:v>
                </c:pt>
                <c:pt idx="3">
                  <c:v>365.72</c:v>
                </c:pt>
                <c:pt idx="4">
                  <c:v>362.5</c:v>
                </c:pt>
                <c:pt idx="5">
                  <c:v>353.1</c:v>
                </c:pt>
                <c:pt idx="6">
                  <c:v>362.05</c:v>
                </c:pt>
                <c:pt idx="7">
                  <c:v>356.49</c:v>
                </c:pt>
                <c:pt idx="8">
                  <c:v>350.38</c:v>
                </c:pt>
                <c:pt idx="9">
                  <c:v>351.875</c:v>
                </c:pt>
                <c:pt idx="10">
                  <c:v>346.68</c:v>
                </c:pt>
                <c:pt idx="11">
                  <c:v>352.08</c:v>
                </c:pt>
                <c:pt idx="12">
                  <c:v>363</c:v>
                </c:pt>
                <c:pt idx="13">
                  <c:v>361.12</c:v>
                </c:pt>
                <c:pt idx="14">
                  <c:v>369.31</c:v>
                </c:pt>
                <c:pt idx="15">
                  <c:v>370.99</c:v>
                </c:pt>
                <c:pt idx="16">
                  <c:v>373.88</c:v>
                </c:pt>
                <c:pt idx="17">
                  <c:v>376</c:v>
                </c:pt>
                <c:pt idx="18">
                  <c:v>380.44</c:v>
                </c:pt>
                <c:pt idx="19">
                  <c:v>383.56150000000002</c:v>
                </c:pt>
              </c:numCache>
            </c:numRef>
          </c:val>
          <c:smooth val="0"/>
          <c:extLst>
            <c:ext xmlns:c16="http://schemas.microsoft.com/office/drawing/2014/chart" uri="{C3380CC4-5D6E-409C-BE32-E72D297353CC}">
              <c16:uniqueId val="{00000002-4753-4C02-BE88-304D5790B9F6}"/>
            </c:ext>
          </c:extLst>
        </c:ser>
        <c:ser>
          <c:idx val="3"/>
          <c:order val="3"/>
          <c:tx>
            <c:strRef>
              <c:f>ADOBE!$E$6</c:f>
              <c:strCache>
                <c:ptCount val="1"/>
                <c:pt idx="0">
                  <c:v>Low</c:v>
                </c:pt>
              </c:strCache>
            </c:strRef>
          </c:tx>
          <c:spPr>
            <a:ln w="38100" cap="rnd">
              <a:noFill/>
              <a:round/>
            </a:ln>
            <a:effectLst/>
          </c:spPr>
          <c:marker>
            <c:symbol val="none"/>
          </c:marker>
          <c:cat>
            <c:numRef>
              <c:f>ADOBE!$A$7:$A$26</c:f>
              <c:numCache>
                <c:formatCode>m/d/yyyy</c:formatCode>
                <c:ptCount val="20"/>
                <c:pt idx="0">
                  <c:v>45751</c:v>
                </c:pt>
                <c:pt idx="1">
                  <c:v>45754</c:v>
                </c:pt>
                <c:pt idx="2">
                  <c:v>45755</c:v>
                </c:pt>
                <c:pt idx="3">
                  <c:v>45756</c:v>
                </c:pt>
                <c:pt idx="4">
                  <c:v>45757</c:v>
                </c:pt>
                <c:pt idx="5">
                  <c:v>45758</c:v>
                </c:pt>
                <c:pt idx="6">
                  <c:v>45761</c:v>
                </c:pt>
                <c:pt idx="7">
                  <c:v>45762</c:v>
                </c:pt>
                <c:pt idx="8">
                  <c:v>45763</c:v>
                </c:pt>
                <c:pt idx="9">
                  <c:v>45764</c:v>
                </c:pt>
                <c:pt idx="10">
                  <c:v>45768</c:v>
                </c:pt>
                <c:pt idx="11">
                  <c:v>45769</c:v>
                </c:pt>
                <c:pt idx="12">
                  <c:v>45770</c:v>
                </c:pt>
                <c:pt idx="13">
                  <c:v>45771</c:v>
                </c:pt>
                <c:pt idx="14">
                  <c:v>45772</c:v>
                </c:pt>
                <c:pt idx="15">
                  <c:v>45775</c:v>
                </c:pt>
                <c:pt idx="16">
                  <c:v>45776</c:v>
                </c:pt>
                <c:pt idx="17">
                  <c:v>45777</c:v>
                </c:pt>
                <c:pt idx="18">
                  <c:v>45778</c:v>
                </c:pt>
                <c:pt idx="19">
                  <c:v>45779</c:v>
                </c:pt>
              </c:numCache>
            </c:numRef>
          </c:cat>
          <c:val>
            <c:numRef>
              <c:f>ADOBE!$E$7:$E$26</c:f>
              <c:numCache>
                <c:formatCode>_([$$-409]* #,##0.00_);_([$$-409]* \(#,##0.00\);_([$$-409]* "-"??_);_(@_)</c:formatCode>
                <c:ptCount val="20"/>
                <c:pt idx="0">
                  <c:v>348.8</c:v>
                </c:pt>
                <c:pt idx="1">
                  <c:v>332.01</c:v>
                </c:pt>
                <c:pt idx="2">
                  <c:v>333.83</c:v>
                </c:pt>
                <c:pt idx="3">
                  <c:v>333.43</c:v>
                </c:pt>
                <c:pt idx="4">
                  <c:v>341.52</c:v>
                </c:pt>
                <c:pt idx="5">
                  <c:v>342.35</c:v>
                </c:pt>
                <c:pt idx="6">
                  <c:v>348.5</c:v>
                </c:pt>
                <c:pt idx="7">
                  <c:v>349.185</c:v>
                </c:pt>
                <c:pt idx="8">
                  <c:v>341.31009999999998</c:v>
                </c:pt>
                <c:pt idx="9">
                  <c:v>345.09</c:v>
                </c:pt>
                <c:pt idx="10">
                  <c:v>338.64</c:v>
                </c:pt>
                <c:pt idx="11">
                  <c:v>344.36869999999999</c:v>
                </c:pt>
                <c:pt idx="12">
                  <c:v>349.8</c:v>
                </c:pt>
                <c:pt idx="13">
                  <c:v>353.245</c:v>
                </c:pt>
                <c:pt idx="14">
                  <c:v>359.99</c:v>
                </c:pt>
                <c:pt idx="15">
                  <c:v>364.58</c:v>
                </c:pt>
                <c:pt idx="16">
                  <c:v>366.88</c:v>
                </c:pt>
                <c:pt idx="17">
                  <c:v>363.56</c:v>
                </c:pt>
                <c:pt idx="18">
                  <c:v>374.07</c:v>
                </c:pt>
                <c:pt idx="19">
                  <c:v>379.19</c:v>
                </c:pt>
              </c:numCache>
            </c:numRef>
          </c:val>
          <c:smooth val="0"/>
          <c:extLst>
            <c:ext xmlns:c16="http://schemas.microsoft.com/office/drawing/2014/chart" uri="{C3380CC4-5D6E-409C-BE32-E72D297353CC}">
              <c16:uniqueId val="{00000003-4753-4C02-BE88-304D5790B9F6}"/>
            </c:ext>
          </c:extLst>
        </c:ser>
        <c:ser>
          <c:idx val="4"/>
          <c:order val="4"/>
          <c:tx>
            <c:strRef>
              <c:f>ADOBE!$F$6</c:f>
              <c:strCache>
                <c:ptCount val="1"/>
                <c:pt idx="0">
                  <c:v>Close</c:v>
                </c:pt>
              </c:strCache>
            </c:strRef>
          </c:tx>
          <c:spPr>
            <a:ln w="38100" cap="rnd">
              <a:noFill/>
              <a:round/>
            </a:ln>
            <a:effectLst/>
          </c:spPr>
          <c:marker>
            <c:symbol val="none"/>
          </c:marker>
          <c:cat>
            <c:numRef>
              <c:f>ADOBE!$A$7:$A$26</c:f>
              <c:numCache>
                <c:formatCode>m/d/yyyy</c:formatCode>
                <c:ptCount val="20"/>
                <c:pt idx="0">
                  <c:v>45751</c:v>
                </c:pt>
                <c:pt idx="1">
                  <c:v>45754</c:v>
                </c:pt>
                <c:pt idx="2">
                  <c:v>45755</c:v>
                </c:pt>
                <c:pt idx="3">
                  <c:v>45756</c:v>
                </c:pt>
                <c:pt idx="4">
                  <c:v>45757</c:v>
                </c:pt>
                <c:pt idx="5">
                  <c:v>45758</c:v>
                </c:pt>
                <c:pt idx="6">
                  <c:v>45761</c:v>
                </c:pt>
                <c:pt idx="7">
                  <c:v>45762</c:v>
                </c:pt>
                <c:pt idx="8">
                  <c:v>45763</c:v>
                </c:pt>
                <c:pt idx="9">
                  <c:v>45764</c:v>
                </c:pt>
                <c:pt idx="10">
                  <c:v>45768</c:v>
                </c:pt>
                <c:pt idx="11">
                  <c:v>45769</c:v>
                </c:pt>
                <c:pt idx="12">
                  <c:v>45770</c:v>
                </c:pt>
                <c:pt idx="13">
                  <c:v>45771</c:v>
                </c:pt>
                <c:pt idx="14">
                  <c:v>45772</c:v>
                </c:pt>
                <c:pt idx="15">
                  <c:v>45775</c:v>
                </c:pt>
                <c:pt idx="16">
                  <c:v>45776</c:v>
                </c:pt>
                <c:pt idx="17">
                  <c:v>45777</c:v>
                </c:pt>
                <c:pt idx="18">
                  <c:v>45778</c:v>
                </c:pt>
                <c:pt idx="19">
                  <c:v>45779</c:v>
                </c:pt>
              </c:numCache>
            </c:numRef>
          </c:cat>
          <c:val>
            <c:numRef>
              <c:f>ADOBE!$F$7:$F$26</c:f>
              <c:numCache>
                <c:formatCode>_([$$-409]* #,##0.00_);_([$$-409]* \(#,##0.00\);_([$$-409]* "-"??_);_(@_)</c:formatCode>
                <c:ptCount val="20"/>
                <c:pt idx="0">
                  <c:v>349.07</c:v>
                </c:pt>
                <c:pt idx="1">
                  <c:v>340.7</c:v>
                </c:pt>
                <c:pt idx="2">
                  <c:v>340</c:v>
                </c:pt>
                <c:pt idx="3">
                  <c:v>364.64</c:v>
                </c:pt>
                <c:pt idx="4">
                  <c:v>350.05</c:v>
                </c:pt>
                <c:pt idx="5">
                  <c:v>352.47</c:v>
                </c:pt>
                <c:pt idx="6">
                  <c:v>350.91</c:v>
                </c:pt>
                <c:pt idx="7">
                  <c:v>350.38</c:v>
                </c:pt>
                <c:pt idx="8">
                  <c:v>344.19</c:v>
                </c:pt>
                <c:pt idx="9">
                  <c:v>348.8</c:v>
                </c:pt>
                <c:pt idx="10">
                  <c:v>343.22</c:v>
                </c:pt>
                <c:pt idx="11">
                  <c:v>349.91</c:v>
                </c:pt>
                <c:pt idx="12">
                  <c:v>351.96</c:v>
                </c:pt>
                <c:pt idx="13">
                  <c:v>360.91</c:v>
                </c:pt>
                <c:pt idx="14">
                  <c:v>367.72</c:v>
                </c:pt>
                <c:pt idx="15">
                  <c:v>368.62</c:v>
                </c:pt>
                <c:pt idx="16">
                  <c:v>370.98</c:v>
                </c:pt>
                <c:pt idx="17">
                  <c:v>374.98</c:v>
                </c:pt>
                <c:pt idx="18">
                  <c:v>374.63</c:v>
                </c:pt>
                <c:pt idx="19">
                  <c:v>380.87</c:v>
                </c:pt>
              </c:numCache>
            </c:numRef>
          </c:val>
          <c:smooth val="0"/>
          <c:extLst>
            <c:ext xmlns:c16="http://schemas.microsoft.com/office/drawing/2014/chart" uri="{C3380CC4-5D6E-409C-BE32-E72D297353CC}">
              <c16:uniqueId val="{00000004-4753-4C02-BE88-304D5790B9F6}"/>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54802544"/>
        <c:axId val="54801584"/>
      </c:stockChart>
      <c:dateAx>
        <c:axId val="303890528"/>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02064"/>
        <c:crosses val="autoZero"/>
        <c:auto val="1"/>
        <c:lblOffset val="100"/>
        <c:baseTimeUnit val="days"/>
      </c:dateAx>
      <c:valAx>
        <c:axId val="54802064"/>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3890528"/>
        <c:crosses val="autoZero"/>
        <c:crossBetween val="between"/>
      </c:valAx>
      <c:valAx>
        <c:axId val="54801584"/>
        <c:scaling>
          <c:orientation val="minMax"/>
        </c:scaling>
        <c:delete val="0"/>
        <c:axPos val="r"/>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02544"/>
        <c:crosses val="max"/>
        <c:crossBetween val="between"/>
      </c:valAx>
      <c:dateAx>
        <c:axId val="54802544"/>
        <c:scaling>
          <c:orientation val="minMax"/>
        </c:scaling>
        <c:delete val="1"/>
        <c:axPos val="b"/>
        <c:numFmt formatCode="m/d/yyyy" sourceLinked="1"/>
        <c:majorTickMark val="out"/>
        <c:minorTickMark val="none"/>
        <c:tickLblPos val="nextTo"/>
        <c:crossAx val="54801584"/>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Close</a:t>
            </a:r>
            <a:r>
              <a:rPr lang="en-GB" baseline="0"/>
              <a:t> Last 12 Months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solidFill>
              <a:schemeClr val="accent1"/>
            </a:solidFill>
            <a:ln>
              <a:noFill/>
            </a:ln>
            <a:effectLst/>
          </c:spPr>
          <c:val>
            <c:numRef>
              <c:f>ADOBE!$C$4:$IQ$4</c:f>
              <c:numCache>
                <c:formatCode>_([$$-409]* #,##0.00_);_([$$-409]* \(#,##0.00\);_([$$-409]* "-"??_);_(@_)</c:formatCode>
                <c:ptCount val="249"/>
                <c:pt idx="0">
                  <c:v>493.59</c:v>
                </c:pt>
                <c:pt idx="1">
                  <c:v>492.27</c:v>
                </c:pt>
                <c:pt idx="2">
                  <c:v>488.1</c:v>
                </c:pt>
                <c:pt idx="3">
                  <c:v>482.65</c:v>
                </c:pt>
                <c:pt idx="4">
                  <c:v>482.29</c:v>
                </c:pt>
                <c:pt idx="5">
                  <c:v>483.11</c:v>
                </c:pt>
                <c:pt idx="6">
                  <c:v>475.95</c:v>
                </c:pt>
                <c:pt idx="7">
                  <c:v>485.35</c:v>
                </c:pt>
                <c:pt idx="8">
                  <c:v>482.88</c:v>
                </c:pt>
                <c:pt idx="9">
                  <c:v>483.43</c:v>
                </c:pt>
                <c:pt idx="10">
                  <c:v>484.69</c:v>
                </c:pt>
                <c:pt idx="11">
                  <c:v>481.85</c:v>
                </c:pt>
                <c:pt idx="12">
                  <c:v>483.93</c:v>
                </c:pt>
                <c:pt idx="13">
                  <c:v>483.31</c:v>
                </c:pt>
                <c:pt idx="14">
                  <c:v>475.43</c:v>
                </c:pt>
                <c:pt idx="15">
                  <c:v>478.43</c:v>
                </c:pt>
                <c:pt idx="16">
                  <c:v>477.6</c:v>
                </c:pt>
                <c:pt idx="17">
                  <c:v>445.87</c:v>
                </c:pt>
                <c:pt idx="18">
                  <c:v>444.76</c:v>
                </c:pt>
                <c:pt idx="19">
                  <c:v>439.02</c:v>
                </c:pt>
                <c:pt idx="20">
                  <c:v>448.37</c:v>
                </c:pt>
                <c:pt idx="21">
                  <c:v>455.8</c:v>
                </c:pt>
                <c:pt idx="22">
                  <c:v>458.13</c:v>
                </c:pt>
                <c:pt idx="23">
                  <c:v>465.43</c:v>
                </c:pt>
                <c:pt idx="24">
                  <c:v>459.94</c:v>
                </c:pt>
                <c:pt idx="25">
                  <c:v>462.69</c:v>
                </c:pt>
                <c:pt idx="26">
                  <c:v>459.87</c:v>
                </c:pt>
                <c:pt idx="27">
                  <c:v>458.74</c:v>
                </c:pt>
                <c:pt idx="28">
                  <c:v>525.30999999999995</c:v>
                </c:pt>
                <c:pt idx="29">
                  <c:v>518.74</c:v>
                </c:pt>
                <c:pt idx="30">
                  <c:v>522.25</c:v>
                </c:pt>
                <c:pt idx="31">
                  <c:v>522.95000000000005</c:v>
                </c:pt>
                <c:pt idx="32">
                  <c:v>533.44000000000005</c:v>
                </c:pt>
                <c:pt idx="33">
                  <c:v>524.16999999999996</c:v>
                </c:pt>
                <c:pt idx="34">
                  <c:v>526.88</c:v>
                </c:pt>
                <c:pt idx="35">
                  <c:v>528.66</c:v>
                </c:pt>
                <c:pt idx="36">
                  <c:v>546.76</c:v>
                </c:pt>
                <c:pt idx="37">
                  <c:v>555.54</c:v>
                </c:pt>
                <c:pt idx="38">
                  <c:v>560.01</c:v>
                </c:pt>
                <c:pt idx="39">
                  <c:v>567.71</c:v>
                </c:pt>
                <c:pt idx="40">
                  <c:v>570.15</c:v>
                </c:pt>
                <c:pt idx="41">
                  <c:v>578.34</c:v>
                </c:pt>
                <c:pt idx="42">
                  <c:v>575.4</c:v>
                </c:pt>
                <c:pt idx="43">
                  <c:v>566.02</c:v>
                </c:pt>
                <c:pt idx="44">
                  <c:v>564.54999999999995</c:v>
                </c:pt>
                <c:pt idx="45">
                  <c:v>557.63</c:v>
                </c:pt>
                <c:pt idx="46">
                  <c:v>559.04999999999995</c:v>
                </c:pt>
                <c:pt idx="47">
                  <c:v>565.71</c:v>
                </c:pt>
                <c:pt idx="48">
                  <c:v>566.54</c:v>
                </c:pt>
                <c:pt idx="49">
                  <c:v>563.09</c:v>
                </c:pt>
                <c:pt idx="50">
                  <c:v>556.85</c:v>
                </c:pt>
                <c:pt idx="51">
                  <c:v>551</c:v>
                </c:pt>
                <c:pt idx="52">
                  <c:v>554.82000000000005</c:v>
                </c:pt>
                <c:pt idx="53">
                  <c:v>546.01</c:v>
                </c:pt>
                <c:pt idx="54">
                  <c:v>531.04</c:v>
                </c:pt>
                <c:pt idx="55">
                  <c:v>532.15</c:v>
                </c:pt>
                <c:pt idx="56">
                  <c:v>542.44000000000005</c:v>
                </c:pt>
                <c:pt idx="57">
                  <c:v>536.61</c:v>
                </c:pt>
                <c:pt idx="58">
                  <c:v>538.71</c:v>
                </c:pt>
                <c:pt idx="59">
                  <c:v>551.65</c:v>
                </c:pt>
                <c:pt idx="60">
                  <c:v>546.41</c:v>
                </c:pt>
                <c:pt idx="61">
                  <c:v>526.16999999999996</c:v>
                </c:pt>
                <c:pt idx="62">
                  <c:v>509.32</c:v>
                </c:pt>
                <c:pt idx="63">
                  <c:v>514.20000000000005</c:v>
                </c:pt>
                <c:pt idx="64">
                  <c:v>513.62</c:v>
                </c:pt>
                <c:pt idx="65">
                  <c:v>530.24</c:v>
                </c:pt>
                <c:pt idx="66">
                  <c:v>536.29999999999995</c:v>
                </c:pt>
                <c:pt idx="67">
                  <c:v>530.92999999999995</c:v>
                </c:pt>
                <c:pt idx="68">
                  <c:v>535.22</c:v>
                </c:pt>
                <c:pt idx="69">
                  <c:v>539.79</c:v>
                </c:pt>
                <c:pt idx="70">
                  <c:v>554.16</c:v>
                </c:pt>
                <c:pt idx="71">
                  <c:v>553.46</c:v>
                </c:pt>
                <c:pt idx="72">
                  <c:v>563.12</c:v>
                </c:pt>
                <c:pt idx="73">
                  <c:v>562.25</c:v>
                </c:pt>
                <c:pt idx="74">
                  <c:v>565.79</c:v>
                </c:pt>
                <c:pt idx="75">
                  <c:v>557.44000000000005</c:v>
                </c:pt>
                <c:pt idx="76">
                  <c:v>558.29999999999995</c:v>
                </c:pt>
                <c:pt idx="77">
                  <c:v>559.44000000000005</c:v>
                </c:pt>
                <c:pt idx="78">
                  <c:v>567.82000000000005</c:v>
                </c:pt>
                <c:pt idx="79">
                  <c:v>560.54</c:v>
                </c:pt>
                <c:pt idx="80">
                  <c:v>569.63</c:v>
                </c:pt>
                <c:pt idx="81">
                  <c:v>574.41</c:v>
                </c:pt>
                <c:pt idx="82">
                  <c:v>571.04</c:v>
                </c:pt>
                <c:pt idx="83">
                  <c:v>575.25</c:v>
                </c:pt>
                <c:pt idx="84">
                  <c:v>567.92999999999995</c:v>
                </c:pt>
                <c:pt idx="85">
                  <c:v>563.41</c:v>
                </c:pt>
                <c:pt idx="86">
                  <c:v>569.88</c:v>
                </c:pt>
                <c:pt idx="87">
                  <c:v>574.48</c:v>
                </c:pt>
                <c:pt idx="88">
                  <c:v>580.38</c:v>
                </c:pt>
                <c:pt idx="89">
                  <c:v>586.54999999999995</c:v>
                </c:pt>
                <c:pt idx="90">
                  <c:v>536.87</c:v>
                </c:pt>
                <c:pt idx="91">
                  <c:v>521.5</c:v>
                </c:pt>
                <c:pt idx="92">
                  <c:v>515.03</c:v>
                </c:pt>
                <c:pt idx="93">
                  <c:v>508.13</c:v>
                </c:pt>
                <c:pt idx="94">
                  <c:v>526.44000000000005</c:v>
                </c:pt>
                <c:pt idx="95">
                  <c:v>522.29999999999995</c:v>
                </c:pt>
                <c:pt idx="96">
                  <c:v>527.87</c:v>
                </c:pt>
                <c:pt idx="97">
                  <c:v>524.07000000000005</c:v>
                </c:pt>
                <c:pt idx="98">
                  <c:v>517.9</c:v>
                </c:pt>
                <c:pt idx="99">
                  <c:v>515.38</c:v>
                </c:pt>
                <c:pt idx="100">
                  <c:v>515.48</c:v>
                </c:pt>
                <c:pt idx="101">
                  <c:v>517.78</c:v>
                </c:pt>
                <c:pt idx="102">
                  <c:v>502.8</c:v>
                </c:pt>
                <c:pt idx="103">
                  <c:v>505.81</c:v>
                </c:pt>
                <c:pt idx="104">
                  <c:v>503.8</c:v>
                </c:pt>
                <c:pt idx="105">
                  <c:v>507.22</c:v>
                </c:pt>
                <c:pt idx="106">
                  <c:v>487.3</c:v>
                </c:pt>
                <c:pt idx="107">
                  <c:v>496.24</c:v>
                </c:pt>
                <c:pt idx="108">
                  <c:v>494.08</c:v>
                </c:pt>
                <c:pt idx="109">
                  <c:v>503.57</c:v>
                </c:pt>
                <c:pt idx="110">
                  <c:v>495.42</c:v>
                </c:pt>
                <c:pt idx="111">
                  <c:v>509.65</c:v>
                </c:pt>
                <c:pt idx="112">
                  <c:v>508.03</c:v>
                </c:pt>
                <c:pt idx="113">
                  <c:v>502.54</c:v>
                </c:pt>
                <c:pt idx="114">
                  <c:v>496.83</c:v>
                </c:pt>
                <c:pt idx="115">
                  <c:v>494.9</c:v>
                </c:pt>
                <c:pt idx="116">
                  <c:v>497.71</c:v>
                </c:pt>
                <c:pt idx="117">
                  <c:v>493.11</c:v>
                </c:pt>
                <c:pt idx="118">
                  <c:v>485.03</c:v>
                </c:pt>
                <c:pt idx="119">
                  <c:v>482.87</c:v>
                </c:pt>
                <c:pt idx="120">
                  <c:v>483.72</c:v>
                </c:pt>
                <c:pt idx="121">
                  <c:v>481.04</c:v>
                </c:pt>
                <c:pt idx="122">
                  <c:v>485.39</c:v>
                </c:pt>
                <c:pt idx="123">
                  <c:v>486.68</c:v>
                </c:pt>
                <c:pt idx="124">
                  <c:v>478.08</c:v>
                </c:pt>
                <c:pt idx="125">
                  <c:v>482.8</c:v>
                </c:pt>
                <c:pt idx="126">
                  <c:v>481.35</c:v>
                </c:pt>
                <c:pt idx="127">
                  <c:v>486.42</c:v>
                </c:pt>
                <c:pt idx="128">
                  <c:v>504.83</c:v>
                </c:pt>
                <c:pt idx="129">
                  <c:v>500.92</c:v>
                </c:pt>
                <c:pt idx="130">
                  <c:v>494.68</c:v>
                </c:pt>
                <c:pt idx="131">
                  <c:v>504.48</c:v>
                </c:pt>
                <c:pt idx="132">
                  <c:v>526.41999999999996</c:v>
                </c:pt>
                <c:pt idx="133">
                  <c:v>532.5</c:v>
                </c:pt>
                <c:pt idx="134">
                  <c:v>529.87</c:v>
                </c:pt>
                <c:pt idx="135">
                  <c:v>503.37</c:v>
                </c:pt>
                <c:pt idx="136">
                  <c:v>499.51</c:v>
                </c:pt>
                <c:pt idx="137">
                  <c:v>499.61</c:v>
                </c:pt>
                <c:pt idx="138">
                  <c:v>499.5</c:v>
                </c:pt>
                <c:pt idx="139">
                  <c:v>504.44</c:v>
                </c:pt>
                <c:pt idx="140">
                  <c:v>512.15</c:v>
                </c:pt>
                <c:pt idx="141">
                  <c:v>518.73</c:v>
                </c:pt>
                <c:pt idx="142">
                  <c:v>525.29999999999995</c:v>
                </c:pt>
                <c:pt idx="143">
                  <c:v>513.67999999999995</c:v>
                </c:pt>
                <c:pt idx="144">
                  <c:v>515.92999999999995</c:v>
                </c:pt>
                <c:pt idx="145">
                  <c:v>516.20000000000005</c:v>
                </c:pt>
                <c:pt idx="146">
                  <c:v>516.26</c:v>
                </c:pt>
                <c:pt idx="147">
                  <c:v>536.49</c:v>
                </c:pt>
                <c:pt idx="148">
                  <c:v>538.22</c:v>
                </c:pt>
                <c:pt idx="149">
                  <c:v>552.96</c:v>
                </c:pt>
                <c:pt idx="150">
                  <c:v>547.92999999999995</c:v>
                </c:pt>
                <c:pt idx="151">
                  <c:v>547.04999999999995</c:v>
                </c:pt>
                <c:pt idx="152">
                  <c:v>549.92999999999995</c:v>
                </c:pt>
                <c:pt idx="153">
                  <c:v>474.63</c:v>
                </c:pt>
                <c:pt idx="154">
                  <c:v>465.69</c:v>
                </c:pt>
                <c:pt idx="155">
                  <c:v>461.53</c:v>
                </c:pt>
                <c:pt idx="156">
                  <c:v>455.23</c:v>
                </c:pt>
                <c:pt idx="157">
                  <c:v>441.31</c:v>
                </c:pt>
                <c:pt idx="158">
                  <c:v>437.39</c:v>
                </c:pt>
                <c:pt idx="159">
                  <c:v>447.17</c:v>
                </c:pt>
                <c:pt idx="160">
                  <c:v>446.74</c:v>
                </c:pt>
                <c:pt idx="161">
                  <c:v>447.94</c:v>
                </c:pt>
                <c:pt idx="162">
                  <c:v>450.16</c:v>
                </c:pt>
                <c:pt idx="163">
                  <c:v>446.48</c:v>
                </c:pt>
                <c:pt idx="164">
                  <c:v>445.8</c:v>
                </c:pt>
                <c:pt idx="165">
                  <c:v>444.68</c:v>
                </c:pt>
                <c:pt idx="166">
                  <c:v>441</c:v>
                </c:pt>
                <c:pt idx="167">
                  <c:v>430.57</c:v>
                </c:pt>
                <c:pt idx="168">
                  <c:v>431.18</c:v>
                </c:pt>
                <c:pt idx="169">
                  <c:v>422.63</c:v>
                </c:pt>
                <c:pt idx="170">
                  <c:v>419.58</c:v>
                </c:pt>
                <c:pt idx="171">
                  <c:v>405.92</c:v>
                </c:pt>
                <c:pt idx="172">
                  <c:v>408.5</c:v>
                </c:pt>
                <c:pt idx="173">
                  <c:v>412.71</c:v>
                </c:pt>
                <c:pt idx="174">
                  <c:v>417.28</c:v>
                </c:pt>
                <c:pt idx="175">
                  <c:v>426.93</c:v>
                </c:pt>
                <c:pt idx="176">
                  <c:v>429.99</c:v>
                </c:pt>
                <c:pt idx="177">
                  <c:v>436.36</c:v>
                </c:pt>
                <c:pt idx="178">
                  <c:v>437.32</c:v>
                </c:pt>
                <c:pt idx="179">
                  <c:v>437.28</c:v>
                </c:pt>
                <c:pt idx="180">
                  <c:v>435.38</c:v>
                </c:pt>
                <c:pt idx="181">
                  <c:v>438.6</c:v>
                </c:pt>
                <c:pt idx="182">
                  <c:v>442.84</c:v>
                </c:pt>
                <c:pt idx="183">
                  <c:v>441.68</c:v>
                </c:pt>
                <c:pt idx="184">
                  <c:v>446</c:v>
                </c:pt>
                <c:pt idx="185">
                  <c:v>437.45</c:v>
                </c:pt>
                <c:pt idx="186">
                  <c:v>438.6</c:v>
                </c:pt>
                <c:pt idx="187">
                  <c:v>440.23</c:v>
                </c:pt>
                <c:pt idx="188">
                  <c:v>437.63</c:v>
                </c:pt>
                <c:pt idx="189">
                  <c:v>435.4</c:v>
                </c:pt>
                <c:pt idx="190">
                  <c:v>433.07</c:v>
                </c:pt>
                <c:pt idx="191">
                  <c:v>451.1</c:v>
                </c:pt>
                <c:pt idx="192">
                  <c:v>458.82</c:v>
                </c:pt>
                <c:pt idx="193">
                  <c:v>462.76</c:v>
                </c:pt>
                <c:pt idx="194">
                  <c:v>459.22</c:v>
                </c:pt>
                <c:pt idx="195">
                  <c:v>460.16</c:v>
                </c:pt>
                <c:pt idx="196">
                  <c:v>464.11</c:v>
                </c:pt>
                <c:pt idx="197">
                  <c:v>456.99</c:v>
                </c:pt>
                <c:pt idx="198">
                  <c:v>454.69</c:v>
                </c:pt>
                <c:pt idx="199">
                  <c:v>444.32</c:v>
                </c:pt>
                <c:pt idx="200">
                  <c:v>444.42</c:v>
                </c:pt>
                <c:pt idx="201">
                  <c:v>443.41</c:v>
                </c:pt>
                <c:pt idx="202">
                  <c:v>441.5</c:v>
                </c:pt>
                <c:pt idx="203">
                  <c:v>437.19</c:v>
                </c:pt>
                <c:pt idx="204">
                  <c:v>438.56</c:v>
                </c:pt>
                <c:pt idx="205">
                  <c:v>440.72</c:v>
                </c:pt>
                <c:pt idx="206">
                  <c:v>446.03</c:v>
                </c:pt>
                <c:pt idx="207">
                  <c:v>451.24</c:v>
                </c:pt>
                <c:pt idx="208">
                  <c:v>444.78</c:v>
                </c:pt>
                <c:pt idx="209">
                  <c:v>449.4</c:v>
                </c:pt>
                <c:pt idx="210">
                  <c:v>435.08</c:v>
                </c:pt>
                <c:pt idx="211">
                  <c:v>433.66</c:v>
                </c:pt>
                <c:pt idx="212">
                  <c:v>438.6</c:v>
                </c:pt>
                <c:pt idx="213">
                  <c:v>377.84</c:v>
                </c:pt>
                <c:pt idx="214">
                  <c:v>394.74</c:v>
                </c:pt>
                <c:pt idx="215">
                  <c:v>399.34</c:v>
                </c:pt>
                <c:pt idx="216">
                  <c:v>391.37</c:v>
                </c:pt>
                <c:pt idx="217">
                  <c:v>387.89</c:v>
                </c:pt>
                <c:pt idx="218">
                  <c:v>389.61</c:v>
                </c:pt>
                <c:pt idx="219">
                  <c:v>387.26</c:v>
                </c:pt>
                <c:pt idx="220">
                  <c:v>394.47</c:v>
                </c:pt>
                <c:pt idx="221">
                  <c:v>403.64</c:v>
                </c:pt>
                <c:pt idx="222">
                  <c:v>397.81</c:v>
                </c:pt>
                <c:pt idx="223">
                  <c:v>396.15</c:v>
                </c:pt>
                <c:pt idx="224">
                  <c:v>385.71</c:v>
                </c:pt>
                <c:pt idx="225">
                  <c:v>383.53</c:v>
                </c:pt>
                <c:pt idx="226">
                  <c:v>383.2</c:v>
                </c:pt>
                <c:pt idx="227">
                  <c:v>385.78</c:v>
                </c:pt>
                <c:pt idx="228">
                  <c:v>367.25</c:v>
                </c:pt>
                <c:pt idx="229">
                  <c:v>349.07</c:v>
                </c:pt>
                <c:pt idx="230">
                  <c:v>340.7</c:v>
                </c:pt>
                <c:pt idx="231">
                  <c:v>340</c:v>
                </c:pt>
                <c:pt idx="232">
                  <c:v>364.64</c:v>
                </c:pt>
                <c:pt idx="233">
                  <c:v>350.05</c:v>
                </c:pt>
                <c:pt idx="234">
                  <c:v>352.47</c:v>
                </c:pt>
                <c:pt idx="235">
                  <c:v>350.91</c:v>
                </c:pt>
                <c:pt idx="236">
                  <c:v>350.38</c:v>
                </c:pt>
                <c:pt idx="237">
                  <c:v>344.19</c:v>
                </c:pt>
                <c:pt idx="238">
                  <c:v>348.8</c:v>
                </c:pt>
                <c:pt idx="239">
                  <c:v>343.22</c:v>
                </c:pt>
                <c:pt idx="240">
                  <c:v>349.91</c:v>
                </c:pt>
                <c:pt idx="241">
                  <c:v>351.96</c:v>
                </c:pt>
                <c:pt idx="242">
                  <c:v>360.91</c:v>
                </c:pt>
                <c:pt idx="243">
                  <c:v>367.72</c:v>
                </c:pt>
                <c:pt idx="244">
                  <c:v>368.62</c:v>
                </c:pt>
                <c:pt idx="245">
                  <c:v>370.98</c:v>
                </c:pt>
                <c:pt idx="246">
                  <c:v>374.98</c:v>
                </c:pt>
                <c:pt idx="247">
                  <c:v>374.63</c:v>
                </c:pt>
                <c:pt idx="248">
                  <c:v>380.87</c:v>
                </c:pt>
              </c:numCache>
            </c:numRef>
          </c:val>
          <c:extLst>
            <c:ext xmlns:c16="http://schemas.microsoft.com/office/drawing/2014/chart" uri="{C3380CC4-5D6E-409C-BE32-E72D297353CC}">
              <c16:uniqueId val="{00000000-247E-4F93-BF87-BEC353808B14}"/>
            </c:ext>
          </c:extLst>
        </c:ser>
        <c:dLbls>
          <c:showLegendKey val="0"/>
          <c:showVal val="0"/>
          <c:showCatName val="0"/>
          <c:showSerName val="0"/>
          <c:showPercent val="0"/>
          <c:showBubbleSize val="0"/>
        </c:dLbls>
        <c:axId val="330113456"/>
        <c:axId val="330116336"/>
      </c:areaChart>
      <c:catAx>
        <c:axId val="330113456"/>
        <c:scaling>
          <c:orientation val="minMax"/>
        </c:scaling>
        <c:delete val="1"/>
        <c:axPos val="b"/>
        <c:majorTickMark val="out"/>
        <c:minorTickMark val="none"/>
        <c:tickLblPos val="nextTo"/>
        <c:crossAx val="330116336"/>
        <c:crosses val="autoZero"/>
        <c:auto val="1"/>
        <c:lblAlgn val="ctr"/>
        <c:lblOffset val="100"/>
        <c:noMultiLvlLbl val="0"/>
      </c:catAx>
      <c:valAx>
        <c:axId val="330116336"/>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11345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4">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32</xdr:row>
      <xdr:rowOff>19049</xdr:rowOff>
    </xdr:from>
    <xdr:to>
      <xdr:col>3</xdr:col>
      <xdr:colOff>19050</xdr:colOff>
      <xdr:row>48</xdr:row>
      <xdr:rowOff>9524</xdr:rowOff>
    </xdr:to>
    <xdr:graphicFrame macro="">
      <xdr:nvGraphicFramePr>
        <xdr:cNvPr id="2" name="Chart 1">
          <a:extLst>
            <a:ext uri="{FF2B5EF4-FFF2-40B4-BE49-F238E27FC236}">
              <a16:creationId xmlns:a16="http://schemas.microsoft.com/office/drawing/2014/main" id="{A6B2BCE4-B719-04B6-95ED-51BD394077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28575</xdr:colOff>
      <xdr:row>23</xdr:row>
      <xdr:rowOff>190499</xdr:rowOff>
    </xdr:from>
    <xdr:to>
      <xdr:col>7</xdr:col>
      <xdr:colOff>169650</xdr:colOff>
      <xdr:row>36</xdr:row>
      <xdr:rowOff>1274</xdr:rowOff>
    </xdr:to>
    <xdr:graphicFrame macro="">
      <xdr:nvGraphicFramePr>
        <xdr:cNvPr id="8" name="Chart 7">
          <a:extLst>
            <a:ext uri="{FF2B5EF4-FFF2-40B4-BE49-F238E27FC236}">
              <a16:creationId xmlns:a16="http://schemas.microsoft.com/office/drawing/2014/main" id="{79D7C7BC-66DA-4428-BE9A-EA666805E5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28575</xdr:colOff>
      <xdr:row>35</xdr:row>
      <xdr:rowOff>190499</xdr:rowOff>
    </xdr:from>
    <xdr:to>
      <xdr:col>7</xdr:col>
      <xdr:colOff>169650</xdr:colOff>
      <xdr:row>48</xdr:row>
      <xdr:rowOff>10799</xdr:rowOff>
    </xdr:to>
    <xdr:graphicFrame macro="">
      <xdr:nvGraphicFramePr>
        <xdr:cNvPr id="9" name="Chart 8">
          <a:extLst>
            <a:ext uri="{FF2B5EF4-FFF2-40B4-BE49-F238E27FC236}">
              <a16:creationId xmlns:a16="http://schemas.microsoft.com/office/drawing/2014/main" id="{3703D0CC-4A9A-4AFC-A5C3-505344906F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180975</xdr:colOff>
      <xdr:row>23</xdr:row>
      <xdr:rowOff>190500</xdr:rowOff>
    </xdr:from>
    <xdr:to>
      <xdr:col>12</xdr:col>
      <xdr:colOff>17250</xdr:colOff>
      <xdr:row>36</xdr:row>
      <xdr:rowOff>1275</xdr:rowOff>
    </xdr:to>
    <xdr:graphicFrame macro="">
      <xdr:nvGraphicFramePr>
        <xdr:cNvPr id="10" name="Chart 9">
          <a:extLst>
            <a:ext uri="{FF2B5EF4-FFF2-40B4-BE49-F238E27FC236}">
              <a16:creationId xmlns:a16="http://schemas.microsoft.com/office/drawing/2014/main" id="{5F5D74E9-2F25-4DD2-BF0E-C65F6F6372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180975</xdr:colOff>
      <xdr:row>36</xdr:row>
      <xdr:rowOff>0</xdr:rowOff>
    </xdr:from>
    <xdr:to>
      <xdr:col>12</xdr:col>
      <xdr:colOff>17250</xdr:colOff>
      <xdr:row>48</xdr:row>
      <xdr:rowOff>10800</xdr:rowOff>
    </xdr:to>
    <xdr:graphicFrame macro="">
      <xdr:nvGraphicFramePr>
        <xdr:cNvPr id="11" name="Chart 10">
          <a:extLst>
            <a:ext uri="{FF2B5EF4-FFF2-40B4-BE49-F238E27FC236}">
              <a16:creationId xmlns:a16="http://schemas.microsoft.com/office/drawing/2014/main" id="{D962EF19-A768-4A3E-9C10-EDD57C629D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richPivotRecords" Target="richPivot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Hiển Trần" refreshedDate="45781.886684722223" createdVersion="8" refreshedVersion="8" minRefreshableVersion="3" recordCount="18" xr:uid="{5B7E6B44-2BA8-4852-9683-FA259A0A9776}">
  <cacheSource type="worksheet">
    <worksheetSource name="Table2"/>
  </cacheSource>
  <cacheFields count="8">
    <cacheField name="Stock" numFmtId="0">
      <sharedItems count="18">
        <s v="NIKE, INC. (XNYS:NKE)"/>
        <s v="ADOBE INC. (XNAS:ADBE)"/>
        <s v="WALMART INC. (XNYS:WMT)"/>
        <s v="HEWLETT PACKARD ENTERPRISE COMPANY (XNYS:HPE)"/>
        <s v="CISCO SYSTEMS, INC. (XNAS:CSCO)"/>
        <s v="ORACLE CORPORATION (XNYS:ORCL)"/>
        <s v="AMAZON.COM, INC. (XNAS:AMZN)"/>
        <s v="PAYPAL HOLDINGS, INC. (XNAS:PYPL)"/>
        <s v="JPMORGAN CHASE &amp; CO. (XNYS:JPM)"/>
        <s v="JOHNSON &amp; JOHNSON (XNYS:JNJ)"/>
        <s v="ALPHABET INC. (XNAS:GOOG)"/>
        <s v="APPLE INC. (XNAS:AAPL)"/>
        <s v="Alibaba Group Holding Limited (XNYS:BABA)"/>
        <s v="EXXON MOBIL CORPORATION (XNYS:XOM)"/>
        <s v="VISA INC. (XNYS:V)"/>
        <s v="THE BOEING COMPANY (XNYS:BA)"/>
        <s v="Spotify Technology SA (XNYS:SPOT)"/>
        <s v="FEDEX CORPORATION (XNYS:FDX)"/>
      </sharedItems>
    </cacheField>
    <cacheField name="Exchange" numFmtId="0">
      <sharedItems count="2">
        <s v="XNYS"/>
        <s v="XNAS"/>
      </sharedItems>
    </cacheField>
    <cacheField name="Ticker symbol" numFmtId="0">
      <sharedItems count="18">
        <s v="NKE"/>
        <s v="ADBE"/>
        <s v="WMT"/>
        <s v="HPE"/>
        <s v="CSCO"/>
        <s v="ORCL"/>
        <s v="AMZN"/>
        <s v="PYPL"/>
        <s v="JPM"/>
        <s v="JNJ"/>
        <s v="GOOG"/>
        <s v="AAPL"/>
        <s v="BABA"/>
        <s v="XOM"/>
        <s v="V"/>
        <s v="BA"/>
        <s v="SPOT"/>
        <s v="FDX"/>
      </sharedItems>
    </cacheField>
    <cacheField name="52 week high" numFmtId="167">
      <sharedItems containsSemiMixedTypes="0" containsString="0" containsNumber="1" minValue="24.66" maxValue="653.32000000000005"/>
    </cacheField>
    <cacheField name="52 week low" numFmtId="167">
      <sharedItems containsSemiMixedTypes="0" containsString="0" containsNumber="1" minValue="11.965" maxValue="332.01"/>
    </cacheField>
    <cacheField name="Price" numFmtId="167">
      <sharedItems containsSemiMixedTypes="0" containsString="0" containsNumber="1" minValue="16.86" maxValue="644"/>
    </cacheField>
    <cacheField name="P/E" numFmtId="167">
      <sharedItems containsMixedTypes="1" containsNumber="1" minValue="7.9611000000000001" maxValue="105.9344"/>
    </cacheField>
    <cacheField name="Change" numFmtId="167">
      <sharedItems containsSemiMixedTypes="0" containsString="0" containsNumber="1" minValue="-7.97" maxValue="41.74"/>
    </cacheField>
  </cacheFields>
  <extLst>
    <ext xmlns:x14="http://schemas.microsoft.com/office/spreadsheetml/2009/9/main" uri="{725AE2AE-9491-48be-B2B4-4EB974FC3084}">
      <x14:pivotCacheDefinition/>
    </ext>
    <ext xmlns:xxpvi="http://schemas.microsoft.com/office/spreadsheetml/2022/pivotVersionInfo" uri="{9F748A41-CAEA-4470-BF7A-CE61E8FFA7F9}">
      <xxpvi:cacheVersionInfo>
        <xxpvi:lastRefreshFeature>RichData</xxpvi:lastRefreshFeature>
      </xxpvi:cacheVersionInfo>
    </ext>
    <ext xmlns:xprd="http://schemas.microsoft.com/office/spreadsheetml/2022/pivotRichData" uri="{2C874A73-7782-4A18-856F-96AC7E287872}">
      <xprd:richInfo pivotCacheGuid="{5B7E6B44-2BA8-4852-9683-FA259A0A9776}" pivotIgnoreInvalidCache="1" r:id="rId1"/>
    </ext>
  </extLst>
</pivotCacheDefinition>
</file>

<file path=xl/pivotCache/richPivot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x v="0"/>
    <x v="0"/>
    <x v="0"/>
    <n v="98.04"/>
    <n v="52.28"/>
    <n v="58.59"/>
    <n v="18.883900000000001"/>
    <n v="1.83"/>
  </r>
  <r>
    <x v="1"/>
    <x v="1"/>
    <x v="1"/>
    <n v="587.75"/>
    <n v="332.01"/>
    <n v="380.87"/>
    <n v="24.6922"/>
    <n v="6.24"/>
  </r>
  <r>
    <x v="2"/>
    <x v="0"/>
    <x v="2"/>
    <n v="105.3"/>
    <n v="58.58"/>
    <n v="98.75"/>
    <n v="40.501600000000003"/>
    <n v="1.34"/>
  </r>
  <r>
    <x v="3"/>
    <x v="0"/>
    <x v="3"/>
    <n v="24.66"/>
    <n v="11.965"/>
    <n v="16.86"/>
    <n v="7.9611000000000001"/>
    <n v="0.45"/>
  </r>
  <r>
    <x v="4"/>
    <x v="1"/>
    <x v="4"/>
    <n v="66.5"/>
    <n v="44.5"/>
    <n v="59.33"/>
    <n v="25.467400000000001"/>
    <n v="1.21"/>
  </r>
  <r>
    <x v="5"/>
    <x v="0"/>
    <x v="5"/>
    <n v="198.3099"/>
    <n v="114.26"/>
    <n v="150.72999999999999"/>
    <n v="35.404200000000003"/>
    <n v="5.24"/>
  </r>
  <r>
    <x v="6"/>
    <x v="1"/>
    <x v="6"/>
    <n v="242.52"/>
    <n v="151.61000000000001"/>
    <n v="189.98"/>
    <n v="31.019600000000001"/>
    <n v="-0.22"/>
  </r>
  <r>
    <x v="7"/>
    <x v="1"/>
    <x v="7"/>
    <n v="93.66"/>
    <n v="55.85"/>
    <n v="67.239999999999995"/>
    <n v="14.6669"/>
    <n v="1.83"/>
  </r>
  <r>
    <x v="8"/>
    <x v="0"/>
    <x v="8"/>
    <n v="280.25"/>
    <n v="188.46"/>
    <n v="252.51"/>
    <n v="12.117900000000001"/>
    <n v="5.62"/>
  </r>
  <r>
    <x v="9"/>
    <x v="0"/>
    <x v="9"/>
    <n v="169.99"/>
    <n v="140.68"/>
    <n v="156.12"/>
    <n v="17.3569"/>
    <n v="1.66"/>
  </r>
  <r>
    <x v="10"/>
    <x v="1"/>
    <x v="10"/>
    <n v="208.7"/>
    <n v="142.66"/>
    <n v="165.81"/>
    <n v="18.154699999999998"/>
    <n v="3.02"/>
  </r>
  <r>
    <x v="11"/>
    <x v="1"/>
    <x v="11"/>
    <n v="260.10000000000002"/>
    <n v="169.21010000000001"/>
    <n v="205.35"/>
    <n v="30.1296"/>
    <n v="-7.97"/>
  </r>
  <r>
    <x v="12"/>
    <x v="0"/>
    <x v="12"/>
    <n v="148.43"/>
    <n v="71.8"/>
    <n v="125.76"/>
    <n v="18.439599999999999"/>
    <n v="5.23"/>
  </r>
  <r>
    <x v="13"/>
    <x v="0"/>
    <x v="13"/>
    <n v="126.34"/>
    <n v="97.8"/>
    <n v="106.21"/>
    <n v="14.0625"/>
    <n v="0.43"/>
  </r>
  <r>
    <x v="14"/>
    <x v="0"/>
    <x v="14"/>
    <n v="366.54"/>
    <n v="252.7"/>
    <n v="347.6"/>
    <n v="34.395200000000003"/>
    <n v="5.15"/>
  </r>
  <r>
    <x v="15"/>
    <x v="0"/>
    <x v="15"/>
    <n v="196.95"/>
    <n v="128.8801"/>
    <n v="185.46"/>
    <s v="#FIELD!"/>
    <n v="2.57"/>
  </r>
  <r>
    <x v="16"/>
    <x v="0"/>
    <x v="16"/>
    <n v="653.32000000000005"/>
    <n v="283.39"/>
    <n v="644"/>
    <n v="105.9344"/>
    <n v="41.74"/>
  </r>
  <r>
    <x v="17"/>
    <x v="0"/>
    <x v="17"/>
    <n v="313.83999999999997"/>
    <n v="194.29499999999999"/>
    <n v="219.72"/>
    <n v="13.7956"/>
    <n v="9.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J3:K21"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8">
    <i>
      <x/>
      <x/>
    </i>
    <i r="1">
      <x v="1"/>
    </i>
    <i r="1">
      <x v="2"/>
    </i>
    <i r="1">
      <x v="5"/>
    </i>
    <i r="1">
      <x v="7"/>
    </i>
    <i r="1">
      <x v="13"/>
    </i>
    <i>
      <x v="1"/>
      <x v="3"/>
    </i>
    <i r="1">
      <x v="4"/>
    </i>
    <i r="1">
      <x v="6"/>
    </i>
    <i r="1">
      <x v="8"/>
    </i>
    <i r="1">
      <x v="9"/>
    </i>
    <i r="1">
      <x v="10"/>
    </i>
    <i r="1">
      <x v="11"/>
    </i>
    <i r="1">
      <x v="12"/>
    </i>
    <i r="1">
      <x v="14"/>
    </i>
    <i r="1">
      <x v="15"/>
    </i>
    <i r="1">
      <x v="16"/>
    </i>
    <i r="1">
      <x v="17"/>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8"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v="1"/>
      <x v="11"/>
    </i>
  </rowItems>
  <colItems count="1">
    <i/>
  </colItems>
  <pageFields count="1">
    <pageField fld="0"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7"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x v="1"/>
    </i>
  </rowItems>
  <colItems count="1">
    <i/>
  </colItems>
  <pageFields count="1">
    <pageField fld="0"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6"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v="1"/>
      <x v="16"/>
    </i>
  </rowItems>
  <colItems count="1">
    <i/>
  </colItems>
  <pageFields count="1">
    <pageField fld="0" item="2"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5"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v="1"/>
      <x v="8"/>
    </i>
  </rowItems>
  <colItems count="1">
    <i/>
  </colItems>
  <pageFields count="1">
    <pageField fld="0" item="3"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4"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x v="5"/>
    </i>
  </rowItems>
  <colItems count="1">
    <i/>
  </colItems>
  <pageFields count="1">
    <pageField fld="0" item="4"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3"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v="1"/>
      <x v="12"/>
    </i>
  </rowItems>
  <colItems count="1">
    <i/>
  </colItems>
  <pageFields count="1">
    <pageField fld="0" item="5"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2"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x v="2"/>
    </i>
  </rowItems>
  <colItems count="1">
    <i/>
  </colItems>
  <pageFields count="1">
    <pageField fld="0" item="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1"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x v="13"/>
    </i>
  </rowItems>
  <colItems count="1">
    <i/>
  </colItems>
  <pageFields count="1">
    <pageField fld="0" item="7"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0"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v="1"/>
      <x v="10"/>
    </i>
  </rowItems>
  <colItems count="1">
    <i/>
  </colItems>
  <pageFields count="1">
    <pageField fld="0" item="8"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9"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v="1"/>
      <x v="9"/>
    </i>
  </rowItems>
  <colItems count="1">
    <i/>
  </colItems>
  <pageFields count="1">
    <pageField fld="0" item="9"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8"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x v="7"/>
    </i>
  </rowItems>
  <colItems count="1">
    <i/>
  </colItems>
  <pageFields count="1">
    <pageField fld="0" item="1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7"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x/>
    </i>
  </rowItems>
  <colItems count="1">
    <i/>
  </colItems>
  <pageFields count="1">
    <pageField fld="0" item="1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6"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v="1"/>
      <x v="4"/>
    </i>
  </rowItems>
  <colItems count="1">
    <i/>
  </colItems>
  <pageFields count="1">
    <pageField fld="0" item="12"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5"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v="1"/>
      <x v="17"/>
    </i>
  </rowItems>
  <colItems count="1">
    <i/>
  </colItems>
  <pageFields count="1">
    <pageField fld="0" item="13"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4"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v="1"/>
      <x v="15"/>
    </i>
  </rowItems>
  <colItems count="1">
    <i/>
  </colItems>
  <pageFields count="1">
    <pageField fld="0" item="14"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3"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v="1"/>
      <x v="3"/>
    </i>
  </rowItems>
  <colItems count="1">
    <i/>
  </colItems>
  <pageFields count="1">
    <pageField fld="0" item="15"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2"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v="1"/>
      <x v="14"/>
    </i>
  </rowItems>
  <colItems count="1">
    <i/>
  </colItems>
  <pageFields count="1">
    <pageField fld="0" item="1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
    <i>
      <x v="1"/>
      <x v="6"/>
    </i>
  </rowItems>
  <colItems count="1">
    <i/>
  </colItems>
  <pageFields count="1">
    <pageField fld="0" item="17"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9"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21"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8">
    <i>
      <x/>
      <x/>
    </i>
    <i r="1">
      <x v="1"/>
    </i>
    <i r="1">
      <x v="2"/>
    </i>
    <i r="1">
      <x v="5"/>
    </i>
    <i r="1">
      <x v="7"/>
    </i>
    <i r="1">
      <x v="13"/>
    </i>
    <i>
      <x v="1"/>
      <x v="3"/>
    </i>
    <i r="1">
      <x v="4"/>
    </i>
    <i r="1">
      <x v="6"/>
    </i>
    <i r="1">
      <x v="8"/>
    </i>
    <i r="1">
      <x v="9"/>
    </i>
    <i r="1">
      <x v="10"/>
    </i>
    <i r="1">
      <x v="11"/>
    </i>
    <i r="1">
      <x v="12"/>
    </i>
    <i r="1">
      <x v="14"/>
    </i>
    <i r="1">
      <x v="15"/>
    </i>
    <i r="1">
      <x v="16"/>
    </i>
    <i r="1">
      <x v="17"/>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8"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21"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8">
    <i>
      <x/>
      <x/>
    </i>
    <i r="1">
      <x v="1"/>
    </i>
    <i r="1">
      <x v="2"/>
    </i>
    <i r="1">
      <x v="5"/>
    </i>
    <i r="1">
      <x v="7"/>
    </i>
    <i r="1">
      <x v="13"/>
    </i>
    <i>
      <x v="1"/>
      <x v="3"/>
    </i>
    <i r="1">
      <x v="4"/>
    </i>
    <i r="1">
      <x v="6"/>
    </i>
    <i r="1">
      <x v="8"/>
    </i>
    <i r="1">
      <x v="9"/>
    </i>
    <i r="1">
      <x v="10"/>
    </i>
    <i r="1">
      <x v="11"/>
    </i>
    <i r="1">
      <x v="12"/>
    </i>
    <i r="1">
      <x v="14"/>
    </i>
    <i r="1">
      <x v="15"/>
    </i>
    <i r="1">
      <x v="16"/>
    </i>
    <i r="1">
      <x v="17"/>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7"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21"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8">
    <i>
      <x/>
      <x/>
    </i>
    <i r="1">
      <x v="1"/>
    </i>
    <i r="1">
      <x v="2"/>
    </i>
    <i r="1">
      <x v="5"/>
    </i>
    <i r="1">
      <x v="7"/>
    </i>
    <i r="1">
      <x v="13"/>
    </i>
    <i>
      <x v="1"/>
      <x v="3"/>
    </i>
    <i r="1">
      <x v="4"/>
    </i>
    <i r="1">
      <x v="6"/>
    </i>
    <i r="1">
      <x v="8"/>
    </i>
    <i r="1">
      <x v="9"/>
    </i>
    <i r="1">
      <x v="10"/>
    </i>
    <i r="1">
      <x v="11"/>
    </i>
    <i r="1">
      <x v="12"/>
    </i>
    <i r="1">
      <x v="14"/>
    </i>
    <i r="1">
      <x v="15"/>
    </i>
    <i r="1">
      <x v="16"/>
    </i>
    <i r="1">
      <x v="17"/>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6"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21"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8">
    <i>
      <x/>
      <x/>
    </i>
    <i r="1">
      <x v="1"/>
    </i>
    <i r="1">
      <x v="2"/>
    </i>
    <i r="1">
      <x v="5"/>
    </i>
    <i r="1">
      <x v="7"/>
    </i>
    <i r="1">
      <x v="13"/>
    </i>
    <i>
      <x v="1"/>
      <x v="3"/>
    </i>
    <i r="1">
      <x v="4"/>
    </i>
    <i r="1">
      <x v="6"/>
    </i>
    <i r="1">
      <x v="8"/>
    </i>
    <i r="1">
      <x v="9"/>
    </i>
    <i r="1">
      <x v="10"/>
    </i>
    <i r="1">
      <x v="11"/>
    </i>
    <i r="1">
      <x v="12"/>
    </i>
    <i r="1">
      <x v="14"/>
    </i>
    <i r="1">
      <x v="15"/>
    </i>
    <i r="1">
      <x v="16"/>
    </i>
    <i r="1">
      <x v="17"/>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5"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21"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8">
    <i>
      <x/>
      <x/>
    </i>
    <i r="1">
      <x v="1"/>
    </i>
    <i r="1">
      <x v="2"/>
    </i>
    <i r="1">
      <x v="5"/>
    </i>
    <i r="1">
      <x v="7"/>
    </i>
    <i r="1">
      <x v="13"/>
    </i>
    <i>
      <x v="1"/>
      <x v="3"/>
    </i>
    <i r="1">
      <x v="4"/>
    </i>
    <i r="1">
      <x v="6"/>
    </i>
    <i r="1">
      <x v="8"/>
    </i>
    <i r="1">
      <x v="9"/>
    </i>
    <i r="1">
      <x v="10"/>
    </i>
    <i r="1">
      <x v="11"/>
    </i>
    <i r="1">
      <x v="12"/>
    </i>
    <i r="1">
      <x v="14"/>
    </i>
    <i r="1">
      <x v="15"/>
    </i>
    <i r="1">
      <x v="16"/>
    </i>
    <i r="1">
      <x v="17"/>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4"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21"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8">
    <i>
      <x/>
      <x/>
    </i>
    <i r="1">
      <x v="1"/>
    </i>
    <i r="1">
      <x v="2"/>
    </i>
    <i r="1">
      <x v="5"/>
    </i>
    <i r="1">
      <x v="7"/>
    </i>
    <i r="1">
      <x v="13"/>
    </i>
    <i>
      <x v="1"/>
      <x v="3"/>
    </i>
    <i r="1">
      <x v="4"/>
    </i>
    <i r="1">
      <x v="6"/>
    </i>
    <i r="1">
      <x v="8"/>
    </i>
    <i r="1">
      <x v="9"/>
    </i>
    <i r="1">
      <x v="10"/>
    </i>
    <i r="1">
      <x v="11"/>
    </i>
    <i r="1">
      <x v="12"/>
    </i>
    <i r="1">
      <x v="14"/>
    </i>
    <i r="1">
      <x v="15"/>
    </i>
    <i r="1">
      <x v="16"/>
    </i>
    <i r="1">
      <x v="17"/>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3"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21"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8">
    <i>
      <x/>
      <x/>
    </i>
    <i r="1">
      <x v="1"/>
    </i>
    <i r="1">
      <x v="2"/>
    </i>
    <i r="1">
      <x v="5"/>
    </i>
    <i r="1">
      <x v="7"/>
    </i>
    <i r="1">
      <x v="13"/>
    </i>
    <i>
      <x v="1"/>
      <x v="3"/>
    </i>
    <i r="1">
      <x v="4"/>
    </i>
    <i r="1">
      <x v="6"/>
    </i>
    <i r="1">
      <x v="8"/>
    </i>
    <i r="1">
      <x v="9"/>
    </i>
    <i r="1">
      <x v="10"/>
    </i>
    <i r="1">
      <x v="11"/>
    </i>
    <i r="1">
      <x v="12"/>
    </i>
    <i r="1">
      <x v="14"/>
    </i>
    <i r="1">
      <x v="15"/>
    </i>
    <i r="1">
      <x v="16"/>
    </i>
    <i r="1">
      <x v="17"/>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2"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21"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8">
    <i>
      <x/>
      <x/>
    </i>
    <i r="1">
      <x v="1"/>
    </i>
    <i r="1">
      <x v="2"/>
    </i>
    <i r="1">
      <x v="5"/>
    </i>
    <i r="1">
      <x v="7"/>
    </i>
    <i r="1">
      <x v="13"/>
    </i>
    <i>
      <x v="1"/>
      <x v="3"/>
    </i>
    <i r="1">
      <x v="4"/>
    </i>
    <i r="1">
      <x v="6"/>
    </i>
    <i r="1">
      <x v="8"/>
    </i>
    <i r="1">
      <x v="9"/>
    </i>
    <i r="1">
      <x v="10"/>
    </i>
    <i r="1">
      <x v="11"/>
    </i>
    <i r="1">
      <x v="12"/>
    </i>
    <i r="1">
      <x v="14"/>
    </i>
    <i r="1">
      <x v="15"/>
    </i>
    <i r="1">
      <x v="16"/>
    </i>
    <i r="1">
      <x v="17"/>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1"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21"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8">
    <i>
      <x/>
      <x/>
    </i>
    <i r="1">
      <x v="1"/>
    </i>
    <i r="1">
      <x v="2"/>
    </i>
    <i r="1">
      <x v="5"/>
    </i>
    <i r="1">
      <x v="7"/>
    </i>
    <i r="1">
      <x v="13"/>
    </i>
    <i>
      <x v="1"/>
      <x v="3"/>
    </i>
    <i r="1">
      <x v="4"/>
    </i>
    <i r="1">
      <x v="6"/>
    </i>
    <i r="1">
      <x v="8"/>
    </i>
    <i r="1">
      <x v="9"/>
    </i>
    <i r="1">
      <x v="10"/>
    </i>
    <i r="1">
      <x v="11"/>
    </i>
    <i r="1">
      <x v="12"/>
    </i>
    <i r="1">
      <x v="14"/>
    </i>
    <i r="1">
      <x v="15"/>
    </i>
    <i r="1">
      <x v="16"/>
    </i>
    <i r="1">
      <x v="17"/>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10"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21"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8">
    <i>
      <x/>
      <x/>
    </i>
    <i r="1">
      <x v="1"/>
    </i>
    <i r="1">
      <x v="2"/>
    </i>
    <i r="1">
      <x v="5"/>
    </i>
    <i r="1">
      <x v="7"/>
    </i>
    <i r="1">
      <x v="13"/>
    </i>
    <i>
      <x v="1"/>
      <x v="3"/>
    </i>
    <i r="1">
      <x v="4"/>
    </i>
    <i r="1">
      <x v="6"/>
    </i>
    <i r="1">
      <x v="8"/>
    </i>
    <i r="1">
      <x v="9"/>
    </i>
    <i r="1">
      <x v="10"/>
    </i>
    <i r="1">
      <x v="11"/>
    </i>
    <i r="1">
      <x v="12"/>
    </i>
    <i r="1">
      <x v="14"/>
    </i>
    <i r="1">
      <x v="15"/>
    </i>
    <i r="1">
      <x v="16"/>
    </i>
    <i r="1">
      <x v="17"/>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9"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21"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8">
    <i>
      <x/>
      <x/>
    </i>
    <i r="1">
      <x v="1"/>
    </i>
    <i r="1">
      <x v="2"/>
    </i>
    <i r="1">
      <x v="5"/>
    </i>
    <i r="1">
      <x v="7"/>
    </i>
    <i r="1">
      <x v="13"/>
    </i>
    <i>
      <x v="1"/>
      <x v="3"/>
    </i>
    <i r="1">
      <x v="4"/>
    </i>
    <i r="1">
      <x v="6"/>
    </i>
    <i r="1">
      <x v="8"/>
    </i>
    <i r="1">
      <x v="9"/>
    </i>
    <i r="1">
      <x v="10"/>
    </i>
    <i r="1">
      <x v="11"/>
    </i>
    <i r="1">
      <x v="12"/>
    </i>
    <i r="1">
      <x v="14"/>
    </i>
    <i r="1">
      <x v="15"/>
    </i>
    <i r="1">
      <x v="16"/>
    </i>
    <i r="1">
      <x v="17"/>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8"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21"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8">
    <i>
      <x/>
      <x/>
    </i>
    <i r="1">
      <x v="1"/>
    </i>
    <i r="1">
      <x v="2"/>
    </i>
    <i r="1">
      <x v="5"/>
    </i>
    <i r="1">
      <x v="7"/>
    </i>
    <i r="1">
      <x v="13"/>
    </i>
    <i>
      <x v="1"/>
      <x v="3"/>
    </i>
    <i r="1">
      <x v="4"/>
    </i>
    <i r="1">
      <x v="6"/>
    </i>
    <i r="1">
      <x v="8"/>
    </i>
    <i r="1">
      <x v="9"/>
    </i>
    <i r="1">
      <x v="10"/>
    </i>
    <i r="1">
      <x v="11"/>
    </i>
    <i r="1">
      <x v="12"/>
    </i>
    <i r="1">
      <x v="14"/>
    </i>
    <i r="1">
      <x v="15"/>
    </i>
    <i r="1">
      <x v="16"/>
    </i>
    <i r="1">
      <x v="17"/>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7"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21"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8">
    <i>
      <x/>
      <x/>
    </i>
    <i r="1">
      <x v="1"/>
    </i>
    <i r="1">
      <x v="2"/>
    </i>
    <i r="1">
      <x v="5"/>
    </i>
    <i r="1">
      <x v="7"/>
    </i>
    <i r="1">
      <x v="13"/>
    </i>
    <i>
      <x v="1"/>
      <x v="3"/>
    </i>
    <i r="1">
      <x v="4"/>
    </i>
    <i r="1">
      <x v="6"/>
    </i>
    <i r="1">
      <x v="8"/>
    </i>
    <i r="1">
      <x v="9"/>
    </i>
    <i r="1">
      <x v="10"/>
    </i>
    <i r="1">
      <x v="11"/>
    </i>
    <i r="1">
      <x v="12"/>
    </i>
    <i r="1">
      <x v="14"/>
    </i>
    <i r="1">
      <x v="15"/>
    </i>
    <i r="1">
      <x v="16"/>
    </i>
    <i r="1">
      <x v="17"/>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6"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21"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8">
    <i>
      <x/>
      <x/>
    </i>
    <i r="1">
      <x v="1"/>
    </i>
    <i r="1">
      <x v="2"/>
    </i>
    <i r="1">
      <x v="5"/>
    </i>
    <i r="1">
      <x v="7"/>
    </i>
    <i r="1">
      <x v="13"/>
    </i>
    <i>
      <x v="1"/>
      <x v="3"/>
    </i>
    <i r="1">
      <x v="4"/>
    </i>
    <i r="1">
      <x v="6"/>
    </i>
    <i r="1">
      <x v="8"/>
    </i>
    <i r="1">
      <x v="9"/>
    </i>
    <i r="1">
      <x v="10"/>
    </i>
    <i r="1">
      <x v="11"/>
    </i>
    <i r="1">
      <x v="12"/>
    </i>
    <i r="1">
      <x v="14"/>
    </i>
    <i r="1">
      <x v="15"/>
    </i>
    <i r="1">
      <x v="16"/>
    </i>
    <i r="1">
      <x v="17"/>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5"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21"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8">
    <i>
      <x/>
      <x/>
    </i>
    <i r="1">
      <x v="1"/>
    </i>
    <i r="1">
      <x v="2"/>
    </i>
    <i r="1">
      <x v="5"/>
    </i>
    <i r="1">
      <x v="7"/>
    </i>
    <i r="1">
      <x v="13"/>
    </i>
    <i>
      <x v="1"/>
      <x v="3"/>
    </i>
    <i r="1">
      <x v="4"/>
    </i>
    <i r="1">
      <x v="6"/>
    </i>
    <i r="1">
      <x v="8"/>
    </i>
    <i r="1">
      <x v="9"/>
    </i>
    <i r="1">
      <x v="10"/>
    </i>
    <i r="1">
      <x v="11"/>
    </i>
    <i r="1">
      <x v="12"/>
    </i>
    <i r="1">
      <x v="14"/>
    </i>
    <i r="1">
      <x v="15"/>
    </i>
    <i r="1">
      <x v="16"/>
    </i>
    <i r="1">
      <x v="17"/>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4"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21"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8">
    <i>
      <x/>
      <x/>
    </i>
    <i r="1">
      <x v="1"/>
    </i>
    <i r="1">
      <x v="2"/>
    </i>
    <i r="1">
      <x v="5"/>
    </i>
    <i r="1">
      <x v="7"/>
    </i>
    <i r="1">
      <x v="13"/>
    </i>
    <i>
      <x v="1"/>
      <x v="3"/>
    </i>
    <i r="1">
      <x v="4"/>
    </i>
    <i r="1">
      <x v="6"/>
    </i>
    <i r="1">
      <x v="8"/>
    </i>
    <i r="1">
      <x v="9"/>
    </i>
    <i r="1">
      <x v="10"/>
    </i>
    <i r="1">
      <x v="11"/>
    </i>
    <i r="1">
      <x v="12"/>
    </i>
    <i r="1">
      <x v="14"/>
    </i>
    <i r="1">
      <x v="15"/>
    </i>
    <i r="1">
      <x v="16"/>
    </i>
    <i r="1">
      <x v="17"/>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3"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21"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8">
    <i>
      <x/>
      <x/>
    </i>
    <i r="1">
      <x v="1"/>
    </i>
    <i r="1">
      <x v="2"/>
    </i>
    <i r="1">
      <x v="5"/>
    </i>
    <i r="1">
      <x v="7"/>
    </i>
    <i r="1">
      <x v="13"/>
    </i>
    <i>
      <x v="1"/>
      <x v="3"/>
    </i>
    <i r="1">
      <x v="4"/>
    </i>
    <i r="1">
      <x v="6"/>
    </i>
    <i r="1">
      <x v="8"/>
    </i>
    <i r="1">
      <x v="9"/>
    </i>
    <i r="1">
      <x v="10"/>
    </i>
    <i r="1">
      <x v="11"/>
    </i>
    <i r="1">
      <x v="12"/>
    </i>
    <i r="1">
      <x v="14"/>
    </i>
    <i r="1">
      <x v="15"/>
    </i>
    <i r="1">
      <x v="16"/>
    </i>
    <i r="1">
      <x v="17"/>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F30B536-17A3-475B-B752-07B4228B5351}" name="PivotTable2"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21" firstHeaderRow="1" firstDataRow="1" firstDataCol="2" rowPageCount="1" colPageCount="1"/>
  <pivotFields count="8">
    <pivotField axis="axisPage" compact="0" outline="0" showAll="0" defaultSubtotal="0">
      <items count="18">
        <item x="0"/>
        <item x="1"/>
        <item x="2"/>
        <item x="3"/>
        <item x="4"/>
        <item x="5"/>
        <item x="6"/>
        <item x="7"/>
        <item x="8"/>
        <item x="9"/>
        <item x="10"/>
        <item x="11"/>
        <item x="12"/>
        <item x="13"/>
        <item x="14"/>
        <item x="15"/>
        <item x="16"/>
        <item x="17"/>
      </items>
    </pivotField>
    <pivotField axis="axisRow" compact="0" outline="0" showAll="0" defaultSubtotal="0">
      <items count="2">
        <item x="1"/>
        <item x="0"/>
      </items>
    </pivotField>
    <pivotField axis="axisRow" compact="0" outline="0" showAll="0" defaultSubtotal="0">
      <items count="18">
        <item x="11"/>
        <item x="1"/>
        <item x="6"/>
        <item x="15"/>
        <item x="12"/>
        <item x="4"/>
        <item x="17"/>
        <item x="10"/>
        <item x="3"/>
        <item x="9"/>
        <item x="8"/>
        <item x="0"/>
        <item x="5"/>
        <item x="7"/>
        <item x="16"/>
        <item x="14"/>
        <item x="2"/>
        <item x="13"/>
      </items>
    </pivotField>
    <pivotField compact="0" numFmtId="167" outline="0" showAll="0" defaultSubtotal="0"/>
    <pivotField compact="0" numFmtId="167" outline="0" showAll="0" defaultSubtotal="0"/>
    <pivotField compact="0" numFmtId="167" outline="0" showAll="0" defaultSubtotal="0"/>
    <pivotField compact="0" outline="0" showAll="0" defaultSubtotal="0"/>
    <pivotField compact="0" numFmtId="167" outline="0" showAll="0" defaultSubtotal="0"/>
  </pivotFields>
  <rowFields count="2">
    <field x="1"/>
    <field x="2"/>
  </rowFields>
  <rowItems count="18">
    <i>
      <x/>
      <x/>
    </i>
    <i r="1">
      <x v="1"/>
    </i>
    <i r="1">
      <x v="2"/>
    </i>
    <i r="1">
      <x v="5"/>
    </i>
    <i r="1">
      <x v="7"/>
    </i>
    <i r="1">
      <x v="13"/>
    </i>
    <i>
      <x v="1"/>
      <x v="3"/>
    </i>
    <i r="1">
      <x v="4"/>
    </i>
    <i r="1">
      <x v="6"/>
    </i>
    <i r="1">
      <x v="8"/>
    </i>
    <i r="1">
      <x v="9"/>
    </i>
    <i r="1">
      <x v="10"/>
    </i>
    <i r="1">
      <x v="11"/>
    </i>
    <i r="1">
      <x v="12"/>
    </i>
    <i r="1">
      <x v="14"/>
    </i>
    <i r="1">
      <x v="15"/>
    </i>
    <i r="1">
      <x v="16"/>
    </i>
    <i r="1">
      <x v="17"/>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 xmlns:xxpvi="http://schemas.microsoft.com/office/spreadsheetml/2022/pivotVersionInfo" uri="{9F748A41-CAEA-4470-BF7A-CE61E8FFA7F9}">
      <xxpvi:pivotVersionInfo>
        <xxpvi:lastUpdateFeature>RichData</xxpvi:lastUpdateFeature>
      </xxpvi:pivotVersionInfo>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29">
  <a r="1" c="249">
    <v t="i">2</v>
    <v t="i">3</v>
    <v t="i">4</v>
    <v t="i">5</v>
    <v t="i">6</v>
    <v t="i">9</v>
    <v t="i">10</v>
    <v t="i">11</v>
    <v t="i">12</v>
    <v t="i">13</v>
    <v t="i">16</v>
    <v t="i">17</v>
    <v t="i">18</v>
    <v t="i">19</v>
    <v t="i">20</v>
    <v t="i">24</v>
    <v t="i">25</v>
    <v t="i">26</v>
    <v t="i">27</v>
    <v t="i">30</v>
    <v t="i">31</v>
    <v t="i">32</v>
    <v t="i">33</v>
    <v t="i">34</v>
    <v t="i">37</v>
    <v t="i">38</v>
    <v t="i">39</v>
    <v t="i">40</v>
    <v t="i">41</v>
    <v t="i">44</v>
    <v t="i">45</v>
    <v t="i">47</v>
    <v t="i">48</v>
    <v t="i">51</v>
    <v t="i">52</v>
    <v t="i">53</v>
    <v t="i">54</v>
    <v t="i">55</v>
    <v t="i">58</v>
    <v t="i">59</v>
    <v t="i">60</v>
    <v t="i">62</v>
    <v t="i">65</v>
    <v t="i">66</v>
    <v t="i">67</v>
    <v t="i">68</v>
    <v t="i">69</v>
    <v t="i">72</v>
    <v t="i">73</v>
    <v t="i">74</v>
    <v t="i">75</v>
    <v t="i">76</v>
    <v t="i">79</v>
    <v t="i">80</v>
    <v t="i">81</v>
    <v t="i">82</v>
    <v t="i">83</v>
    <v t="i">86</v>
    <v t="i">87</v>
    <v t="i">88</v>
    <v t="i">89</v>
    <v t="i">90</v>
    <v t="i">93</v>
    <v t="i">94</v>
    <v t="i">95</v>
    <v t="i">96</v>
    <v t="i">97</v>
    <v t="i">100</v>
    <v t="i">101</v>
    <v t="i">102</v>
    <v t="i">103</v>
    <v t="i">104</v>
    <v t="i">107</v>
    <v t="i">108</v>
    <v t="i">109</v>
    <v t="i">110</v>
    <v t="i">111</v>
    <v t="i">114</v>
    <v t="i">115</v>
    <v t="i">116</v>
    <v t="i">117</v>
    <v t="i">118</v>
    <v t="i">122</v>
    <v t="i">123</v>
    <v t="i">124</v>
    <v t="i">125</v>
    <v t="i">128</v>
    <v t="i">129</v>
    <v t="i">130</v>
    <v t="i">131</v>
    <v t="i">132</v>
    <v t="i">135</v>
    <v t="i">136</v>
    <v t="i">137</v>
    <v t="i">138</v>
    <v t="i">139</v>
    <v t="i">142</v>
    <v t="i">143</v>
    <v t="i">144</v>
    <v t="i">145</v>
    <v t="i">146</v>
    <v t="i">149</v>
    <v t="i">150</v>
    <v t="i">151</v>
    <v t="i">152</v>
    <v t="i">153</v>
    <v t="i">156</v>
    <v t="i">157</v>
    <v t="i">158</v>
    <v t="i">159</v>
    <v t="i">160</v>
    <v t="i">163</v>
    <v t="i">164</v>
    <v t="i">165</v>
    <v t="i">166</v>
    <v t="i">167</v>
    <v t="i">170</v>
    <v t="i">171</v>
    <v t="i">172</v>
    <v t="i">173</v>
    <v t="i">174</v>
    <v t="i">177</v>
    <v t="i">178</v>
    <v t="i">179</v>
    <v t="i">180</v>
    <v t="i">181</v>
    <v t="i">184</v>
    <v t="i">185</v>
    <v t="i">186</v>
    <v t="i">187</v>
    <v t="i">188</v>
    <v t="i">191</v>
    <v t="i">192</v>
    <v t="i">193</v>
    <v t="i">194</v>
    <v t="i">195</v>
    <v t="i">198</v>
    <v t="i">199</v>
    <v t="i">200</v>
    <v t="i">201</v>
    <v t="i">202</v>
    <v t="i">205</v>
    <v t="i">206</v>
    <v t="i">207</v>
    <v t="i">209</v>
    <v t="i">212</v>
    <v t="i">213</v>
    <v t="i">214</v>
    <v t="i">215</v>
    <v t="i">216</v>
    <v t="i">219</v>
    <v t="i">220</v>
    <v t="i">221</v>
    <v t="i">222</v>
    <v t="i">223</v>
    <v t="i">226</v>
    <v t="i">227</v>
    <v t="i">228</v>
    <v t="i">229</v>
    <v t="i">230</v>
    <v t="i">233</v>
    <v t="i">234</v>
    <v t="i">236</v>
    <v t="i">237</v>
    <v t="i">240</v>
    <v t="i">241</v>
    <v t="i">243</v>
    <v t="i">244</v>
    <v t="i">247</v>
    <v t="i">248</v>
    <v t="i">249</v>
    <v t="i">251</v>
    <v t="i">254</v>
    <v t="i">255</v>
    <v t="i">256</v>
    <v t="i">257</v>
    <v t="i">258</v>
    <v t="i">262</v>
    <v t="i">263</v>
    <v t="i">264</v>
    <v t="i">265</v>
    <v t="i">268</v>
    <v t="i">269</v>
    <v t="i">270</v>
    <v t="i">271</v>
    <v t="i">272</v>
    <v t="i">275</v>
    <v t="i">276</v>
    <v t="i">277</v>
    <v t="i">278</v>
    <v t="i">279</v>
    <v t="i">282</v>
    <v t="i">283</v>
    <v t="i">284</v>
    <v t="i">285</v>
    <v t="i">286</v>
    <v t="i">290</v>
    <v t="i">291</v>
    <v t="i">292</v>
    <v t="i">293</v>
    <v t="i">296</v>
    <v t="i">297</v>
    <v t="i">298</v>
    <v t="i">299</v>
    <v t="i">300</v>
    <v t="i">303</v>
    <v t="i">304</v>
    <v t="i">305</v>
    <v t="i">306</v>
    <v t="i">307</v>
    <v t="i">310</v>
    <v t="i">311</v>
    <v t="i">312</v>
    <v t="i">313</v>
    <v t="i">314</v>
    <v t="i">317</v>
    <v t="i">318</v>
    <v t="i">319</v>
    <v t="i">320</v>
    <v t="i">321</v>
    <v t="i">324</v>
    <v t="i">325</v>
    <v t="i">326</v>
    <v t="i">327</v>
    <v t="i">328</v>
    <v t="i">331</v>
    <v t="i">332</v>
    <v t="i">333</v>
    <v t="i">334</v>
    <v t="i">335</v>
    <v t="i">338</v>
    <v t="i">339</v>
    <v t="i">340</v>
    <v t="i">341</v>
    <v t="i">342</v>
    <v t="i">345</v>
    <v t="i">346</v>
    <v t="i">347</v>
    <v t="i">348</v>
    <v t="i">352</v>
    <v t="i">353</v>
    <v t="i">354</v>
    <v t="i">355</v>
    <v t="i">356</v>
    <v t="i">359</v>
    <v t="i">360</v>
    <v t="i">361</v>
    <v t="i">362</v>
    <v t="i">363</v>
  </a>
  <a r="1" c="249">
    <v>81.55</v>
    <v>79.37</v>
    <v>78.459999999999994</v>
    <v>79.459999999999994</v>
    <v>80.040000000000006</v>
    <v>84.6</v>
    <v>79.510000000000005</v>
    <v>80.989999999999995</v>
    <v>86.7</v>
    <v>88.54</v>
    <v>88.28</v>
    <v>86.13</v>
    <v>82.68</v>
    <v>80.8</v>
    <v>81.260000000000005</v>
    <v>80.58</v>
    <v>79.06</v>
    <v>79.63</v>
    <v>78.34</v>
    <v>77.900000000000006</v>
    <v>78.45</v>
    <v>79.83</v>
    <v>80.010000000000005</v>
    <v>78.41</v>
    <v>79.3</v>
    <v>77.900000000000006</v>
    <v>78.040000000000006</v>
    <v>75.680000000000007</v>
    <v>73.349999999999994</v>
    <v>74.55</v>
    <v>74.459999999999994</v>
    <v>74.349999999999994</v>
    <v>73.67</v>
    <v>74.790000000000006</v>
    <v>73.790000000000006</v>
    <v>74.17</v>
    <v>72.37</v>
    <v>72</v>
    <v>72.180000000000007</v>
    <v>73.680000000000007</v>
    <v>75.569999999999993</v>
    <v>74.52</v>
    <v>73.5</v>
    <v>75.7</v>
    <v>76.010000000000005</v>
    <v>78.52</v>
    <v>79.650000000000006</v>
    <v>78.010000000000005</v>
    <v>78.38</v>
    <v>77.040000000000006</v>
    <v>76.540000000000006</v>
    <v>75.27</v>
    <v>76.64</v>
    <v>76.099999999999994</v>
    <v>75.8</v>
    <v>75.400000000000006</v>
    <v>76.53</v>
    <v>78.62</v>
    <v>78</v>
    <v>78.849999999999994</v>
    <v>77.98</v>
    <v>77.45</v>
    <v>76.98</v>
    <v>77.900000000000006</v>
    <v>77.83</v>
    <v>80.31</v>
    <v>79.989999999999995</v>
    <v>80.91</v>
    <v>81.099999999999994</v>
    <v>79.47</v>
    <v>79.540000000000006</v>
    <v>83.18</v>
    <v>83.91</v>
    <v>81.040000000000006</v>
    <v>83.53</v>
    <v>82.96</v>
    <v>85.41</v>
    <v>81.760000000000005</v>
    <v>81.45</v>
    <v>79.62</v>
    <v>81.02</v>
    <v>83.34</v>
    <v>82.27</v>
    <v>82.47</v>
    <v>82.43</v>
    <v>81.180000000000007</v>
    <v>81.44</v>
    <v>83.8</v>
    <v>84.81</v>
    <v>85.49</v>
    <v>84.69</v>
    <v>83.6</v>
    <v>84.7</v>
    <v>84.42</v>
    <v>88.49</v>
    <v>88.29</v>
    <v>90.09</v>
    <v>97.19</v>
    <v>95.46</v>
    <v>105.07</v>
    <v>107.33</v>
    <v>106.12</v>
    <v>112.74</v>
    <v>115.25</v>
    <v>112.84</v>
    <v>114.53</v>
    <v>117.52</v>
    <v>109.68</v>
    <v>107.89</v>
    <v>109.28</v>
    <v>110.14</v>
    <v>107.81</v>
    <v>101.84</v>
    <v>102.17</v>
    <v>100.07</v>
    <v>102.43</v>
    <v>100.91</v>
    <v>100.46</v>
    <v>98</v>
    <v>96.36</v>
    <v>97.42</v>
    <v>99.93</v>
    <v>99.83</v>
    <v>98.7</v>
    <v>97.98</v>
    <v>97.58</v>
    <v>98.4</v>
    <v>99.21</v>
    <v>96.73</v>
    <v>100.14</v>
    <v>94.19</v>
    <v>95.42</v>
    <v>91.78</v>
    <v>92</v>
    <v>90.58</v>
    <v>88.59</v>
    <v>89.35</v>
    <v>87.11</v>
    <v>86.77</v>
    <v>85.58</v>
    <v>83.13</v>
    <v>85.58</v>
    <v>85.18</v>
    <v>86.59</v>
    <v>87.37</v>
    <v>85.95</v>
    <v>85.68</v>
    <v>84.93</v>
    <v>84.15</v>
    <v>85.93</v>
    <v>92.32</v>
    <v>89.83</v>
    <v>88.98</v>
    <v>89.23</v>
    <v>87.82</v>
    <v>86.06</v>
    <v>87.15</v>
    <v>85</v>
    <v>84.31</v>
    <v>82.28</v>
    <v>85.14</v>
    <v>85.52</v>
    <v>86.08</v>
    <v>85.06</v>
    <v>84.13</v>
    <v>84.79</v>
    <v>84.95</v>
    <v>85.54</v>
    <v>85.52</v>
    <v>84.48</v>
    <v>83.69</v>
    <v>80.53</v>
    <v>80.540000000000006</v>
    <v>81.680000000000007</v>
    <v>82.44</v>
    <v>82.43</v>
    <v>85.12</v>
    <v>85.38</v>
    <v>86.4</v>
    <v>86.1</v>
    <v>89.14</v>
    <v>89.99</v>
    <v>96.03</v>
    <v>96.72</v>
    <v>102.74</v>
    <v>98.84</v>
    <v>98.61</v>
    <v>102.35</v>
    <v>99.28</v>
    <v>100.38</v>
    <v>103.51</v>
    <v>111.32</v>
    <v>112.78</v>
    <v>118.33</v>
    <v>119.54</v>
    <v>124.73</v>
    <v>126.9</v>
    <v>125.79</v>
    <v>135.97</v>
    <v>143.75</v>
    <v>129.04</v>
    <v>134.01</v>
    <v>139.08000000000001</v>
    <v>136.55000000000001</v>
    <v>132.51</v>
    <v>130.81</v>
    <v>129.85</v>
    <v>141.03</v>
    <v>139.94999999999999</v>
    <v>140.62</v>
    <v>132.54</v>
    <v>139.02000000000001</v>
    <v>137.13999999999999</v>
    <v>138.35</v>
    <v>141.1</v>
    <v>147.57</v>
    <v>142.74</v>
    <v>143.19999999999999</v>
    <v>136.91</v>
    <v>135.13999999999999</v>
    <v>134.47999999999999</v>
    <v>132.75</v>
    <v>132.24</v>
    <v>135.63</v>
    <v>132.43</v>
    <v>132.22999999999999</v>
    <v>132.69999999999999</v>
    <v>129.79</v>
    <v>129.33000000000001</v>
    <v>116.54</v>
    <v>105.98</v>
    <v>99.37</v>
    <v>104.78</v>
    <v>104.18</v>
    <v>107.73</v>
    <v>113.97</v>
    <v>112.28</v>
    <v>106.75</v>
    <v>108.87</v>
    <v>110.15</v>
    <v>115.88</v>
    <v>118.97</v>
    <v>119.29</v>
    <v>120.28</v>
    <v>118.37</v>
    <v>118.88</v>
    <v>119.43</v>
    <v>120.53</v>
    <v>125.76</v>
  </a>
  <a r="1" c="249">
    <v>493.59</v>
    <v>492.27</v>
    <v>488.1</v>
    <v>482.65</v>
    <v>482.29</v>
    <v>483.11</v>
    <v>475.95</v>
    <v>485.35</v>
    <v>482.88</v>
    <v>483.43</v>
    <v>484.69</v>
    <v>481.85</v>
    <v>483.93</v>
    <v>483.31</v>
    <v>475.43</v>
    <v>478.43</v>
    <v>477.6</v>
    <v>445.87</v>
    <v>444.76</v>
    <v>439.02</v>
    <v>448.37</v>
    <v>455.8</v>
    <v>458.13</v>
    <v>465.43</v>
    <v>459.94</v>
    <v>462.69</v>
    <v>459.87</v>
    <v>458.74</v>
    <v>525.30999999999995</v>
    <v>518.74</v>
    <v>522.25</v>
    <v>522.95000000000005</v>
    <v>533.44000000000005</v>
    <v>524.16999999999996</v>
    <v>526.88</v>
    <v>528.66</v>
    <v>546.76</v>
    <v>555.54</v>
    <v>560.01</v>
    <v>567.71</v>
    <v>570.15</v>
    <v>578.34</v>
    <v>575.4</v>
    <v>566.02</v>
    <v>564.54999999999995</v>
    <v>557.63</v>
    <v>559.04999999999995</v>
    <v>565.71</v>
    <v>566.54</v>
    <v>563.09</v>
    <v>556.85</v>
    <v>551</v>
    <v>554.82000000000005</v>
    <v>546.01</v>
    <v>531.04</v>
    <v>532.15</v>
    <v>542.44000000000005</v>
    <v>536.61</v>
    <v>538.71</v>
    <v>551.65</v>
    <v>546.41</v>
    <v>526.16999999999996</v>
    <v>509.32</v>
    <v>514.20000000000005</v>
    <v>513.62</v>
    <v>530.24</v>
    <v>536.29999999999995</v>
    <v>530.92999999999995</v>
    <v>535.22</v>
    <v>539.79</v>
    <v>554.16</v>
    <v>553.46</v>
    <v>563.12</v>
    <v>562.25</v>
    <v>565.79</v>
    <v>557.44000000000005</v>
    <v>558.29999999999995</v>
    <v>559.44000000000005</v>
    <v>567.82000000000005</v>
    <v>560.54</v>
    <v>569.63</v>
    <v>574.41</v>
    <v>571.04</v>
    <v>575.25</v>
    <v>567.92999999999995</v>
    <v>563.41</v>
    <v>569.88</v>
    <v>574.48</v>
    <v>580.38</v>
    <v>586.54999999999995</v>
    <v>536.87</v>
    <v>521.5</v>
    <v>515.03</v>
    <v>508.13</v>
    <v>526.44000000000005</v>
    <v>522.29999999999995</v>
    <v>527.87</v>
    <v>524.07000000000005</v>
    <v>517.9</v>
    <v>515.38</v>
    <v>515.48</v>
    <v>517.78</v>
    <v>502.8</v>
    <v>505.81</v>
    <v>503.8</v>
    <v>507.22</v>
    <v>487.3</v>
    <v>496.24</v>
    <v>494.08</v>
    <v>503.57</v>
    <v>495.42</v>
    <v>509.65</v>
    <v>508.03</v>
    <v>502.54</v>
    <v>496.83</v>
    <v>494.9</v>
    <v>497.71</v>
    <v>493.11</v>
    <v>485.03</v>
    <v>482.87</v>
    <v>483.72</v>
    <v>481.04</v>
    <v>485.39</v>
    <v>486.68</v>
    <v>478.08</v>
    <v>482.8</v>
    <v>481.35</v>
    <v>486.42</v>
    <v>504.83</v>
    <v>500.92</v>
    <v>494.68</v>
    <v>504.48</v>
    <v>526.41999999999996</v>
    <v>532.5</v>
    <v>529.87</v>
    <v>503.37</v>
    <v>499.51</v>
    <v>499.61</v>
    <v>499.5</v>
    <v>504.44</v>
    <v>512.15</v>
    <v>518.73</v>
    <v>525.29999999999995</v>
    <v>513.67999999999995</v>
    <v>515.92999999999995</v>
    <v>516.20000000000005</v>
    <v>516.26</v>
    <v>536.49</v>
    <v>538.22</v>
    <v>552.96</v>
    <v>547.92999999999995</v>
    <v>547.04999999999995</v>
    <v>549.92999999999995</v>
    <v>474.63</v>
    <v>465.69</v>
    <v>461.53</v>
    <v>455.23</v>
    <v>441.31</v>
    <v>437.39</v>
    <v>447.17</v>
    <v>446.74</v>
    <v>447.94</v>
    <v>450.16</v>
    <v>446.48</v>
    <v>445.8</v>
    <v>444.68</v>
    <v>441</v>
    <v>430.57</v>
    <v>431.18</v>
    <v>422.63</v>
    <v>419.58</v>
    <v>405.92</v>
    <v>408.5</v>
    <v>412.71</v>
    <v>417.28</v>
    <v>426.93</v>
    <v>429.99</v>
    <v>436.36</v>
    <v>437.32</v>
    <v>437.28</v>
    <v>435.38</v>
    <v>438.6</v>
    <v>442.84</v>
    <v>441.68</v>
    <v>446</v>
    <v>437.45</v>
    <v>438.6</v>
    <v>440.23</v>
    <v>437.63</v>
    <v>435.4</v>
    <v>433.07</v>
    <v>451.1</v>
    <v>458.82</v>
    <v>462.76</v>
    <v>459.22</v>
    <v>460.16</v>
    <v>464.11</v>
    <v>456.99</v>
    <v>454.69</v>
    <v>444.32</v>
    <v>444.42</v>
    <v>443.41</v>
    <v>441.5</v>
    <v>437.19</v>
    <v>438.56</v>
    <v>440.72</v>
    <v>446.03</v>
    <v>451.24</v>
    <v>444.78</v>
    <v>449.4</v>
    <v>435.08</v>
    <v>433.66</v>
    <v>438.6</v>
    <v>377.84</v>
    <v>394.74</v>
    <v>399.34</v>
    <v>391.37</v>
    <v>387.89</v>
    <v>389.61</v>
    <v>387.26</v>
    <v>394.47</v>
    <v>403.64</v>
    <v>397.81</v>
    <v>396.15</v>
    <v>385.71</v>
    <v>383.53</v>
    <v>383.2</v>
    <v>385.78</v>
    <v>367.25</v>
    <v>349.07</v>
    <v>340.7</v>
    <v>340</v>
    <v>364.64</v>
    <v>350.05</v>
    <v>352.47</v>
    <v>350.91</v>
    <v>350.38</v>
    <v>344.19</v>
    <v>348.8</v>
    <v>343.22</v>
    <v>349.91</v>
    <v>351.96</v>
    <v>360.91</v>
    <v>367.72</v>
    <v>368.62</v>
    <v>370.98</v>
    <v>374.98</v>
    <v>374.63</v>
    <v>380.87</v>
  </a>
  <a r="1" c="126">
    <v t="i">2</v>
    <v t="i">3</v>
    <v t="i">4</v>
    <v t="i">5</v>
    <v t="i">6</v>
    <v t="i">9</v>
    <v t="i">10</v>
    <v t="i">11</v>
    <v t="i">12</v>
    <v t="i">13</v>
    <v t="i">16</v>
    <v t="i">17</v>
    <v t="i">18</v>
    <v t="i">19</v>
    <v t="i">20</v>
    <v t="i">24</v>
    <v t="i">25</v>
    <v t="i">26</v>
    <v t="i">27</v>
    <v t="i">30</v>
    <v t="i">31</v>
    <v t="i">32</v>
    <v t="i">33</v>
    <v t="i">34</v>
    <v t="i">37</v>
    <v t="i">38</v>
    <v t="i">39</v>
    <v t="i">40</v>
    <v t="i">41</v>
    <v t="i">44</v>
    <v t="i">45</v>
    <v t="i">47</v>
    <v t="i">48</v>
    <v t="i">51</v>
    <v t="i">52</v>
    <v t="i">53</v>
    <v t="i">54</v>
    <v t="i">55</v>
    <v t="i">58</v>
    <v t="i">59</v>
    <v t="i">60</v>
    <v t="i">62</v>
    <v t="i">65</v>
    <v t="i">66</v>
    <v t="i">67</v>
    <v t="i">68</v>
    <v t="i">69</v>
    <v t="i">72</v>
    <v t="i">73</v>
    <v t="i">74</v>
    <v t="i">75</v>
    <v t="i">76</v>
    <v t="i">79</v>
    <v t="i">80</v>
    <v t="i">81</v>
    <v t="i">82</v>
    <v t="i">83</v>
    <v t="i">86</v>
    <v t="i">87</v>
    <v t="i">88</v>
    <v t="i">89</v>
    <v t="i">90</v>
    <v t="i">93</v>
    <v t="i">94</v>
    <v t="i">95</v>
    <v t="i">96</v>
    <v t="i">97</v>
    <v t="i">100</v>
    <v t="i">101</v>
    <v t="i">102</v>
    <v t="i">103</v>
    <v t="i">104</v>
    <v t="i">107</v>
    <v t="i">108</v>
    <v t="i">109</v>
    <v t="i">110</v>
    <v t="i">111</v>
    <v t="i">114</v>
    <v t="i">115</v>
    <v t="i">116</v>
    <v t="i">117</v>
    <v t="i">118</v>
    <v t="i">122</v>
    <v t="i">123</v>
    <v t="i">124</v>
    <v t="i">125</v>
    <v t="i">128</v>
    <v t="i">129</v>
    <v t="i">130</v>
    <v t="i">131</v>
    <v t="i">132</v>
    <v t="i">135</v>
    <v t="i">136</v>
    <v t="i">137</v>
    <v t="i">138</v>
    <v t="i">139</v>
    <v t="i">142</v>
    <v t="i">143</v>
    <v t="i">144</v>
    <v t="i">145</v>
    <v t="i">146</v>
    <v t="i">149</v>
    <v t="i">150</v>
    <v t="i">151</v>
    <v t="i">152</v>
    <v t="i">153</v>
    <v t="i">156</v>
    <v t="i">157</v>
    <v t="i">158</v>
    <v t="i">159</v>
    <v t="i">160</v>
    <v t="i">163</v>
    <v t="i">164</v>
    <v t="i">165</v>
    <v t="i">166</v>
    <v t="i">167</v>
    <v t="i">170</v>
    <v t="i">171</v>
    <v t="i">172</v>
    <v t="i">173</v>
    <v t="i">174</v>
    <v t="i">177</v>
    <v t="i">178</v>
    <v t="i">179</v>
    <v t="i">180</v>
    <v t="i">181</v>
  </a>
  <a r="1" c="126">
    <v>116.75</v>
    <v>116.17</v>
    <v>116.15</v>
    <v>118.44</v>
    <v>117.96</v>
    <v>117.91</v>
    <v>117.67</v>
    <v>118.58</v>
    <v>117.87</v>
    <v>119.64</v>
    <v>118.67</v>
    <v>117.85</v>
    <v>115.48</v>
    <v>113.51</v>
    <v>113.42</v>
    <v>114.86</v>
    <v>113.63</v>
    <v>113.99</v>
    <v>117.26</v>
    <v>114.45</v>
    <v>112.67</v>
    <v>113.12</v>
    <v>113.97</v>
    <v>112.75</v>
    <v>113.08</v>
    <v>112.17</v>
    <v>110.93</v>
    <v>110.04</v>
    <v>109.11</v>
    <v>108.36</v>
    <v>109.38</v>
    <v>111.74</v>
    <v>110.76</v>
    <v>114.05</v>
    <v>114.37</v>
    <v>114.41</v>
    <v>114.9</v>
    <v>115.12</v>
    <v>114.96</v>
    <v>114.18</v>
    <v>114.76</v>
    <v>113.37</v>
    <v>112.18</v>
    <v>110.94</v>
    <v>111.92</v>
    <v>113.25</v>
    <v>113.27</v>
    <v>115.21</v>
    <v>116.04</v>
    <v>117.64</v>
    <v>118.8</v>
    <v>116.07</v>
    <v>115.27</v>
    <v>113.41</v>
    <v>115.01</v>
    <v>117.43</v>
    <v>117.33</v>
    <v>116.1</v>
    <v>118.17</v>
    <v>118.59</v>
    <v>116.95</v>
    <v>116.88</v>
    <v>114.77</v>
    <v>114.16</v>
    <v>115.68</v>
    <v>117.89</v>
    <v>118.85</v>
    <v>119</v>
    <v>117.86</v>
    <v>118.95</v>
    <v>118.73</v>
    <v>118.17</v>
    <v>118.53</v>
    <v>114.58</v>
    <v>113.85</v>
    <v>114.73</v>
    <v>116.32</v>
    <v>118.81</v>
    <v>117.68</v>
    <v>116.52</v>
    <v>118.13</v>
    <v>117.94</v>
    <v>115.47</v>
    <v>114.06</v>
    <v>113.17</v>
    <v>112.64</v>
    <v>115.01</v>
    <v>110.82</v>
    <v>109.72</v>
    <v>111.23</v>
    <v>111.15</v>
    <v>112.71</v>
    <v>114.18</v>
    <v>114.58</v>
    <v>116</v>
    <v>115.27</v>
    <v>117.36</v>
    <v>117.05</v>
    <v>114.77</v>
    <v>112.8</v>
    <v>115.82</v>
    <v>117.22</v>
    <v>119.93</v>
    <v>121.52</v>
    <v>122.58</v>
    <v>124.83</v>
    <v>125.37</v>
    <v>122.04</v>
    <v>122.09</v>
    <v>123.14</v>
    <v>123.61</v>
    <v>124.08</v>
    <v>120.35</v>
    <v>120.66</v>
    <v>120.35</v>
    <v>120.01</v>
    <v>120.08</v>
    <v>120.7</v>
    <v>120.27</v>
    <v>119.59</v>
    <v>119.49</v>
    <v>118.9</v>
    <v>117.28</v>
    <v>116.69</v>
    <v>116.78</v>
    <v>114.95</v>
  </a>
  <a r="1" c="97">
    <v t="i">2</v>
    <v t="i">3</v>
    <v t="i">4</v>
    <v t="i">5</v>
    <v t="i">6</v>
    <v t="i">9</v>
    <v t="i">10</v>
    <v t="i">11</v>
    <v t="i">12</v>
    <v t="i">13</v>
    <v t="i">16</v>
    <v t="i">17</v>
    <v t="i">18</v>
    <v t="i">19</v>
    <v t="i">20</v>
    <v t="i">24</v>
    <v t="i">25</v>
    <v t="i">26</v>
    <v t="i">27</v>
    <v t="i">30</v>
    <v t="i">31</v>
    <v t="i">32</v>
    <v t="i">33</v>
    <v t="i">34</v>
    <v t="i">37</v>
    <v t="i">38</v>
    <v t="i">39</v>
    <v t="i">40</v>
    <v t="i">41</v>
    <v t="i">44</v>
    <v t="i">45</v>
    <v t="i">47</v>
    <v t="i">48</v>
    <v t="i">51</v>
    <v t="i">52</v>
    <v t="i">53</v>
    <v t="i">54</v>
    <v t="i">55</v>
    <v t="i">58</v>
    <v t="i">59</v>
    <v t="i">60</v>
    <v t="i">62</v>
    <v t="i">65</v>
    <v t="i">66</v>
    <v t="i">67</v>
    <v t="i">68</v>
    <v t="i">69</v>
    <v t="i">72</v>
    <v t="i">73</v>
    <v t="i">74</v>
    <v t="i">75</v>
    <v t="i">76</v>
    <v t="i">79</v>
    <v t="i">80</v>
    <v t="i">81</v>
    <v t="i">82</v>
    <v t="i">83</v>
    <v t="i">86</v>
    <v t="i">87</v>
    <v t="i">88</v>
    <v t="i">89</v>
    <v t="i">90</v>
    <v t="i">93</v>
    <v t="i">94</v>
    <v t="i">95</v>
    <v t="i">96</v>
    <v t="i">97</v>
    <v t="i">100</v>
    <v t="i">101</v>
    <v t="i">102</v>
    <v t="i">103</v>
    <v t="i">104</v>
    <v t="i">107</v>
    <v t="i">108</v>
    <v t="i">109</v>
    <v t="i">110</v>
    <v t="i">111</v>
    <v t="i">114</v>
    <v t="i">115</v>
    <v t="i">116</v>
    <v t="i">117</v>
    <v t="i">118</v>
    <v t="i">122</v>
    <v t="i">123</v>
    <v t="i">124</v>
    <v t="i">125</v>
    <v t="i">128</v>
    <v t="i">129</v>
    <v t="i">130</v>
    <v t="i">131</v>
    <v t="i">132</v>
    <v t="i">135</v>
    <v t="i">136</v>
    <v t="i">137</v>
    <v t="i">138</v>
    <v t="i">139</v>
    <v t="i">142</v>
  </a>
  <a r="1" c="97">
    <v>47.11</v>
    <v>47.28</v>
    <v>48</v>
    <v>47.79</v>
    <v>48.06</v>
    <v>48.68</v>
    <v>48.95</v>
    <v>49.67</v>
    <v>48.34</v>
    <v>48.17</v>
    <v>47.13</v>
    <v>46.94</v>
    <v>47.43</v>
    <v>46.6</v>
    <v>46.42</v>
    <v>46.28</v>
    <v>46.08</v>
    <v>46.12</v>
    <v>46.5</v>
    <v>46.65</v>
    <v>47.42</v>
    <v>46.02</v>
    <v>46.23</v>
    <v>45.84</v>
    <v>45.85</v>
    <v>45.77</v>
    <v>45.62</v>
    <v>45.52</v>
    <v>45.68</v>
    <v>45.69</v>
    <v>45.97</v>
    <v>46.72</v>
    <v>47.29</v>
    <v>47.28</v>
    <v>47.38</v>
    <v>46.86</v>
    <v>47.45</v>
    <v>47.51</v>
    <v>47.52</v>
    <v>47.28</v>
    <v>47.09</v>
    <v>46.65</v>
    <v>46.06</v>
    <v>45.8</v>
    <v>46.27</v>
    <v>46.76</v>
    <v>47.38</v>
    <v>47.4</v>
    <v>47.42</v>
    <v>48.52</v>
    <v>48.04</v>
    <v>47.32</v>
    <v>46.82</v>
    <v>46.36</v>
    <v>46.85</v>
    <v>47.24</v>
    <v>47.88</v>
    <v>47.99</v>
    <v>48.14</v>
    <v>48.45</v>
    <v>47.39</v>
    <v>46.66</v>
    <v>44.74</v>
    <v>45.16</v>
    <v>45.12</v>
    <v>45.83</v>
    <v>45.47</v>
    <v>44.86</v>
    <v>45.37</v>
    <v>45.44</v>
    <v>48.53</v>
    <v>49.46</v>
    <v>49.98</v>
    <v>50.24</v>
    <v>50.45</v>
    <v>50.22</v>
    <v>50.74</v>
    <v>50.79</v>
    <v>50.71</v>
    <v>49.85</v>
    <v>50.39</v>
    <v>50.54</v>
    <v>50.06</v>
    <v>49.7</v>
    <v>49.13</v>
    <v>48.5</v>
    <v>48.7</v>
    <v>48.79</v>
    <v>49.11</v>
    <v>49.61</v>
    <v>49.8</v>
    <v>51.03</v>
    <v>50.61</v>
    <v>50.57</v>
    <v>51.44</v>
    <v>51.97</v>
    <v>52.19</v>
  </a>
  <a r="1" c="249">
    <v>93.36</v>
    <v>93.78</v>
    <v>93.59</v>
    <v>93.39</v>
    <v>90.94</v>
    <v>92.72</v>
    <v>92.79</v>
    <v>91.67</v>
    <v>91.77</v>
    <v>92.18</v>
    <v>91.77</v>
    <v>92.82</v>
    <v>92.5</v>
    <v>91.4</v>
    <v>91.75</v>
    <v>92</v>
    <v>91.67</v>
    <v>93.45</v>
    <v>95.05</v>
    <v>94.4</v>
    <v>94.74</v>
    <v>94.32</v>
    <v>95.72</v>
    <v>96.55</v>
    <v>96</v>
    <v>95.87</v>
    <v>93.68</v>
    <v>94.18</v>
    <v>93.39</v>
    <v>95</v>
    <v>94.78</v>
    <v>95.57</v>
    <v>97.18</v>
    <v>97.17</v>
    <v>94.75</v>
    <v>94.06</v>
    <v>94.19</v>
    <v>75.37</v>
    <v>76.83</v>
    <v>76.040000000000006</v>
    <v>75.239999999999995</v>
    <v>75.430000000000007</v>
    <v>73.05</v>
    <v>72.459999999999994</v>
    <v>72.540000000000006</v>
    <v>73.39</v>
    <v>73.42</v>
    <v>71.31</v>
    <v>72.81</v>
    <v>73.069999999999993</v>
    <v>72.38</v>
    <v>72.7</v>
    <v>74.86</v>
    <v>73.400000000000006</v>
    <v>71.09</v>
    <v>71.41</v>
    <v>72.56</v>
    <v>73.55</v>
    <v>74.319999999999993</v>
    <v>74.86</v>
    <v>73.849999999999994</v>
    <v>74.010000000000005</v>
    <v>71.42</v>
    <v>72.5</v>
    <v>72.62</v>
    <v>74.19</v>
    <v>74.34</v>
    <v>74.64</v>
    <v>78.5</v>
    <v>78.52</v>
    <v>82.5</v>
    <v>83.23</v>
    <v>83.28</v>
    <v>83.56</v>
    <v>84</v>
    <v>83.41</v>
    <v>84.05</v>
    <v>84.28</v>
    <v>85.29</v>
    <v>82.79</v>
    <v>83.26</v>
    <v>83.32</v>
    <v>81.319999999999993</v>
    <v>81.02</v>
    <v>80.83</v>
    <v>80.63</v>
    <v>79.489999999999995</v>
    <v>78.09</v>
    <v>78.400000000000006</v>
    <v>78.400000000000006</v>
    <v>79.010000000000005</v>
    <v>79.8</v>
    <v>80.64</v>
    <v>80.900000000000006</v>
    <v>80.98</v>
    <v>86.52</v>
    <v>86.2</v>
    <v>87.46</v>
    <v>88</v>
    <v>89.39</v>
    <v>89.44</v>
    <v>88.4</v>
    <v>89.13</v>
    <v>83.1</v>
    <v>82.1</v>
    <v>82.25</v>
    <v>80.83</v>
    <v>80.77</v>
    <v>82.45</v>
    <v>82.1</v>
    <v>82.15</v>
    <v>81.599999999999994</v>
    <v>82.12</v>
    <v>83.94</v>
    <v>83.4</v>
    <v>82.92</v>
    <v>81.48</v>
    <v>81.42</v>
    <v>80.05</v>
    <v>79.040000000000006</v>
    <v>78.849999999999994</v>
    <v>78.91</v>
    <v>78.400000000000006</v>
    <v>76.45</v>
    <v>77.13</v>
    <v>78.06</v>
    <v>77.19</v>
    <v>77.98</v>
    <v>75.319999999999993</v>
    <v>75.92</v>
    <v>75.88</v>
    <v>76.599999999999994</v>
    <v>76.66</v>
    <v>76.52</v>
    <v>75.680000000000007</v>
    <v>76.66</v>
    <v>74.89</v>
    <v>73.91</v>
    <v>73.36</v>
    <v>75.099999999999994</v>
    <v>77.400000000000006</v>
    <v>79.260000000000005</v>
    <v>77.61</v>
    <v>78.34</v>
    <v>78.77</v>
    <v>79.09</v>
    <v>78.86</v>
    <v>78.37</v>
    <v>78.58</v>
    <v>78.89</v>
    <v>77.64</v>
    <v>76.739999999999995</v>
    <v>78.849999999999994</v>
    <v>77.959999999999994</v>
    <v>77.25</v>
    <v>77.2</v>
    <v>78</v>
    <v>76.900000000000006</v>
    <v>77.099999999999994</v>
    <v>76.94</v>
    <v>76.760000000000005</v>
    <v>76.790000000000006</v>
    <v>76.94</v>
    <v>76.42</v>
    <v>74.650000000000006</v>
    <v>75.67</v>
    <v>73.67</v>
    <v>73.31</v>
    <v>72</v>
    <v>72.09</v>
    <v>71.290000000000006</v>
    <v>71.2</v>
    <v>72.08</v>
    <v>71.17</v>
    <v>71.069999999999993</v>
    <v>71.11</v>
    <v>70.84</v>
    <v>73.17</v>
    <v>74.040000000000006</v>
    <v>74.290000000000006</v>
    <v>73.569999999999993</v>
    <v>75.58</v>
    <v>74.39</v>
    <v>76.58</v>
    <v>78.33</v>
    <v>76.900000000000006</v>
    <v>76.59</v>
    <v>76.72</v>
    <v>74.569999999999993</v>
    <v>71.739999999999995</v>
    <v>68.680000000000007</v>
    <v>70.94</v>
    <v>71.34</v>
    <v>72.260000000000005</v>
    <v>73.209999999999994</v>
    <v>73.040000000000006</v>
    <v>77.59</v>
    <v>76.78</v>
    <v>77.23</v>
    <v>76.5</v>
    <v>80.28</v>
    <v>81.72</v>
    <v>81.17</v>
    <v>80.02</v>
    <v>79.430000000000007</v>
    <v>78.41</v>
    <v>77.319999999999993</v>
    <v>77.81</v>
    <v>77.709999999999994</v>
    <v>78.59</v>
    <v>76.400000000000006</v>
    <v>74.17</v>
    <v>73.58</v>
    <v>72.64</v>
    <v>71.66</v>
    <v>73.7</v>
    <v>73.31</v>
    <v>72.989999999999995</v>
    <v>71.86</v>
    <v>67.94</v>
    <v>67.39</v>
    <v>66.540000000000006</v>
    <v>65.739999999999995</v>
    <v>65.8</v>
    <v>63.29</v>
    <v>63.48</v>
    <v>64.760000000000005</v>
    <v>64.959999999999994</v>
    <v>55.58</v>
    <v>57.25</v>
    <v>55.61</v>
    <v>53.27</v>
    <v>59.32</v>
    <v>54.4</v>
    <v>54.39</v>
    <v>55.41</v>
    <v>54.83</v>
    <v>53.55</v>
    <v>55.76</v>
    <v>56.12</v>
    <v>57.06</v>
    <v>57.39</v>
    <v>58.48</v>
    <v>57.62</v>
    <v>57.31</v>
    <v>57.54</v>
    <v>56.4</v>
    <v>56.76</v>
    <v>58.59</v>
  </a>
  <a r="1" c="20">
    <v t="i">0</v>
    <v t="i">3</v>
    <v t="i">4</v>
    <v t="i">5</v>
    <v t="i">6</v>
    <v t="i">7</v>
    <v t="i">10</v>
    <v t="i">11</v>
    <v t="i">12</v>
    <v t="i">13</v>
    <v t="i">17</v>
    <v t="i">18</v>
    <v t="i">19</v>
    <v t="i">20</v>
    <v t="i">21</v>
    <v t="i">24</v>
    <v t="i">25</v>
    <v t="i">26</v>
    <v t="i">27</v>
    <v t="i">28</v>
  </a>
  <a r="1" c="20">
    <v>57.25</v>
    <v>55.61</v>
    <v>53.27</v>
    <v>59.32</v>
    <v>54.4</v>
    <v>54.39</v>
    <v>55.41</v>
    <v>54.83</v>
    <v>53.55</v>
    <v>55.76</v>
    <v>56.12</v>
    <v>57.06</v>
    <v>57.39</v>
    <v>58.48</v>
    <v>57.62</v>
    <v>57.31</v>
    <v>57.54</v>
    <v>56.4</v>
    <v>56.76</v>
    <v>58.59</v>
  </a>
  <a r="1" c="20">
    <v>53.22</v>
    <v>55.4</v>
    <v>58.77</v>
    <v>53.28</v>
    <v>57.225000000000001</v>
    <v>54.4</v>
    <v>55.64</v>
    <v>54.68</v>
    <v>54.72</v>
    <v>53.82</v>
    <v>55.23</v>
    <v>56.65</v>
    <v>59</v>
    <v>57.81</v>
    <v>58.21</v>
    <v>57.73</v>
    <v>57</v>
    <v>55.86</v>
    <v>56.68</v>
    <v>57.865000000000002</v>
  </a>
  <a r="1" c="20">
    <v>59.22</v>
    <v>57.18</v>
    <v>58.77</v>
    <v>59.55</v>
    <v>57.25</v>
    <v>55.03</v>
    <v>56.689900000000002</v>
    <v>55.3934</v>
    <v>55.15</v>
    <v>56.02</v>
    <v>56.36</v>
    <v>58.09</v>
    <v>59.2</v>
    <v>58.695</v>
    <v>58.25</v>
    <v>58.08</v>
    <v>57.74</v>
    <v>56.585000000000001</v>
    <v>57.21</v>
    <v>58.7</v>
  </a>
  <a r="1" c="20">
    <v>52.5</v>
    <v>53.4</v>
    <v>52.37</v>
    <v>52.48</v>
    <v>52.28</v>
    <v>52.86</v>
    <v>54.67</v>
    <v>54.166600000000003</v>
    <v>53.34</v>
    <v>53.65</v>
    <v>53.5</v>
    <v>56.2395</v>
    <v>56.7</v>
    <v>57.13</v>
    <v>56.61</v>
    <v>56.8</v>
    <v>56.74</v>
    <v>54.75</v>
    <v>56.258000000000003</v>
    <v>57.31</v>
  </a>
  <a r="1" c="20">
    <v>67775713</v>
    <v>45374363</v>
    <v>30404286</v>
    <v>44732546</v>
    <v>53764634</v>
    <v>22617097</v>
    <v>28346563</v>
    <v>15977116</v>
    <v>19094887</v>
    <v>18935084</v>
    <v>17280931</v>
    <v>16852242</v>
    <v>21660323</v>
    <v>14508545</v>
    <v>17156010</v>
    <v>13321243</v>
    <v>12967953</v>
    <v>17205857</v>
    <v>10526985</v>
    <v>14723858</v>
  </a>
  <a r="1" c="249">
    <v>192</v>
    <v>191.75</v>
    <v>195.65</v>
    <v>197.5</v>
    <v>198.77</v>
    <v>198.73</v>
    <v>201.51</v>
    <v>202.11</v>
    <v>202.47</v>
    <v>204.79</v>
    <v>195.58</v>
    <v>199.52</v>
    <v>198.31</v>
    <v>196.92</v>
    <v>200.71</v>
    <v>199.5</v>
    <v>198.11</v>
    <v>199.33</v>
    <v>202.63</v>
    <v>201.82</v>
    <v>199.16</v>
    <v>197.26</v>
    <v>196.91</v>
    <v>199.95</v>
    <v>199.61</v>
    <v>194.36</v>
    <v>191.53</v>
    <v>193.66</v>
    <v>193.78</v>
    <v>194.98</v>
    <v>197</v>
    <v>198.67</v>
    <v>196.3</v>
    <v>198.88</v>
    <v>198.07</v>
    <v>197.43</v>
    <v>199.17</v>
    <v>202.26</v>
    <v>205.45</v>
    <v>208.83</v>
    <v>208.69</v>
    <v>204.79</v>
    <v>205.17</v>
    <v>207.63</v>
    <v>207.8</v>
    <v>207.45</v>
    <v>204.94</v>
    <v>210.05</v>
    <v>213.62</v>
    <v>216.87</v>
    <v>209.98</v>
    <v>209.78</v>
    <v>210.28</v>
    <v>210.33</v>
    <v>208.59</v>
    <v>208.67</v>
    <v>212.24</v>
    <v>210.85</v>
    <v>215.19</v>
    <v>212.8</v>
    <v>207.96</v>
    <v>199.14</v>
    <v>194.9</v>
    <v>200.34</v>
    <v>200.4</v>
    <v>204.06</v>
    <v>205.8</v>
    <v>206.19</v>
    <v>207.94</v>
    <v>210.24</v>
    <v>211.55</v>
    <v>213.97</v>
    <v>215.45</v>
    <v>214.52</v>
    <v>214.6</v>
    <v>216.63</v>
    <v>218.31</v>
    <v>219.17</v>
    <v>220.18</v>
    <v>221.29</v>
    <v>222.21</v>
    <v>224.8</v>
    <v>220.3</v>
    <v>219.33</v>
    <v>217.63</v>
    <v>212.46</v>
    <v>216.81</v>
    <v>205.56</v>
    <v>207.23</v>
    <v>206.6</v>
    <v>204.32</v>
    <v>207.86</v>
    <v>209.25</v>
    <v>207.53</v>
    <v>210.48</v>
    <v>211.09</v>
    <v>211.44</v>
    <v>211.59</v>
    <v>210.19</v>
    <v>209.78</v>
    <v>210.5</v>
    <v>210.86</v>
    <v>207.04</v>
    <v>207.29</v>
    <v>205.23</v>
    <v>211.22</v>
    <v>210.93</v>
    <v>210.75</v>
    <v>213.42</v>
    <v>212.84</v>
    <v>222.29</v>
    <v>221.48</v>
    <v>222.39</v>
    <v>223.64</v>
    <v>224.42</v>
    <v>225.37</v>
    <v>223</v>
    <v>224.12</v>
    <v>223.41</v>
    <v>224.98</v>
    <v>222.31</v>
    <v>225.5</v>
    <v>222.9</v>
    <v>224.41</v>
    <v>221.92</v>
    <v>222.94</v>
    <v>219.78</v>
    <v>221.49</v>
    <v>247.06</v>
    <v>236.38</v>
    <v>236.98</v>
    <v>239.29</v>
    <v>239.56</v>
    <v>241.16</v>
    <v>241.87</v>
    <v>245.31</v>
    <v>245.03</v>
    <v>243.09</v>
    <v>240.78</v>
    <v>244.76</v>
    <v>248.55</v>
    <v>250.29</v>
    <v>249.97</v>
    <v>249.79</v>
    <v>249.72</v>
    <v>246.25</v>
    <v>244.82</v>
    <v>243.4</v>
    <v>245.48</v>
    <v>247.36</v>
    <v>243.81</v>
    <v>242.86</v>
    <v>243.53</v>
    <v>241.53</v>
    <v>239.94</v>
    <v>239.58</v>
    <v>238.36</v>
    <v>230.37</v>
    <v>232.96</v>
    <v>237.6</v>
    <v>238.39</v>
    <v>242.31</v>
    <v>243.14</v>
    <v>241.17</v>
    <v>239.32</v>
    <v>239.71</v>
    <v>240</v>
    <v>243.28</v>
    <v>240.85</v>
    <v>243.17</v>
    <v>243.13</v>
    <v>239.87</v>
    <v>244.21</v>
    <v>247.47</v>
    <v>252.35</v>
    <v>254.27</v>
    <v>259.16000000000003</v>
    <v>263.02999999999997</v>
    <v>262.83999999999997</v>
    <v>265.95</v>
    <v>264.83999999999997</v>
    <v>265.85000000000002</v>
    <v>267.14</v>
    <v>266.58</v>
    <v>268.23</v>
    <v>267.3</v>
    <v>266.81</v>
    <v>267.94</v>
    <v>270.43</v>
    <v>276.89999999999998</v>
    <v>275.8</v>
    <v>271.04000000000002</v>
    <v>274.99</v>
    <v>275.45</v>
    <v>276.32</v>
    <v>276.58999999999997</v>
    <v>279.95</v>
    <v>279.25</v>
    <v>266.8</v>
    <v>264.24</v>
    <v>261.33999999999997</v>
    <v>257.39999999999998</v>
    <v>258.79000000000002</v>
    <v>259.05</v>
    <v>264.64999999999998</v>
    <v>260.62</v>
    <v>250.25</v>
    <v>251.53</v>
    <v>246.54</v>
    <v>242.28</v>
    <v>232.22</v>
    <v>229.14</v>
    <v>227.9</v>
    <v>225.19</v>
    <v>232.44</v>
    <v>233.93</v>
    <v>234.97</v>
    <v>239.11</v>
    <v>239.01</v>
    <v>241.63</v>
    <v>248.06</v>
    <v>251.13</v>
    <v>251.03</v>
    <v>248.12</v>
    <v>242.85</v>
    <v>245.3</v>
    <v>243.66</v>
    <v>245.82</v>
    <v>228.69</v>
    <v>210.28</v>
    <v>214.44</v>
    <v>216.87</v>
    <v>234.34</v>
    <v>227.11</v>
    <v>236.2</v>
    <v>234.72</v>
    <v>233.13</v>
    <v>229.61</v>
    <v>231.96</v>
    <v>228.99</v>
    <v>235.59</v>
    <v>240.88</v>
    <v>244.64</v>
    <v>243.55</v>
    <v>243.22</v>
    <v>244.62</v>
    <v>244.62</v>
    <v>246.89</v>
    <v>252.51</v>
  </a>
  <a r="1" c="97">
    <v>299.48</v>
    <v>298.05</v>
    <v>298.64999999999998</v>
    <v>298.66000000000003</v>
    <v>294.60000000000002</v>
    <v>289.70999999999998</v>
    <v>290.12</v>
    <v>303.04000000000002</v>
    <v>298.12</v>
    <v>302.82</v>
    <v>308.20999999999998</v>
    <v>304.93</v>
    <v>298.76</v>
    <v>300.51</v>
    <v>308.16000000000003</v>
    <v>310.29000000000002</v>
    <v>307.52</v>
    <v>304.69</v>
    <v>296.77999999999997</v>
    <v>313.62</v>
    <v>326.68</v>
    <v>324.75</v>
    <v>319.51</v>
    <v>308.20999999999998</v>
    <v>309</v>
    <v>310</v>
    <v>315.49</v>
    <v>306.01</v>
    <v>313.02</v>
    <v>311.22000000000003</v>
    <v>309.89999999999998</v>
    <v>313.89</v>
    <v>317.74</v>
    <v>314.99</v>
    <v>321.27999999999997</v>
    <v>318.95999999999998</v>
    <v>315.38</v>
    <v>313.79000000000002</v>
    <v>313.83999999999997</v>
    <v>315.55</v>
    <v>314.8</v>
    <v>316.85000000000002</v>
    <v>313.70999999999998</v>
    <v>311.55</v>
    <v>304.99</v>
    <v>300.98</v>
    <v>302.27</v>
    <v>302.14999999999998</v>
    <v>298.5</v>
    <v>294.74</v>
    <v>290.16000000000003</v>
    <v>295.08999999999997</v>
    <v>295.45</v>
    <v>330.79</v>
    <v>336.52</v>
    <v>328.95</v>
    <v>321.88</v>
    <v>323.74</v>
    <v>330.35</v>
    <v>343.94</v>
    <v>336.5</v>
    <v>330.85</v>
    <v>324.02999999999997</v>
    <v>327.3</v>
    <v>323.33999999999997</v>
    <v>338.32</v>
    <v>339.9</v>
    <v>340.36</v>
    <v>334.74</v>
    <v>334.35</v>
    <v>335.59</v>
    <v>337.38</v>
    <v>344.69</v>
    <v>346.28</v>
    <v>343.69</v>
    <v>342.2</v>
    <v>342.49</v>
    <v>336.07</v>
    <v>339.47</v>
    <v>337.56</v>
    <v>340.73</v>
    <v>342.88</v>
    <v>328.6</v>
    <v>329.25</v>
    <v>328.63</v>
    <v>322.77</v>
    <v>324.07</v>
    <v>327</v>
    <v>336.66</v>
    <v>337.51</v>
    <v>337.9</v>
    <v>338.83</v>
    <v>342.15</v>
    <v>343.97</v>
    <v>360.22</v>
    <v>365.17</v>
    <v>369.01</v>
  </a>
  <a r="1" c="249">
    <v>272.67</v>
    <v>276.45999999999998</v>
    <v>277.19</v>
    <v>278.54000000000002</v>
    <v>280.74</v>
    <v>279.39</v>
    <v>277.74</v>
    <v>281.5</v>
    <v>279.83999999999997</v>
    <v>280.10000000000002</v>
    <v>278.54000000000002</v>
    <v>275.95</v>
    <v>275.58</v>
    <v>274.23</v>
    <v>274.49</v>
    <v>270.98</v>
    <v>268.86</v>
    <v>271.3</v>
    <v>272.45999999999998</v>
    <v>270.38</v>
    <v>272.42</v>
    <v>274.5</v>
    <v>277.04000000000002</v>
    <v>278.67</v>
    <v>275.04000000000002</v>
    <v>274.67</v>
    <v>270.32</v>
    <v>271.19</v>
    <v>270.66000000000003</v>
    <v>271.17</v>
    <v>273.62</v>
    <v>276.82</v>
    <v>275.22000000000003</v>
    <v>276.3</v>
    <v>273.52999999999997</v>
    <v>273.60000000000002</v>
    <v>266.58999999999997</v>
    <v>262.47000000000003</v>
    <v>263.24</v>
    <v>268.23</v>
    <v>268.99</v>
    <v>270.36</v>
    <v>266.39999999999998</v>
    <v>265.44</v>
    <v>263</v>
    <v>262.55</v>
    <v>265.74</v>
    <v>268.45</v>
    <v>269.25</v>
    <v>272.7</v>
    <v>269.14999999999998</v>
    <v>265.45999999999998</v>
    <v>267.70999999999998</v>
    <v>264.79000000000002</v>
    <v>254.17</v>
    <v>253.74</v>
    <v>259.45999999999998</v>
    <v>261.60000000000002</v>
    <v>263.10000000000002</v>
    <v>265.67</v>
    <v>265.93</v>
    <v>266.58</v>
    <v>256.44</v>
    <v>258.26</v>
    <v>256.52</v>
    <v>259.83</v>
    <v>259.76</v>
    <v>259.89</v>
    <v>260.13</v>
    <v>261.14</v>
    <v>266.8</v>
    <v>267.38</v>
    <v>266.47000000000003</v>
    <v>268.04000000000002</v>
    <v>268.2</v>
    <v>267.94</v>
    <v>267.44</v>
    <v>268.20999999999998</v>
    <v>270.72000000000003</v>
    <v>269.19</v>
    <v>274.32</v>
    <v>276.37</v>
    <v>278.54000000000002</v>
    <v>280.49</v>
    <v>278.62</v>
    <v>279.37</v>
    <v>285.61</v>
    <v>285.33999999999997</v>
    <v>283.95999999999998</v>
    <v>285.37</v>
    <v>287.35000000000002</v>
    <v>290.48</v>
    <v>291.56</v>
    <v>288.48</v>
    <v>285.24</v>
    <v>284.77</v>
    <v>288.63</v>
    <v>272.77999999999997</v>
    <v>269.63</v>
    <v>271.69</v>
    <v>275.17</v>
    <v>274.95</v>
    <v>277.60000000000002</v>
    <v>277</v>
    <v>276.86</v>
    <v>277.93</v>
    <v>273.79000000000002</v>
    <v>274.95999999999998</v>
    <v>276.93</v>
    <v>277.47000000000003</v>
    <v>277.83999999999997</v>
    <v>280.68</v>
    <v>279.29000000000002</v>
    <v>287.52</v>
    <v>290.39</v>
    <v>290.62</v>
    <v>286.85000000000002</v>
    <v>284.79000000000002</v>
    <v>283.76</v>
    <v>283.22000000000003</v>
    <v>281.73</v>
    <v>284.19</v>
    <v>281.88</v>
    <v>290.16000000000003</v>
    <v>289.85000000000002</v>
    <v>290.74</v>
    <v>291.85000000000002</v>
    <v>293.29000000000002</v>
    <v>307.39999999999998</v>
    <v>305.8</v>
    <v>307.87</v>
    <v>310.92</v>
    <v>309.85000000000002</v>
    <v>309.48</v>
    <v>308.25</v>
    <v>309.64</v>
    <v>312.16000000000003</v>
    <v>311.85000000000002</v>
    <v>307.39</v>
    <v>309.89999999999998</v>
    <v>309.92</v>
    <v>313.19</v>
    <v>311.82</v>
    <v>314.7</v>
    <v>315.08</v>
    <v>316.64999999999998</v>
    <v>313.01</v>
    <v>309.89999999999998</v>
    <v>309.08</v>
    <v>311.01</v>
    <v>308.3</v>
    <v>312.38</v>
    <v>313.79000000000002</v>
    <v>314.23</v>
    <v>314.74</v>
    <v>315.89</v>
    <v>318.3</v>
    <v>309.77999999999997</v>
    <v>314.88</v>
    <v>317.70999999999998</v>
    <v>317.22000000000003</v>
    <v>320.64999999999998</v>
    <v>320.91000000000003</v>
    <v>318.66000000000003</v>
    <v>315.31</v>
    <v>316.04000000000002</v>
    <v>314.39999999999998</v>
    <v>314.91000000000003</v>
    <v>313.04000000000002</v>
    <v>311.67</v>
    <v>312.60000000000002</v>
    <v>307.70999999999998</v>
    <v>306.92</v>
    <v>309.08999999999997</v>
    <v>316.27999999999997</v>
    <v>317.25</v>
    <v>319.62</v>
    <v>323.63</v>
    <v>323.56</v>
    <v>328.21</v>
    <v>330.2</v>
    <v>334.54</v>
    <v>334.48</v>
    <v>335.88</v>
    <v>343.05</v>
    <v>341.8</v>
    <v>345.82</v>
    <v>345.15</v>
    <v>349.44</v>
    <v>347.48</v>
    <v>348.02</v>
    <v>351.23</v>
    <v>350.72</v>
    <v>351.49</v>
    <v>355.63</v>
    <v>353.81</v>
    <v>356.73</v>
    <v>355.23</v>
    <v>350.49</v>
    <v>348.53</v>
    <v>349.86</v>
    <v>352.09</v>
    <v>350.63</v>
    <v>355.74</v>
    <v>362.71</v>
    <v>361.82</v>
    <v>352.23</v>
    <v>352.68</v>
    <v>344.16</v>
    <v>345.32</v>
    <v>341.48</v>
    <v>332.14</v>
    <v>332.84</v>
    <v>328.55</v>
    <v>331.8</v>
    <v>334.55</v>
    <v>334.77</v>
    <v>339.87</v>
    <v>339.5</v>
    <v>335.66</v>
    <v>343.87</v>
    <v>344.62</v>
    <v>344.18</v>
    <v>349.86</v>
    <v>342.85</v>
    <v>350.46</v>
    <v>346.35</v>
    <v>346.33</v>
    <v>339.39</v>
    <v>313.13</v>
    <v>312.32</v>
    <v>308.27</v>
    <v>332.43</v>
    <v>324.61</v>
    <v>333.4</v>
    <v>335.18</v>
    <v>335.81</v>
    <v>331.33</v>
    <v>329.61</v>
    <v>320.10000000000002</v>
    <v>331.4</v>
    <v>334.37</v>
    <v>335.71</v>
    <v>335.17</v>
    <v>337.51</v>
    <v>341.52</v>
    <v>345.5</v>
    <v>342.45</v>
    <v>347.6</v>
  </a>
  <a r="1" c="126">
    <v>93.36</v>
    <v>93.78</v>
    <v>93.59</v>
    <v>93.39</v>
    <v>90.94</v>
    <v>92.72</v>
    <v>92.79</v>
    <v>91.67</v>
    <v>91.77</v>
    <v>92.18</v>
    <v>91.77</v>
    <v>92.82</v>
    <v>92.5</v>
    <v>91.4</v>
    <v>91.75</v>
    <v>92</v>
    <v>91.67</v>
    <v>93.45</v>
    <v>95.05</v>
    <v>94.4</v>
    <v>94.74</v>
    <v>94.32</v>
    <v>95.72</v>
    <v>96.55</v>
    <v>96</v>
    <v>95.87</v>
    <v>93.68</v>
    <v>94.18</v>
    <v>93.39</v>
    <v>95</v>
    <v>94.78</v>
    <v>95.57</v>
    <v>97.18</v>
    <v>97.17</v>
    <v>94.75</v>
    <v>94.06</v>
    <v>94.19</v>
    <v>75.37</v>
    <v>76.83</v>
    <v>76.040000000000006</v>
    <v>75.239999999999995</v>
    <v>75.430000000000007</v>
    <v>73.05</v>
    <v>72.459999999999994</v>
    <v>72.540000000000006</v>
    <v>73.39</v>
    <v>73.42</v>
    <v>71.31</v>
    <v>72.81</v>
    <v>73.069999999999993</v>
    <v>72.38</v>
    <v>72.7</v>
    <v>74.86</v>
    <v>73.400000000000006</v>
    <v>71.09</v>
    <v>71.41</v>
    <v>72.56</v>
    <v>73.55</v>
    <v>74.319999999999993</v>
    <v>74.86</v>
    <v>73.849999999999994</v>
    <v>74.010000000000005</v>
    <v>71.42</v>
    <v>72.5</v>
    <v>72.62</v>
    <v>74.19</v>
    <v>74.34</v>
    <v>74.64</v>
    <v>78.5</v>
    <v>78.52</v>
    <v>82.5</v>
    <v>83.23</v>
    <v>83.28</v>
    <v>83.56</v>
    <v>84</v>
    <v>83.41</v>
    <v>84.05</v>
    <v>84.28</v>
    <v>85.29</v>
    <v>82.79</v>
    <v>83.26</v>
    <v>83.32</v>
    <v>81.319999999999993</v>
    <v>81.02</v>
    <v>80.83</v>
    <v>80.63</v>
    <v>79.489999999999995</v>
    <v>78.09</v>
    <v>78.400000000000006</v>
    <v>78.400000000000006</v>
    <v>79.010000000000005</v>
    <v>79.8</v>
    <v>80.64</v>
    <v>80.900000000000006</v>
    <v>80.98</v>
    <v>86.52</v>
    <v>86.2</v>
    <v>87.46</v>
    <v>88</v>
    <v>89.39</v>
    <v>89.44</v>
    <v>88.4</v>
    <v>89.13</v>
    <v>83.1</v>
    <v>82.1</v>
    <v>82.25</v>
    <v>80.83</v>
    <v>80.77</v>
    <v>82.45</v>
    <v>82.1</v>
    <v>82.15</v>
    <v>81.599999999999994</v>
    <v>82.12</v>
    <v>83.94</v>
    <v>83.4</v>
    <v>82.92</v>
    <v>81.48</v>
    <v>81.42</v>
    <v>80.05</v>
    <v>79.040000000000006</v>
    <v>78.849999999999994</v>
    <v>78.91</v>
    <v>78.400000000000006</v>
    <v>76.45</v>
    <v>77.13</v>
    <v>78.06</v>
  </a>
  <a r="1" c="249">
    <v>181.71</v>
    <v>182.4</v>
    <v>182.74</v>
    <v>184.57</v>
    <v>183.05</v>
    <v>186.28</v>
    <v>187.43</v>
    <v>189.72</v>
    <v>189.84</v>
    <v>189.87</v>
    <v>191.04</v>
    <v>192.35</v>
    <v>190.9</v>
    <v>186.88</v>
    <v>189.98</v>
    <v>189.99</v>
    <v>190.29</v>
    <v>191.29</v>
    <v>192.25</v>
    <v>194.03</v>
    <v>194.35</v>
    <v>195.87</v>
    <v>194.48</v>
    <v>196.89</v>
    <v>193.12</v>
    <v>207.15</v>
    <v>213.07</v>
    <v>214.24</v>
    <v>212.49</v>
    <v>216.67</v>
    <v>214.29</v>
    <v>209.68</v>
    <v>207.49</v>
    <v>208.14</v>
    <v>209.07</v>
    <v>213.25</v>
    <v>214.1</v>
    <v>210.62</v>
    <v>216.75</v>
    <v>220.27</v>
    <v>221.55</v>
    <v>226.34</v>
    <v>227.82</v>
    <v>228.68</v>
    <v>232.98</v>
    <v>227.57</v>
    <v>230.54</v>
    <v>234.4</v>
    <v>234.82</v>
    <v>228.88</v>
    <v>224.18</v>
    <v>224.31</v>
    <v>223.96</v>
    <v>225.01</v>
    <v>218.54</v>
    <v>217.49</v>
    <v>217.96</v>
    <v>218.24</v>
    <v>218.8</v>
    <v>222.08</v>
    <v>218.36</v>
    <v>219.86</v>
    <v>209.27</v>
    <v>207.23</v>
    <v>209.82</v>
    <v>213.31</v>
    <v>216.24</v>
    <v>217.53</v>
    <v>221.27</v>
    <v>221.72</v>
    <v>224.72</v>
    <v>226.05</v>
    <v>225.89</v>
    <v>226.51</v>
    <v>226.4</v>
    <v>224.53</v>
    <v>226.84</v>
    <v>227.18</v>
    <v>228.03</v>
    <v>226.49</v>
    <v>229.79</v>
    <v>229</v>
    <v>222.77</v>
    <v>220.85</v>
    <v>222.38</v>
    <v>220.82</v>
    <v>220.91</v>
    <v>220.11</v>
    <v>222.66</v>
    <v>222.77</v>
    <v>222.5</v>
    <v>216.32</v>
    <v>216.79</v>
    <v>220.69</v>
    <v>228.87</v>
    <v>228.2</v>
    <v>226.47</v>
    <v>227.37</v>
    <v>226.37</v>
    <v>227.52</v>
    <v>227.79</v>
    <v>233</v>
    <v>226.21</v>
    <v>226.78</v>
    <v>225.67</v>
    <v>226.8</v>
    <v>221.69</v>
    <v>225.77</v>
    <v>229.54</v>
    <v>229.04</v>
    <v>227.55</v>
    <v>231.3</v>
    <v>233.85</v>
    <v>231.78</v>
    <v>232.15</v>
    <v>235</v>
    <v>236.48</v>
    <v>235.86</v>
    <v>230.76</v>
    <v>230.57</v>
    <v>231.41</v>
    <v>233.4</v>
    <v>233.67</v>
    <v>230.1</v>
    <v>225.91</v>
    <v>222.91</v>
    <v>222.01</v>
    <v>223.45</v>
    <v>222.72</v>
    <v>227.48</v>
    <v>226.96</v>
    <v>224.23</v>
    <v>224.23</v>
    <v>225.12</v>
    <v>228.22</v>
    <v>225</v>
    <v>228.02</v>
    <v>228.28</v>
    <v>229</v>
    <v>228.52</v>
    <v>229.87</v>
    <v>232.87</v>
    <v>235.06</v>
    <v>234.93</v>
    <v>237.33</v>
    <v>239.59</v>
    <v>242.65</v>
    <v>243.01</v>
    <v>243.04</v>
    <v>242.84</v>
    <v>246.75</v>
    <v>247.77</v>
    <v>246.49</v>
    <v>247.96</v>
    <v>248.13</v>
    <v>251.04</v>
    <v>253.48</v>
    <v>248.05</v>
    <v>249.79</v>
    <v>254.49</v>
    <v>255.27</v>
    <v>258.2</v>
    <v>259.02</v>
    <v>255.59</v>
    <v>252.2</v>
    <v>250.42</v>
    <v>243.85</v>
    <v>243.36</v>
    <v>245</v>
    <v>242.21</v>
    <v>242.7</v>
    <v>236.85</v>
    <v>234.4</v>
    <v>233.28</v>
    <v>237.87</v>
    <v>228.26</v>
    <v>229.98</v>
    <v>222.64</v>
    <v>223.83</v>
    <v>223.66</v>
    <v>222.78</v>
    <v>229.86</v>
    <v>238.26</v>
    <v>239.36</v>
    <v>237.59</v>
    <v>236</v>
    <v>228.01</v>
    <v>232.8</v>
    <v>232.47</v>
    <v>233.22</v>
    <v>227.63</v>
    <v>227.65</v>
    <v>232.62</v>
    <v>236.87</v>
    <v>241.53</v>
    <v>244.6</v>
    <v>244.47</v>
    <v>244.87</v>
    <v>245.83</v>
    <v>245.55</v>
    <v>247.1</v>
    <v>247.04</v>
    <v>240.36</v>
    <v>237.3</v>
    <v>241.84</v>
    <v>238.03</v>
    <v>235.93</v>
    <v>235.74</v>
    <v>235.33</v>
    <v>239.07</v>
    <v>227.48</v>
    <v>220.84</v>
    <v>216.98</v>
    <v>209.68</v>
    <v>213.49</v>
    <v>214</v>
    <v>212.69</v>
    <v>215.24</v>
    <v>214.1</v>
    <v>218.27</v>
    <v>220.73</v>
    <v>223.75</v>
    <v>221.53</v>
    <v>223.85</v>
    <v>217.9</v>
    <v>222.13</v>
    <v>223.19</v>
    <v>223.89</v>
    <v>203.19</v>
    <v>188.38</v>
    <v>181.46</v>
    <v>172.42</v>
    <v>198.85</v>
    <v>190.42</v>
    <v>198.15</v>
    <v>202.52</v>
    <v>202.14</v>
    <v>194.27</v>
    <v>196.98</v>
    <v>193.16</v>
    <v>199.74</v>
    <v>204.6</v>
    <v>208.37</v>
    <v>209.28</v>
    <v>210.14</v>
    <v>211.21</v>
    <v>212.5</v>
    <v>213.32</v>
    <v>205.35</v>
  </a>
  <a r="1" c="249">
    <v>148.58000000000001</v>
    <v>148.72</v>
    <v>148.94999999999999</v>
    <v>149.85</v>
    <v>149.91</v>
    <v>151.22</v>
    <v>151.38</v>
    <v>152.66999999999999</v>
    <v>154.28</v>
    <v>154.63999999999999</v>
    <v>151.27000000000001</v>
    <v>151.24</v>
    <v>153.5</v>
    <v>149.69999999999999</v>
    <v>146.97</v>
    <v>144.38</v>
    <v>144.44</v>
    <v>145.28</v>
    <v>146.66999999999999</v>
    <v>147.74</v>
    <v>147.80000000000001</v>
    <v>145.97</v>
    <v>146.41999999999999</v>
    <v>147.08000000000001</v>
    <v>147.13</v>
    <v>146.76</v>
    <v>145.41</v>
    <v>145.44999999999999</v>
    <v>145.54</v>
    <v>145.94999999999999</v>
    <v>145.65</v>
    <v>147.78</v>
    <v>148.75</v>
    <v>149.12</v>
    <v>147.19</v>
    <v>146.82</v>
    <v>145.80000000000001</v>
    <v>146.16</v>
    <v>146.44</v>
    <v>146.03</v>
    <v>145.69</v>
    <v>146.47999999999999</v>
    <v>145.47999999999999</v>
    <v>147.05000000000001</v>
    <v>149.43</v>
    <v>149.69999999999999</v>
    <v>149.88</v>
    <v>149.24</v>
    <v>151.01</v>
    <v>156.58000000000001</v>
    <v>155.41999999999999</v>
    <v>154.69</v>
    <v>154.24</v>
    <v>152.35</v>
    <v>156.28</v>
    <v>159.63999999999999</v>
    <v>160.63999999999999</v>
    <v>158.56</v>
    <v>161.33000000000001</v>
    <v>157.85</v>
    <v>160.76</v>
    <v>164.14</v>
    <v>161.25</v>
    <v>158.97</v>
    <v>158.9</v>
    <v>160.22</v>
    <v>160.62</v>
    <v>159.88</v>
    <v>158.38999999999999</v>
    <v>158.47999999999999</v>
    <v>159.09</v>
    <v>159.38999999999999</v>
    <v>159.63</v>
    <v>160.16</v>
    <v>161.43</v>
    <v>162.35</v>
    <v>164.13</v>
    <v>164.61</v>
    <v>162.94999999999999</v>
    <v>163.92</v>
    <v>164.23</v>
    <v>165.86</v>
    <v>167.16</v>
    <v>167.36</v>
    <v>164.99</v>
    <v>164.38</v>
    <v>166.61</v>
    <v>167.38</v>
    <v>164.82</v>
    <v>164.64</v>
    <v>165.52</v>
    <v>166.99</v>
    <v>167.07</v>
    <v>166.15</v>
    <v>164.82</v>
    <v>164.16</v>
    <v>163.22</v>
    <v>162.78</v>
    <v>160.6</v>
    <v>161.38999999999999</v>
    <v>161.4</v>
    <v>162.06</v>
    <v>161.99</v>
    <v>161.16999999999999</v>
    <v>160.5</v>
    <v>160.29</v>
    <v>159.53</v>
    <v>159.69</v>
    <v>160.65</v>
    <v>160.51</v>
    <v>161.46</v>
    <v>161.6</v>
    <v>164.1</v>
    <v>164.28</v>
    <v>164.47</v>
    <v>165.12</v>
    <v>162.83000000000001</v>
    <v>163.44999999999999</v>
    <v>165.86</v>
    <v>163.66999999999999</v>
    <v>160.88</v>
    <v>161.6</v>
    <v>160.09</v>
    <v>160.61000000000001</v>
    <v>159.86000000000001</v>
    <v>160.13</v>
    <v>158.24</v>
    <v>158.35</v>
    <v>157.88</v>
    <v>156.72999999999999</v>
    <v>155.47</v>
    <v>155.04</v>
    <v>152.63999999999999</v>
    <v>153.24</v>
    <v>151.87</v>
    <v>154</v>
    <v>154.77000000000001</v>
    <v>153</v>
    <v>153.11000000000001</v>
    <v>155.5</v>
    <v>155.16999999999999</v>
    <v>155.78</v>
    <v>154.52000000000001</v>
    <v>155.4</v>
    <v>155.01</v>
    <v>154.80000000000001</v>
    <v>152.36000000000001</v>
    <v>150.47</v>
    <v>149.52000000000001</v>
    <v>149.31</v>
    <v>149.6</v>
    <v>149.22999999999999</v>
    <v>146.63999999999999</v>
    <v>146.24</v>
    <v>146.62</v>
    <v>143.85</v>
    <v>146.41</v>
    <v>144.75</v>
    <v>143.58000000000001</v>
    <v>144.47</v>
    <v>145.27000000000001</v>
    <v>145.85</v>
    <v>145.58000000000001</v>
    <v>145.05000000000001</v>
    <v>143.34</v>
    <v>144.62</v>
    <v>144.02000000000001</v>
    <v>144.19</v>
    <v>143.66</v>
    <v>146.22999999999999</v>
    <v>142.27000000000001</v>
    <v>142.06</v>
    <v>144.47</v>
    <v>144.75</v>
    <v>144.97</v>
    <v>147.77000000000001</v>
    <v>147.03</v>
    <v>148.15</v>
    <v>145.27000000000001</v>
    <v>146.63999999999999</v>
    <v>146.82</v>
    <v>152.88999999999999</v>
    <v>150.38</v>
    <v>151.15</v>
    <v>152.87</v>
    <v>152.15</v>
    <v>151.87</v>
    <v>153.49</v>
    <v>154.69</v>
    <v>153.51</v>
    <v>153.12</v>
    <v>154.24</v>
    <v>156.13</v>
    <v>155.26</v>
    <v>157.25</v>
    <v>156.15</v>
    <v>154.99</v>
    <v>157.88999999999999</v>
    <v>159.68</v>
    <v>162.30000000000001</v>
    <v>163.74</v>
    <v>166.09</v>
    <v>163.08000000000001</v>
    <v>163.72999999999999</v>
    <v>165.02</v>
    <v>167.28</v>
    <v>165.42</v>
    <v>165.12</v>
    <v>165.83</v>
    <v>166.69</v>
    <v>167.7</v>
    <v>165.86</v>
    <v>162.85</v>
    <v>162.99</v>
    <v>162.81</v>
    <v>162.84</v>
    <v>164.25</v>
    <v>162.99</v>
    <v>163.02000000000001</v>
    <v>163.63</v>
    <v>163.29</v>
    <v>161.02000000000001</v>
    <v>161.72</v>
    <v>163.13</v>
    <v>163.71</v>
    <v>165.84</v>
    <v>153.25</v>
    <v>155.36000000000001</v>
    <v>159.82</v>
    <v>153.24</v>
    <v>150.62</v>
    <v>150</v>
    <v>150.97</v>
    <v>148.69</v>
    <v>151.72999999999999</v>
    <v>154.36000000000001</v>
    <v>153.62</v>
    <v>153.91</v>
    <v>157.47</v>
    <v>156.91999999999999</v>
    <v>157.75</v>
    <v>155.38</v>
    <v>154.93</v>
    <v>154.58000000000001</v>
    <v>155.35</v>
    <v>155.91</v>
    <v>156.31</v>
    <v>154.46</v>
    <v>156.12</v>
  </a>
  <a r="1" c="97">
    <v>59.87</v>
    <v>60.62</v>
    <v>60.3</v>
    <v>60.44</v>
    <v>60.48</v>
    <v>60.41</v>
    <v>59.86</v>
    <v>59.83</v>
    <v>64.010000000000005</v>
    <v>64.650000000000006</v>
    <v>64.180000000000007</v>
    <v>65.150000000000006</v>
    <v>65.25</v>
    <v>64.84</v>
    <v>65.38</v>
    <v>65.040000000000006</v>
    <v>64.92</v>
    <v>64.89</v>
    <v>65.760000000000005</v>
    <v>65.819999999999993</v>
    <v>66.599999999999994</v>
    <v>67.09</v>
    <v>67.150000000000006</v>
    <v>65.88</v>
    <v>66.959999999999994</v>
    <v>66.73</v>
    <v>66.31</v>
    <v>66.7</v>
    <v>67.02</v>
    <v>67.42</v>
    <v>67.599999999999994</v>
    <v>68.010000000000005</v>
    <v>67.91</v>
    <v>68.900000000000006</v>
    <v>67.42</v>
    <v>68.290000000000006</v>
    <v>67.88</v>
    <v>67.709999999999994</v>
    <v>67.48</v>
    <v>68.069999999999993</v>
    <v>68.239999999999995</v>
    <v>70.040000000000006</v>
    <v>69.680000000000007</v>
    <v>69.900000000000006</v>
    <v>70.41</v>
    <v>69.8</v>
    <v>69.239999999999995</v>
    <v>69.61</v>
    <v>69.989999999999995</v>
    <v>71.03</v>
    <v>70.819999999999993</v>
    <v>70.75</v>
    <v>70.38</v>
    <v>70.650000000000006</v>
    <v>70.599999999999994</v>
    <v>70.02</v>
    <v>69.78</v>
    <v>69.62</v>
    <v>69.19</v>
    <v>68.64</v>
    <v>69.790000000000006</v>
    <v>68.459999999999994</v>
    <v>67.59</v>
    <v>67.739999999999995</v>
    <v>66.91</v>
    <v>67.66</v>
    <v>67.95</v>
    <v>68.7</v>
    <v>68.13</v>
    <v>68.66</v>
    <v>73.180000000000007</v>
    <v>73.45</v>
    <v>73.72</v>
    <v>74.540000000000006</v>
    <v>75.239999999999995</v>
    <v>75.58</v>
    <v>75.7</v>
    <v>76.03</v>
    <v>76.13</v>
    <v>76.08</v>
    <v>76.42</v>
    <v>77.23</v>
    <v>77.17</v>
    <v>77.239999999999995</v>
    <v>76.959999999999994</v>
    <v>76.64</v>
    <v>77.34</v>
    <v>78.81</v>
    <v>78.84</v>
    <v>79.66</v>
    <v>80.599999999999994</v>
    <v>80.56</v>
    <v>78.599999999999994</v>
    <v>79.03</v>
    <v>78.040000000000006</v>
    <v>79.06</v>
    <v>80.33</v>
  </a>
  <a r="1" c="249">
    <v>260.29000000000002</v>
    <v>259.47000000000003</v>
    <v>258.01</v>
    <v>262.06</v>
    <v>265.73</v>
    <v>266.89</v>
    <v>259.04000000000002</v>
    <v>259.32</v>
    <v>258.77999999999997</v>
    <v>257.25</v>
    <v>254.71</v>
    <v>252.33</v>
    <v>252.07</v>
    <v>249.29</v>
    <v>247.59</v>
    <v>248.04</v>
    <v>245.11</v>
    <v>249.58</v>
    <v>253.96</v>
    <v>248.62</v>
    <v>245.95</v>
    <v>248.05</v>
    <v>250.27</v>
    <v>247.73</v>
    <v>253.72</v>
    <v>252.43</v>
    <v>248.6</v>
    <v>248.6</v>
    <v>246.43</v>
    <v>250.06</v>
    <v>248.09</v>
    <v>252.52</v>
    <v>253.66</v>
    <v>256.51</v>
    <v>256.38</v>
    <v>296.19</v>
    <v>295.47000000000003</v>
    <v>299.83999999999997</v>
    <v>298.68</v>
    <v>298.22000000000003</v>
    <v>293.70999999999998</v>
    <v>294</v>
    <v>295.52999999999997</v>
    <v>292.73</v>
    <v>293.27</v>
    <v>299.54000000000002</v>
    <v>299.02</v>
    <v>305.02</v>
    <v>313.52</v>
    <v>310.43</v>
    <v>306.62</v>
    <v>306.31</v>
    <v>307.43</v>
    <v>300.8</v>
    <v>298.27999999999997</v>
    <v>298.58999999999997</v>
    <v>300.14</v>
    <v>299.23</v>
    <v>300.88</v>
    <v>302.25</v>
    <v>297.83</v>
    <v>292.3</v>
    <v>283.08999999999997</v>
    <v>285.73</v>
    <v>278.13</v>
    <v>278.62</v>
    <v>277.41000000000003</v>
    <v>279.14999999999998</v>
    <v>283.10000000000002</v>
    <v>283.33</v>
    <v>284.18</v>
    <v>285.39999999999998</v>
    <v>288.42</v>
    <v>288.44</v>
    <v>291.52</v>
    <v>294.27999999999997</v>
    <v>297.18</v>
    <v>297.24</v>
    <v>294.89999999999998</v>
    <v>296.13</v>
    <v>296.25</v>
    <v>298.77</v>
    <v>293.48</v>
    <v>292.83999999999997</v>
    <v>285.31</v>
    <v>283.04000000000002</v>
    <v>283.3</v>
    <v>283.85000000000002</v>
    <v>284.86</v>
    <v>286</v>
    <v>286.38</v>
    <v>292.63</v>
    <v>297.33999999999997</v>
    <v>298.17</v>
    <v>300.39</v>
    <v>254.64</v>
    <v>258.79000000000002</v>
    <v>267.13</v>
    <v>263.77</v>
    <v>266.33</v>
    <v>267.55</v>
    <v>273.68</v>
    <v>269.56</v>
    <v>266.93</v>
    <v>262.08</v>
    <v>260.83999999999997</v>
    <v>260.5</v>
    <v>261.39999999999998</v>
    <v>264.64</v>
    <v>264.27</v>
    <v>264.36</v>
    <v>267.45</v>
    <v>265.92</v>
    <v>271.8</v>
    <v>274.26</v>
    <v>274.39999999999998</v>
    <v>268.81</v>
    <v>269.79000000000002</v>
    <v>268.05</v>
    <v>272.87</v>
    <v>272.12</v>
    <v>275.45</v>
    <v>275.04000000000002</v>
    <v>274.08</v>
    <v>273.85000000000002</v>
    <v>274.35000000000002</v>
    <v>271.18</v>
    <v>275.42</v>
    <v>280.06</v>
    <v>283.20999999999998</v>
    <v>286.27999999999997</v>
    <v>289.79000000000002</v>
    <v>287.27</v>
    <v>291.89</v>
    <v>292.29000000000002</v>
    <v>294.45999999999998</v>
    <v>295.20999999999998</v>
    <v>293.06</v>
    <v>288.02999999999997</v>
    <v>295.16000000000003</v>
    <v>299.97000000000003</v>
    <v>305.14999999999998</v>
    <v>302.98</v>
    <v>303.39</v>
    <v>302.67</v>
    <v>296.69</v>
    <v>282.85000000000002</v>
    <v>283.43</v>
    <v>279.42</v>
    <v>280.68</v>
    <v>279.52999999999997</v>
    <v>279.32</v>
    <v>281.16000000000003</v>
    <v>283.69</v>
    <v>283.42</v>
    <v>283.44</v>
    <v>277.43</v>
    <v>273.16000000000003</v>
    <v>275.88</v>
    <v>275.73</v>
    <v>269.01</v>
    <v>271.83999999999997</v>
    <v>278.66000000000003</v>
    <v>280.36</v>
    <v>280.55</v>
    <v>281.33</v>
    <v>274.27999999999997</v>
    <v>274.41000000000003</v>
    <v>273.97000000000003</v>
    <v>275</v>
    <v>274.89999999999998</v>
    <v>270.73</v>
    <v>274.58999999999997</v>
    <v>277.62</v>
    <v>276.58999999999997</v>
    <v>277.37</v>
    <v>275.10000000000002</v>
    <v>275.57</v>
    <v>270.43</v>
    <v>270.02999999999997</v>
    <v>273.29000000000002</v>
    <v>281.52999999999997</v>
    <v>278.64999999999998</v>
    <v>275.06</v>
    <v>269.24</v>
    <v>264.87</v>
    <v>247.34</v>
    <v>250.95</v>
    <v>252.41</v>
    <v>258.77</v>
    <v>256.08</v>
    <v>258.23</v>
    <v>261.26</v>
    <v>262.64999999999998</v>
    <v>263.12</v>
    <v>267.77</v>
    <v>267.45</v>
    <v>266.87</v>
    <v>268.45999999999998</v>
    <v>254.19</v>
    <v>253.54</v>
    <v>256.48</v>
    <v>256.12</v>
    <v>258.54000000000002</v>
    <v>262.89999999999998</v>
    <v>258.77</v>
    <v>247.74</v>
    <v>250.41</v>
    <v>249.79</v>
    <v>253.92</v>
    <v>246.51</v>
    <v>242.96</v>
    <v>243.51</v>
    <v>240.98</v>
    <v>242.2</v>
    <v>245.3</v>
    <v>245.8</v>
    <v>247.12</v>
    <v>246.21</v>
    <v>230.33</v>
    <v>242.32</v>
    <v>241.07</v>
    <v>243.67</v>
    <v>243.92</v>
    <v>241.71</v>
    <v>243.78</v>
    <v>241.98</v>
    <v>245.17</v>
    <v>215.86</v>
    <v>210.12</v>
    <v>205.23</v>
    <v>198.07</v>
    <v>217.94</v>
    <v>206.4</v>
    <v>207.77</v>
    <v>210.45</v>
    <v>207.35</v>
    <v>203.56</v>
    <v>207.55</v>
    <v>205.12</v>
    <v>206.57</v>
    <v>211.04</v>
    <v>215.69</v>
    <v>211.56</v>
    <v>211.5</v>
    <v>209.85</v>
    <v>210.33</v>
    <v>210.06</v>
    <v>219.72</v>
  </a>
  <a r="1" c="20">
    <v>349.07</v>
    <v>340.7</v>
    <v>340</v>
    <v>364.64</v>
    <v>350.05</v>
    <v>352.47</v>
    <v>350.91</v>
    <v>350.38</v>
    <v>344.19</v>
    <v>348.8</v>
    <v>343.22</v>
    <v>349.91</v>
    <v>351.96</v>
    <v>360.91</v>
    <v>367.72</v>
    <v>368.62</v>
    <v>370.98</v>
    <v>374.98</v>
    <v>374.63</v>
    <v>380.87</v>
  </a>
  <a r="1" c="20">
    <v>359</v>
    <v>335.54</v>
    <v>350.1</v>
    <v>338.74</v>
    <v>360.97</v>
    <v>351.44</v>
    <v>359.51</v>
    <v>351.05</v>
    <v>345</v>
    <v>349.75</v>
    <v>344.565</v>
    <v>349.14</v>
    <v>358.12</v>
    <v>353.59</v>
    <v>361.69499999999999</v>
    <v>368.05</v>
    <v>367.21</v>
    <v>366.87</v>
    <v>378.3</v>
    <v>380.09</v>
  </a>
  <a r="1" c="20">
    <v>361.73</v>
    <v>358.36</v>
    <v>350.74</v>
    <v>365.72</v>
    <v>362.5</v>
    <v>353.1</v>
    <v>362.05</v>
    <v>356.49</v>
    <v>350.38</v>
    <v>351.875</v>
    <v>346.68</v>
    <v>352.08</v>
    <v>363</v>
    <v>361.12</v>
    <v>369.31</v>
    <v>370.99</v>
    <v>373.88</v>
    <v>376</v>
    <v>380.44</v>
    <v>383.56150000000002</v>
  </a>
  <a r="1" c="20">
    <v>348.8</v>
    <v>332.01</v>
    <v>333.83</v>
    <v>333.43</v>
    <v>341.52</v>
    <v>342.35</v>
    <v>348.5</v>
    <v>349.185</v>
    <v>341.31009999999998</v>
    <v>345.09</v>
    <v>338.64</v>
    <v>344.36869999999999</v>
    <v>349.8</v>
    <v>353.245</v>
    <v>359.99</v>
    <v>364.58</v>
    <v>366.88</v>
    <v>363.56</v>
    <v>374.07</v>
    <v>379.19</v>
  </a>
  <a r="1" c="20">
    <v>5867564</v>
    <v>7690909</v>
    <v>6650815</v>
    <v>7186274</v>
    <v>5694976</v>
    <v>3941817</v>
    <v>3285950</v>
    <v>3030407</v>
    <v>3687874</v>
    <v>5229675</v>
    <v>3691241</v>
    <v>3250424</v>
    <v>3167958</v>
    <v>3085149</v>
    <v>3499345</v>
    <v>3163425</v>
    <v>2198291</v>
    <v>3305481</v>
    <v>2848778</v>
    <v>2340739</v>
  </a>
  <a r="19">
    <v t="e">#NULL!</v>
    <v t="e">#NULL!</v>
    <v t="e">#NULL!</v>
    <v t="e">#NULL!</v>
    <v t="e">#NULL!</v>
    <v t="e">#NULL!</v>
    <v t="e">#NULL!</v>
    <v t="e">#NULL!</v>
    <v t="e">#NULL!</v>
    <v t="e">#NULL!</v>
    <v t="e">#NULL!</v>
    <v t="e">#NULL!</v>
    <v t="e">#NULL!</v>
    <v t="e">#NULL!</v>
    <v t="e">#NULL!</v>
    <v t="r">2776</v>
    <v t="e">#NULL!</v>
    <v t="e">#NULL!</v>
    <v t="i">2</v>
  </a>
  <a r="19">
    <v t="r">1693</v>
    <v t="r">257</v>
    <v t="r">2145</v>
    <v t="r">2239</v>
    <v t="r">754</v>
    <v t="r">2245</v>
    <v t="r">2248</v>
    <v t="r">2251</v>
    <v t="r">1455</v>
    <v t="r">1219</v>
    <v t="r">2254</v>
    <v t="r">2257</v>
    <v t="r">507</v>
    <v t="r">849</v>
    <v t="r">1908</v>
    <v t="r">2260</v>
    <v t="r">1809</v>
    <v t="r">970</v>
    <v t="i">1</v>
  </a>
</arrayData>
</file>

<file path=xl/richData/rdrichvalue.xml><?xml version="1.0" encoding="utf-8"?>
<rvData xmlns="http://schemas.microsoft.com/office/spreadsheetml/2017/richdata" count="2780">
  <rv s="0">
    <v>en-US</v>
    <v>avyufr</v>
    <v>268435456</v>
    <v>1</v>
    <v>Powered by Refinitiv</v>
    <v>0</v>
    <v>USD/VND</v>
    <v>2</v>
    <v>3</v>
    <v>Finance</v>
    <v>4</v>
    <v>26110</v>
    <v>24515</v>
    <v>0</v>
    <v>0</v>
    <v>VND</v>
    <v>USD</v>
    <v>Currency Pair</v>
    <v>45776.419803240744</v>
    <v>US Dollar/Vietnam Dong FX Spot Rate</v>
    <v>25980</v>
    <v>25980</v>
    <v>USDVND</v>
    <v>USD/VND</v>
  </rv>
  <rv s="1">
    <v>0</v>
  </rv>
  <rv s="2">
    <fb>45418</fb>
    <v>5</v>
  </rv>
  <rv s="2">
    <fb>45419</fb>
    <v>5</v>
  </rv>
  <rv s="2">
    <fb>45420</fb>
    <v>5</v>
  </rv>
  <rv s="2">
    <fb>45421</fb>
    <v>5</v>
  </rv>
  <rv s="2">
    <fb>45422</fb>
    <v>5</v>
  </rv>
  <rv s="2">
    <fb>45425</fb>
    <v>5</v>
  </rv>
  <rv s="2">
    <fb>45426</fb>
    <v>5</v>
  </rv>
  <rv s="2">
    <fb>45427</fb>
    <v>5</v>
  </rv>
  <rv s="2">
    <fb>45428</fb>
    <v>5</v>
  </rv>
  <rv s="2">
    <fb>45429</fb>
    <v>5</v>
  </rv>
  <rv s="2">
    <fb>45432</fb>
    <v>5</v>
  </rv>
  <rv s="2">
    <fb>45433</fb>
    <v>5</v>
  </rv>
  <rv s="2">
    <fb>45434</fb>
    <v>5</v>
  </rv>
  <rv s="2">
    <fb>45435</fb>
    <v>5</v>
  </rv>
  <rv s="2">
    <fb>45436</fb>
    <v>5</v>
  </rv>
  <rv s="2">
    <fb>45440</fb>
    <v>5</v>
  </rv>
  <rv s="2">
    <fb>45441</fb>
    <v>5</v>
  </rv>
  <rv s="2">
    <fb>45442</fb>
    <v>5</v>
  </rv>
  <rv s="2">
    <fb>45443</fb>
    <v>5</v>
  </rv>
  <rv s="2">
    <fb>45446</fb>
    <v>5</v>
  </rv>
  <rv s="2">
    <fb>45447</fb>
    <v>5</v>
  </rv>
  <rv s="2">
    <fb>45448</fb>
    <v>5</v>
  </rv>
  <rv s="2">
    <fb>45449</fb>
    <v>5</v>
  </rv>
  <rv s="2">
    <fb>45450</fb>
    <v>5</v>
  </rv>
  <rv s="2">
    <fb>45453</fb>
    <v>5</v>
  </rv>
  <rv s="2">
    <fb>45454</fb>
    <v>5</v>
  </rv>
  <rv s="2">
    <fb>45455</fb>
    <v>5</v>
  </rv>
  <rv s="2">
    <fb>45456</fb>
    <v>5</v>
  </rv>
  <rv s="2">
    <fb>45457</fb>
    <v>5</v>
  </rv>
  <rv s="2">
    <fb>45460</fb>
    <v>5</v>
  </rv>
  <rv s="2">
    <fb>45461</fb>
    <v>5</v>
  </rv>
  <rv s="2">
    <fb>45463</fb>
    <v>5</v>
  </rv>
  <rv s="2">
    <fb>45464</fb>
    <v>5</v>
  </rv>
  <rv s="2">
    <fb>45467</fb>
    <v>5</v>
  </rv>
  <rv s="2">
    <fb>45468</fb>
    <v>5</v>
  </rv>
  <rv s="2">
    <fb>45469</fb>
    <v>5</v>
  </rv>
  <rv s="2">
    <fb>45470</fb>
    <v>5</v>
  </rv>
  <rv s="2">
    <fb>45471</fb>
    <v>5</v>
  </rv>
  <rv s="2">
    <fb>45474</fb>
    <v>5</v>
  </rv>
  <rv s="2">
    <fb>45475</fb>
    <v>5</v>
  </rv>
  <rv s="2">
    <fb>45476</fb>
    <v>5</v>
  </rv>
  <rv s="2">
    <fb>45478</fb>
    <v>5</v>
  </rv>
  <rv s="2">
    <fb>45481</fb>
    <v>5</v>
  </rv>
  <rv s="2">
    <fb>45482</fb>
    <v>5</v>
  </rv>
  <rv s="2">
    <fb>45483</fb>
    <v>5</v>
  </rv>
  <rv s="2">
    <fb>45484</fb>
    <v>5</v>
  </rv>
  <rv s="2">
    <fb>45485</fb>
    <v>5</v>
  </rv>
  <rv s="2">
    <fb>45488</fb>
    <v>5</v>
  </rv>
  <rv s="2">
    <fb>45489</fb>
    <v>5</v>
  </rv>
  <rv s="2">
    <fb>45490</fb>
    <v>5</v>
  </rv>
  <rv s="2">
    <fb>45491</fb>
    <v>5</v>
  </rv>
  <rv s="2">
    <fb>45492</fb>
    <v>5</v>
  </rv>
  <rv s="2">
    <fb>45495</fb>
    <v>5</v>
  </rv>
  <rv s="2">
    <fb>45496</fb>
    <v>5</v>
  </rv>
  <rv s="2">
    <fb>45497</fb>
    <v>5</v>
  </rv>
  <rv s="2">
    <fb>45498</fb>
    <v>5</v>
  </rv>
  <rv s="2">
    <fb>45499</fb>
    <v>5</v>
  </rv>
  <rv s="2">
    <fb>45502</fb>
    <v>5</v>
  </rv>
  <rv s="2">
    <fb>45503</fb>
    <v>5</v>
  </rv>
  <rv s="2">
    <fb>45504</fb>
    <v>5</v>
  </rv>
  <rv s="2">
    <fb>45505</fb>
    <v>5</v>
  </rv>
  <rv s="2">
    <fb>45506</fb>
    <v>5</v>
  </rv>
  <rv s="2">
    <fb>45509</fb>
    <v>5</v>
  </rv>
  <rv s="2">
    <fb>45510</fb>
    <v>5</v>
  </rv>
  <rv s="2">
    <fb>45511</fb>
    <v>5</v>
  </rv>
  <rv s="2">
    <fb>45512</fb>
    <v>5</v>
  </rv>
  <rv s="2">
    <fb>45513</fb>
    <v>5</v>
  </rv>
  <rv s="2">
    <fb>45516</fb>
    <v>5</v>
  </rv>
  <rv s="2">
    <fb>45517</fb>
    <v>5</v>
  </rv>
  <rv s="2">
    <fb>45518</fb>
    <v>5</v>
  </rv>
  <rv s="2">
    <fb>45519</fb>
    <v>5</v>
  </rv>
  <rv s="2">
    <fb>45520</fb>
    <v>5</v>
  </rv>
  <rv s="2">
    <fb>45523</fb>
    <v>5</v>
  </rv>
  <rv s="2">
    <fb>45524</fb>
    <v>5</v>
  </rv>
  <rv s="2">
    <fb>45525</fb>
    <v>5</v>
  </rv>
  <rv s="2">
    <fb>45526</fb>
    <v>5</v>
  </rv>
  <rv s="2">
    <fb>45527</fb>
    <v>5</v>
  </rv>
  <rv s="2">
    <fb>45530</fb>
    <v>5</v>
  </rv>
  <rv s="2">
    <fb>45531</fb>
    <v>5</v>
  </rv>
  <rv s="2">
    <fb>45532</fb>
    <v>5</v>
  </rv>
  <rv s="2">
    <fb>45533</fb>
    <v>5</v>
  </rv>
  <rv s="2">
    <fb>45534</fb>
    <v>5</v>
  </rv>
  <rv s="2">
    <fb>45538</fb>
    <v>5</v>
  </rv>
  <rv s="2">
    <fb>45539</fb>
    <v>5</v>
  </rv>
  <rv s="2">
    <fb>45540</fb>
    <v>5</v>
  </rv>
  <rv s="2">
    <fb>45541</fb>
    <v>5</v>
  </rv>
  <rv s="2">
    <fb>45544</fb>
    <v>5</v>
  </rv>
  <rv s="2">
    <fb>45545</fb>
    <v>5</v>
  </rv>
  <rv s="2">
    <fb>45546</fb>
    <v>5</v>
  </rv>
  <rv s="2">
    <fb>45547</fb>
    <v>5</v>
  </rv>
  <rv s="2">
    <fb>45548</fb>
    <v>5</v>
  </rv>
  <rv s="2">
    <fb>45551</fb>
    <v>5</v>
  </rv>
  <rv s="2">
    <fb>45552</fb>
    <v>5</v>
  </rv>
  <rv s="2">
    <fb>45553</fb>
    <v>5</v>
  </rv>
  <rv s="2">
    <fb>45554</fb>
    <v>5</v>
  </rv>
  <rv s="2">
    <fb>45555</fb>
    <v>5</v>
  </rv>
  <rv s="2">
    <fb>45558</fb>
    <v>5</v>
  </rv>
  <rv s="2">
    <fb>45559</fb>
    <v>5</v>
  </rv>
  <rv s="2">
    <fb>45560</fb>
    <v>5</v>
  </rv>
  <rv s="2">
    <fb>45561</fb>
    <v>5</v>
  </rv>
  <rv s="2">
    <fb>45562</fb>
    <v>5</v>
  </rv>
  <rv s="2">
    <fb>45565</fb>
    <v>5</v>
  </rv>
  <rv s="2">
    <fb>45566</fb>
    <v>5</v>
  </rv>
  <rv s="2">
    <fb>45567</fb>
    <v>5</v>
  </rv>
  <rv s="2">
    <fb>45568</fb>
    <v>5</v>
  </rv>
  <rv s="2">
    <fb>45569</fb>
    <v>5</v>
  </rv>
  <rv s="2">
    <fb>45572</fb>
    <v>5</v>
  </rv>
  <rv s="2">
    <fb>45573</fb>
    <v>5</v>
  </rv>
  <rv s="2">
    <fb>45574</fb>
    <v>5</v>
  </rv>
  <rv s="2">
    <fb>45575</fb>
    <v>5</v>
  </rv>
  <rv s="2">
    <fb>45576</fb>
    <v>5</v>
  </rv>
  <rv s="2">
    <fb>45579</fb>
    <v>5</v>
  </rv>
  <rv s="2">
    <fb>45580</fb>
    <v>5</v>
  </rv>
  <rv s="2">
    <fb>45581</fb>
    <v>5</v>
  </rv>
  <rv s="2">
    <fb>45582</fb>
    <v>5</v>
  </rv>
  <rv s="2">
    <fb>45583</fb>
    <v>5</v>
  </rv>
  <rv s="2">
    <fb>45586</fb>
    <v>5</v>
  </rv>
  <rv s="2">
    <fb>45587</fb>
    <v>5</v>
  </rv>
  <rv s="2">
    <fb>45588</fb>
    <v>5</v>
  </rv>
  <rv s="2">
    <fb>45589</fb>
    <v>5</v>
  </rv>
  <rv s="2">
    <fb>45590</fb>
    <v>5</v>
  </rv>
  <rv s="2">
    <fb>45593</fb>
    <v>5</v>
  </rv>
  <rv s="2">
    <fb>45594</fb>
    <v>5</v>
  </rv>
  <rv s="2">
    <fb>45595</fb>
    <v>5</v>
  </rv>
  <rv s="2">
    <fb>45596</fb>
    <v>5</v>
  </rv>
  <rv s="2">
    <fb>45597</fb>
    <v>5</v>
  </rv>
  <rv s="2">
    <fb>45600</fb>
    <v>5</v>
  </rv>
  <rv s="2">
    <fb>45601</fb>
    <v>5</v>
  </rv>
  <rv s="2">
    <fb>45602</fb>
    <v>5</v>
  </rv>
  <rv s="2">
    <fb>45603</fb>
    <v>5</v>
  </rv>
  <rv s="2">
    <fb>45604</fb>
    <v>5</v>
  </rv>
  <rv s="2">
    <fb>45607</fb>
    <v>5</v>
  </rv>
  <rv s="2">
    <fb>45608</fb>
    <v>5</v>
  </rv>
  <rv s="2">
    <fb>45609</fb>
    <v>5</v>
  </rv>
  <rv s="2">
    <fb>45610</fb>
    <v>5</v>
  </rv>
  <rv s="2">
    <fb>45611</fb>
    <v>5</v>
  </rv>
  <rv s="2">
    <fb>45614</fb>
    <v>5</v>
  </rv>
  <rv s="2">
    <fb>45615</fb>
    <v>5</v>
  </rv>
  <rv s="2">
    <fb>45616</fb>
    <v>5</v>
  </rv>
  <rv s="2">
    <fb>45617</fb>
    <v>5</v>
  </rv>
  <rv s="2">
    <fb>45618</fb>
    <v>5</v>
  </rv>
  <rv s="2">
    <fb>45621</fb>
    <v>5</v>
  </rv>
  <rv s="2">
    <fb>45622</fb>
    <v>5</v>
  </rv>
  <rv s="2">
    <fb>45623</fb>
    <v>5</v>
  </rv>
  <rv s="2">
    <fb>45625</fb>
    <v>5</v>
  </rv>
  <rv s="2">
    <fb>45628</fb>
    <v>5</v>
  </rv>
  <rv s="2">
    <fb>45629</fb>
    <v>5</v>
  </rv>
  <rv s="2">
    <fb>45630</fb>
    <v>5</v>
  </rv>
  <rv s="2">
    <fb>45631</fb>
    <v>5</v>
  </rv>
  <rv s="2">
    <fb>45632</fb>
    <v>5</v>
  </rv>
  <rv s="2">
    <fb>45635</fb>
    <v>5</v>
  </rv>
  <rv s="2">
    <fb>45636</fb>
    <v>5</v>
  </rv>
  <rv s="2">
    <fb>45637</fb>
    <v>5</v>
  </rv>
  <rv s="2">
    <fb>45638</fb>
    <v>5</v>
  </rv>
  <rv s="2">
    <fb>45639</fb>
    <v>5</v>
  </rv>
  <rv s="2">
    <fb>45642</fb>
    <v>5</v>
  </rv>
  <rv s="2">
    <fb>45643</fb>
    <v>5</v>
  </rv>
  <rv s="2">
    <fb>45644</fb>
    <v>5</v>
  </rv>
  <rv s="2">
    <fb>45645</fb>
    <v>5</v>
  </rv>
  <rv s="2">
    <fb>45646</fb>
    <v>5</v>
  </rv>
  <rv s="2">
    <fb>45649</fb>
    <v>5</v>
  </rv>
  <rv s="2">
    <fb>45650</fb>
    <v>5</v>
  </rv>
  <rv s="2">
    <fb>45652</fb>
    <v>5</v>
  </rv>
  <rv s="2">
    <fb>45653</fb>
    <v>5</v>
  </rv>
  <rv s="2">
    <fb>45656</fb>
    <v>5</v>
  </rv>
  <rv s="2">
    <fb>45657</fb>
    <v>5</v>
  </rv>
  <rv s="2">
    <fb>45659</fb>
    <v>5</v>
  </rv>
  <rv s="2">
    <fb>45660</fb>
    <v>5</v>
  </rv>
  <rv s="2">
    <fb>45663</fb>
    <v>5</v>
  </rv>
  <rv s="2">
    <fb>45664</fb>
    <v>5</v>
  </rv>
  <rv s="2">
    <fb>45665</fb>
    <v>5</v>
  </rv>
  <rv s="2">
    <fb>45667</fb>
    <v>5</v>
  </rv>
  <rv s="2">
    <fb>45670</fb>
    <v>5</v>
  </rv>
  <rv s="2">
    <fb>45671</fb>
    <v>5</v>
  </rv>
  <rv s="2">
    <fb>45672</fb>
    <v>5</v>
  </rv>
  <rv s="2">
    <fb>45673</fb>
    <v>5</v>
  </rv>
  <rv s="2">
    <fb>45674</fb>
    <v>5</v>
  </rv>
  <rv s="2">
    <fb>45678</fb>
    <v>5</v>
  </rv>
  <rv s="2">
    <fb>45679</fb>
    <v>5</v>
  </rv>
  <rv s="2">
    <fb>45680</fb>
    <v>5</v>
  </rv>
  <rv s="2">
    <fb>45681</fb>
    <v>5</v>
  </rv>
  <rv s="2">
    <fb>45684</fb>
    <v>5</v>
  </rv>
  <rv s="2">
    <fb>45685</fb>
    <v>5</v>
  </rv>
  <rv s="2">
    <fb>45686</fb>
    <v>5</v>
  </rv>
  <rv s="2">
    <fb>45687</fb>
    <v>5</v>
  </rv>
  <rv s="2">
    <fb>45688</fb>
    <v>5</v>
  </rv>
  <rv s="2">
    <fb>45691</fb>
    <v>5</v>
  </rv>
  <rv s="2">
    <fb>45692</fb>
    <v>5</v>
  </rv>
  <rv s="2">
    <fb>45693</fb>
    <v>5</v>
  </rv>
  <rv s="2">
    <fb>45694</fb>
    <v>5</v>
  </rv>
  <rv s="2">
    <fb>45695</fb>
    <v>5</v>
  </rv>
  <rv s="2">
    <fb>45698</fb>
    <v>5</v>
  </rv>
  <rv s="2">
    <fb>45699</fb>
    <v>5</v>
  </rv>
  <rv s="2">
    <fb>45700</fb>
    <v>5</v>
  </rv>
  <rv s="2">
    <fb>45701</fb>
    <v>5</v>
  </rv>
  <rv s="2">
    <fb>45702</fb>
    <v>5</v>
  </rv>
  <rv s="2">
    <fb>45706</fb>
    <v>5</v>
  </rv>
  <rv s="2">
    <fb>45707</fb>
    <v>5</v>
  </rv>
  <rv s="2">
    <fb>45708</fb>
    <v>5</v>
  </rv>
  <rv s="2">
    <fb>45709</fb>
    <v>5</v>
  </rv>
  <rv s="2">
    <fb>45712</fb>
    <v>5</v>
  </rv>
  <rv s="2">
    <fb>45713</fb>
    <v>5</v>
  </rv>
  <rv s="2">
    <fb>45714</fb>
    <v>5</v>
  </rv>
  <rv s="2">
    <fb>45715</fb>
    <v>5</v>
  </rv>
  <rv s="2">
    <fb>45716</fb>
    <v>5</v>
  </rv>
  <rv s="2">
    <fb>45719</fb>
    <v>5</v>
  </rv>
  <rv s="2">
    <fb>45720</fb>
    <v>5</v>
  </rv>
  <rv s="2">
    <fb>45721</fb>
    <v>5</v>
  </rv>
  <rv s="2">
    <fb>45722</fb>
    <v>5</v>
  </rv>
  <rv s="2">
    <fb>45723</fb>
    <v>5</v>
  </rv>
  <rv s="2">
    <fb>45726</fb>
    <v>5</v>
  </rv>
  <rv s="2">
    <fb>45727</fb>
    <v>5</v>
  </rv>
  <rv s="2">
    <fb>45728</fb>
    <v>5</v>
  </rv>
  <rv s="2">
    <fb>45729</fb>
    <v>5</v>
  </rv>
  <rv s="2">
    <fb>45730</fb>
    <v>5</v>
  </rv>
  <rv s="2">
    <fb>45733</fb>
    <v>5</v>
  </rv>
  <rv s="2">
    <fb>45734</fb>
    <v>5</v>
  </rv>
  <rv s="2">
    <fb>45735</fb>
    <v>5</v>
  </rv>
  <rv s="2">
    <fb>45736</fb>
    <v>5</v>
  </rv>
  <rv s="2">
    <fb>45737</fb>
    <v>5</v>
  </rv>
  <rv s="2">
    <fb>45740</fb>
    <v>5</v>
  </rv>
  <rv s="2">
    <fb>45741</fb>
    <v>5</v>
  </rv>
  <rv s="2">
    <fb>45742</fb>
    <v>5</v>
  </rv>
  <rv s="2">
    <fb>45743</fb>
    <v>5</v>
  </rv>
  <rv s="2">
    <fb>45744</fb>
    <v>5</v>
  </rv>
  <rv s="2">
    <fb>45747</fb>
    <v>5</v>
  </rv>
  <rv s="2">
    <fb>45748</fb>
    <v>5</v>
  </rv>
  <rv s="2">
    <fb>45749</fb>
    <v>5</v>
  </rv>
  <rv s="2">
    <fb>45750</fb>
    <v>5</v>
  </rv>
  <rv s="2">
    <fb>45751</fb>
    <v>5</v>
  </rv>
  <rv s="2">
    <fb>45754</fb>
    <v>5</v>
  </rv>
  <rv s="2">
    <fb>45755</fb>
    <v>5</v>
  </rv>
  <rv s="2">
    <fb>45756</fb>
    <v>5</v>
  </rv>
  <rv s="2">
    <fb>45757</fb>
    <v>5</v>
  </rv>
  <rv s="2">
    <fb>45758</fb>
    <v>5</v>
  </rv>
  <rv s="2">
    <fb>45761</fb>
    <v>5</v>
  </rv>
  <rv s="2">
    <fb>45762</fb>
    <v>5</v>
  </rv>
  <rv s="2">
    <fb>45763</fb>
    <v>5</v>
  </rv>
  <rv s="2">
    <fb>45764</fb>
    <v>5</v>
  </rv>
  <rv s="2">
    <fb>45768</fb>
    <v>5</v>
  </rv>
  <rv s="2">
    <fb>45769</fb>
    <v>5</v>
  </rv>
  <rv s="2">
    <fb>45770</fb>
    <v>5</v>
  </rv>
  <rv s="2">
    <fb>45771</fb>
    <v>5</v>
  </rv>
  <rv s="2">
    <fb>45772</fb>
    <v>5</v>
  </rv>
  <rv s="2">
    <fb>45775</fb>
    <v>5</v>
  </rv>
  <rv s="2">
    <fb>45776</fb>
    <v>5</v>
  </rv>
  <rv s="2">
    <fb>45777</fb>
    <v>5</v>
  </rv>
  <rv s="2">
    <fb>45778</fb>
    <v>5</v>
  </rv>
  <rv s="2">
    <fb>45779</fb>
    <v>5</v>
  </rv>
  <rv s="3">
    <v>http://en.wikipedia.org/wiki/Public_domain</v>
    <v>Public domain</v>
  </rv>
  <rv s="3">
    <v>http://es.wikipedia.org/wiki/Adobe_(empresa)</v>
    <v>Wikipedia</v>
  </rv>
  <rv s="4">
    <v>251</v>
    <v>252</v>
  </rv>
  <rv s="5">
    <v>11</v>
    <v>https://www.bing.com/th?id=AMMS_503c684ccc667ad525fe1d703881df2c&amp;qlt=95</v>
    <v>253</v>
    <v>0</v>
    <v>https://www.bing.com/images/search?form=xlimg&amp;q=adobe+systems</v>
    <v>Image of ADOBE INC.</v>
  </rv>
  <rv s="3">
    <v>https://www.bing.com/financeapi/forcetrigger?t=a1mv7w&amp;q=XNAS%3aADBE&amp;form=skydnc</v>
    <v>Learn more on Bing</v>
  </rv>
  <rv s="6">
    <v>en-US</v>
    <v>a1mv7w</v>
    <v>268435456</v>
    <v>1</v>
    <v>Powered by Refinitiv</v>
    <v>6</v>
    <v>ADOBE INC. (XNAS:ADBE)</v>
    <v>8</v>
    <v>9</v>
    <v>Finance</v>
    <v>10</v>
    <v>587.75</v>
    <v>332.01</v>
    <v>1.5407999999999999</v>
    <v>6.24</v>
    <v>1.3129999999999999E-4</v>
    <v>1.6656000000000001E-2</v>
    <v>0.05</v>
    <v>USD</v>
    <v>Adobe Inc. is a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 and intelligent automation.</v>
    <v>30709</v>
    <v>Nasdaq Stock Market</v>
    <v>XNAS</v>
    <v>XNAS</v>
    <v>345 Park Avenue, SAN JOSE, CA, 95110-2704 US</v>
    <v>383.56150000000002</v>
    <v>254</v>
    <v>Software &amp; IT Services</v>
    <v>Stock</v>
    <v>45779.999671967191</v>
    <v>255</v>
    <v>379.19</v>
    <v>162326800000</v>
    <v>ADOBE INC.</v>
    <v>ADOBE INC.</v>
    <v>380.09</v>
    <v>24.6922</v>
    <v>374.63</v>
    <v>380.87</v>
    <v>380.92</v>
    <v>426200000</v>
    <v>ADBE</v>
    <v>ADOBE INC. (XNAS:ADBE)</v>
    <v>2340739</v>
    <v>4121134</v>
    <v>1997</v>
  </rv>
  <rv s="1">
    <v>256</v>
  </rv>
  <rv s="2">
    <fb>493.59</fb>
    <v>12</v>
  </rv>
  <rv s="2">
    <fb>492.27</fb>
    <v>12</v>
  </rv>
  <rv s="2">
    <fb>488.1</fb>
    <v>12</v>
  </rv>
  <rv s="2">
    <fb>482.65</fb>
    <v>12</v>
  </rv>
  <rv s="2">
    <fb>482.29</fb>
    <v>12</v>
  </rv>
  <rv s="2">
    <fb>483.11</fb>
    <v>12</v>
  </rv>
  <rv s="2">
    <fb>475.95</fb>
    <v>12</v>
  </rv>
  <rv s="2">
    <fb>485.35</fb>
    <v>12</v>
  </rv>
  <rv s="2">
    <fb>482.88</fb>
    <v>12</v>
  </rv>
  <rv s="2">
    <fb>483.43</fb>
    <v>12</v>
  </rv>
  <rv s="2">
    <fb>484.69</fb>
    <v>12</v>
  </rv>
  <rv s="2">
    <fb>481.85</fb>
    <v>12</v>
  </rv>
  <rv s="2">
    <fb>483.93</fb>
    <v>12</v>
  </rv>
  <rv s="2">
    <fb>483.31</fb>
    <v>12</v>
  </rv>
  <rv s="2">
    <fb>475.43</fb>
    <v>12</v>
  </rv>
  <rv s="2">
    <fb>478.43</fb>
    <v>12</v>
  </rv>
  <rv s="2">
    <fb>477.6</fb>
    <v>12</v>
  </rv>
  <rv s="2">
    <fb>445.87</fb>
    <v>12</v>
  </rv>
  <rv s="2">
    <fb>444.76</fb>
    <v>12</v>
  </rv>
  <rv s="2">
    <fb>439.02</fb>
    <v>12</v>
  </rv>
  <rv s="2">
    <fb>448.37</fb>
    <v>12</v>
  </rv>
  <rv s="2">
    <fb>455.8</fb>
    <v>12</v>
  </rv>
  <rv s="2">
    <fb>458.13</fb>
    <v>12</v>
  </rv>
  <rv s="2">
    <fb>465.43</fb>
    <v>12</v>
  </rv>
  <rv s="2">
    <fb>459.94</fb>
    <v>12</v>
  </rv>
  <rv s="2">
    <fb>462.69</fb>
    <v>12</v>
  </rv>
  <rv s="2">
    <fb>459.87</fb>
    <v>12</v>
  </rv>
  <rv s="2">
    <fb>458.74</fb>
    <v>12</v>
  </rv>
  <rv s="2">
    <fb>525.30999999999995</fb>
    <v>12</v>
  </rv>
  <rv s="2">
    <fb>518.74</fb>
    <v>12</v>
  </rv>
  <rv s="2">
    <fb>522.25</fb>
    <v>12</v>
  </rv>
  <rv s="2">
    <fb>522.95000000000005</fb>
    <v>12</v>
  </rv>
  <rv s="2">
    <fb>533.44000000000005</fb>
    <v>12</v>
  </rv>
  <rv s="2">
    <fb>524.16999999999996</fb>
    <v>12</v>
  </rv>
  <rv s="2">
    <fb>526.88</fb>
    <v>12</v>
  </rv>
  <rv s="2">
    <fb>528.66</fb>
    <v>12</v>
  </rv>
  <rv s="2">
    <fb>546.76</fb>
    <v>12</v>
  </rv>
  <rv s="2">
    <fb>555.54</fb>
    <v>12</v>
  </rv>
  <rv s="2">
    <fb>560.01</fb>
    <v>12</v>
  </rv>
  <rv s="2">
    <fb>567.71</fb>
    <v>12</v>
  </rv>
  <rv s="2">
    <fb>570.15</fb>
    <v>12</v>
  </rv>
  <rv s="2">
    <fb>578.34</fb>
    <v>12</v>
  </rv>
  <rv s="2">
    <fb>575.4</fb>
    <v>12</v>
  </rv>
  <rv s="2">
    <fb>566.02</fb>
    <v>12</v>
  </rv>
  <rv s="2">
    <fb>564.54999999999995</fb>
    <v>12</v>
  </rv>
  <rv s="2">
    <fb>557.63</fb>
    <v>12</v>
  </rv>
  <rv s="2">
    <fb>559.04999999999995</fb>
    <v>12</v>
  </rv>
  <rv s="2">
    <fb>565.71</fb>
    <v>12</v>
  </rv>
  <rv s="2">
    <fb>566.54</fb>
    <v>12</v>
  </rv>
  <rv s="2">
    <fb>563.09</fb>
    <v>12</v>
  </rv>
  <rv s="2">
    <fb>556.85</fb>
    <v>12</v>
  </rv>
  <rv s="2">
    <fb>551</fb>
    <v>12</v>
  </rv>
  <rv s="2">
    <fb>554.82000000000005</fb>
    <v>12</v>
  </rv>
  <rv s="2">
    <fb>546.01</fb>
    <v>12</v>
  </rv>
  <rv s="2">
    <fb>531.04</fb>
    <v>12</v>
  </rv>
  <rv s="2">
    <fb>532.15</fb>
    <v>12</v>
  </rv>
  <rv s="2">
    <fb>542.44000000000005</fb>
    <v>12</v>
  </rv>
  <rv s="2">
    <fb>536.61</fb>
    <v>12</v>
  </rv>
  <rv s="2">
    <fb>538.71</fb>
    <v>12</v>
  </rv>
  <rv s="2">
    <fb>551.65</fb>
    <v>12</v>
  </rv>
  <rv s="2">
    <fb>546.41</fb>
    <v>12</v>
  </rv>
  <rv s="2">
    <fb>526.16999999999996</fb>
    <v>12</v>
  </rv>
  <rv s="2">
    <fb>509.32</fb>
    <v>12</v>
  </rv>
  <rv s="2">
    <fb>514.20000000000005</fb>
    <v>12</v>
  </rv>
  <rv s="2">
    <fb>513.62</fb>
    <v>12</v>
  </rv>
  <rv s="2">
    <fb>530.24</fb>
    <v>12</v>
  </rv>
  <rv s="2">
    <fb>536.29999999999995</fb>
    <v>12</v>
  </rv>
  <rv s="2">
    <fb>530.92999999999995</fb>
    <v>12</v>
  </rv>
  <rv s="2">
    <fb>535.22</fb>
    <v>12</v>
  </rv>
  <rv s="2">
    <fb>539.79</fb>
    <v>12</v>
  </rv>
  <rv s="2">
    <fb>554.16</fb>
    <v>12</v>
  </rv>
  <rv s="2">
    <fb>553.46</fb>
    <v>12</v>
  </rv>
  <rv s="2">
    <fb>563.12</fb>
    <v>12</v>
  </rv>
  <rv s="2">
    <fb>562.25</fb>
    <v>12</v>
  </rv>
  <rv s="2">
    <fb>565.79</fb>
    <v>12</v>
  </rv>
  <rv s="2">
    <fb>557.44000000000005</fb>
    <v>12</v>
  </rv>
  <rv s="2">
    <fb>558.29999999999995</fb>
    <v>12</v>
  </rv>
  <rv s="2">
    <fb>559.44000000000005</fb>
    <v>12</v>
  </rv>
  <rv s="2">
    <fb>567.82000000000005</fb>
    <v>12</v>
  </rv>
  <rv s="2">
    <fb>560.54</fb>
    <v>12</v>
  </rv>
  <rv s="2">
    <fb>569.63</fb>
    <v>12</v>
  </rv>
  <rv s="2">
    <fb>574.41</fb>
    <v>12</v>
  </rv>
  <rv s="2">
    <fb>571.04</fb>
    <v>12</v>
  </rv>
  <rv s="2">
    <fb>575.25</fb>
    <v>12</v>
  </rv>
  <rv s="2">
    <fb>567.92999999999995</fb>
    <v>12</v>
  </rv>
  <rv s="2">
    <fb>563.41</fb>
    <v>12</v>
  </rv>
  <rv s="2">
    <fb>569.88</fb>
    <v>12</v>
  </rv>
  <rv s="2">
    <fb>574.48</fb>
    <v>12</v>
  </rv>
  <rv s="2">
    <fb>580.38</fb>
    <v>12</v>
  </rv>
  <rv s="2">
    <fb>586.54999999999995</fb>
    <v>12</v>
  </rv>
  <rv s="2">
    <fb>536.87</fb>
    <v>12</v>
  </rv>
  <rv s="2">
    <fb>521.5</fb>
    <v>12</v>
  </rv>
  <rv s="2">
    <fb>515.03</fb>
    <v>12</v>
  </rv>
  <rv s="2">
    <fb>508.13</fb>
    <v>12</v>
  </rv>
  <rv s="2">
    <fb>526.44000000000005</fb>
    <v>12</v>
  </rv>
  <rv s="2">
    <fb>522.29999999999995</fb>
    <v>12</v>
  </rv>
  <rv s="2">
    <fb>527.87</fb>
    <v>12</v>
  </rv>
  <rv s="2">
    <fb>524.07000000000005</fb>
    <v>12</v>
  </rv>
  <rv s="2">
    <fb>517.9</fb>
    <v>12</v>
  </rv>
  <rv s="2">
    <fb>515.38</fb>
    <v>12</v>
  </rv>
  <rv s="2">
    <fb>515.48</fb>
    <v>12</v>
  </rv>
  <rv s="2">
    <fb>517.78</fb>
    <v>12</v>
  </rv>
  <rv s="2">
    <fb>502.8</fb>
    <v>12</v>
  </rv>
  <rv s="2">
    <fb>505.81</fb>
    <v>12</v>
  </rv>
  <rv s="2">
    <fb>503.8</fb>
    <v>12</v>
  </rv>
  <rv s="2">
    <fb>507.22</fb>
    <v>12</v>
  </rv>
  <rv s="2">
    <fb>487.3</fb>
    <v>12</v>
  </rv>
  <rv s="2">
    <fb>496.24</fb>
    <v>12</v>
  </rv>
  <rv s="2">
    <fb>494.08</fb>
    <v>12</v>
  </rv>
  <rv s="2">
    <fb>503.57</fb>
    <v>12</v>
  </rv>
  <rv s="2">
    <fb>495.42</fb>
    <v>12</v>
  </rv>
  <rv s="2">
    <fb>509.65</fb>
    <v>12</v>
  </rv>
  <rv s="2">
    <fb>508.03</fb>
    <v>12</v>
  </rv>
  <rv s="2">
    <fb>502.54</fb>
    <v>12</v>
  </rv>
  <rv s="2">
    <fb>496.83</fb>
    <v>12</v>
  </rv>
  <rv s="2">
    <fb>494.9</fb>
    <v>12</v>
  </rv>
  <rv s="2">
    <fb>497.71</fb>
    <v>12</v>
  </rv>
  <rv s="2">
    <fb>493.11</fb>
    <v>12</v>
  </rv>
  <rv s="2">
    <fb>485.03</fb>
    <v>12</v>
  </rv>
  <rv s="2">
    <fb>482.87</fb>
    <v>12</v>
  </rv>
  <rv s="2">
    <fb>483.72</fb>
    <v>12</v>
  </rv>
  <rv s="2">
    <fb>481.04</fb>
    <v>12</v>
  </rv>
  <rv s="2">
    <fb>485.39</fb>
    <v>12</v>
  </rv>
  <rv s="2">
    <fb>486.68</fb>
    <v>12</v>
  </rv>
  <rv s="2">
    <fb>478.08</fb>
    <v>12</v>
  </rv>
  <rv s="2">
    <fb>482.8</fb>
    <v>12</v>
  </rv>
  <rv s="2">
    <fb>481.35</fb>
    <v>12</v>
  </rv>
  <rv s="2">
    <fb>486.42</fb>
    <v>12</v>
  </rv>
  <rv s="2">
    <fb>504.83</fb>
    <v>12</v>
  </rv>
  <rv s="2">
    <fb>500.92</fb>
    <v>12</v>
  </rv>
  <rv s="2">
    <fb>494.68</fb>
    <v>12</v>
  </rv>
  <rv s="2">
    <fb>504.48</fb>
    <v>12</v>
  </rv>
  <rv s="2">
    <fb>526.41999999999996</fb>
    <v>12</v>
  </rv>
  <rv s="2">
    <fb>532.5</fb>
    <v>12</v>
  </rv>
  <rv s="2">
    <fb>529.87</fb>
    <v>12</v>
  </rv>
  <rv s="2">
    <fb>503.37</fb>
    <v>12</v>
  </rv>
  <rv s="2">
    <fb>499.51</fb>
    <v>12</v>
  </rv>
  <rv s="2">
    <fb>499.61</fb>
    <v>12</v>
  </rv>
  <rv s="2">
    <fb>499.5</fb>
    <v>12</v>
  </rv>
  <rv s="2">
    <fb>504.44</fb>
    <v>12</v>
  </rv>
  <rv s="2">
    <fb>512.15</fb>
    <v>12</v>
  </rv>
  <rv s="2">
    <fb>518.73</fb>
    <v>12</v>
  </rv>
  <rv s="2">
    <fb>525.29999999999995</fb>
    <v>12</v>
  </rv>
  <rv s="2">
    <fb>513.67999999999995</fb>
    <v>12</v>
  </rv>
  <rv s="2">
    <fb>515.92999999999995</fb>
    <v>12</v>
  </rv>
  <rv s="2">
    <fb>516.20000000000005</fb>
    <v>12</v>
  </rv>
  <rv s="2">
    <fb>516.26</fb>
    <v>12</v>
  </rv>
  <rv s="2">
    <fb>536.49</fb>
    <v>12</v>
  </rv>
  <rv s="2">
    <fb>538.22</fb>
    <v>12</v>
  </rv>
  <rv s="2">
    <fb>552.96</fb>
    <v>12</v>
  </rv>
  <rv s="2">
    <fb>547.92999999999995</fb>
    <v>12</v>
  </rv>
  <rv s="2">
    <fb>547.04999999999995</fb>
    <v>12</v>
  </rv>
  <rv s="2">
    <fb>549.92999999999995</fb>
    <v>12</v>
  </rv>
  <rv s="2">
    <fb>474.63</fb>
    <v>12</v>
  </rv>
  <rv s="2">
    <fb>465.69</fb>
    <v>12</v>
  </rv>
  <rv s="2">
    <fb>461.53</fb>
    <v>12</v>
  </rv>
  <rv s="2">
    <fb>455.23</fb>
    <v>12</v>
  </rv>
  <rv s="2">
    <fb>441.31</fb>
    <v>12</v>
  </rv>
  <rv s="2">
    <fb>437.39</fb>
    <v>12</v>
  </rv>
  <rv s="2">
    <fb>447.17</fb>
    <v>12</v>
  </rv>
  <rv s="2">
    <fb>446.74</fb>
    <v>12</v>
  </rv>
  <rv s="2">
    <fb>447.94</fb>
    <v>12</v>
  </rv>
  <rv s="2">
    <fb>450.16</fb>
    <v>12</v>
  </rv>
  <rv s="2">
    <fb>446.48</fb>
    <v>12</v>
  </rv>
  <rv s="2">
    <fb>445.8</fb>
    <v>12</v>
  </rv>
  <rv s="2">
    <fb>444.68</fb>
    <v>12</v>
  </rv>
  <rv s="2">
    <fb>441</fb>
    <v>12</v>
  </rv>
  <rv s="2">
    <fb>430.57</fb>
    <v>12</v>
  </rv>
  <rv s="2">
    <fb>431.18</fb>
    <v>12</v>
  </rv>
  <rv s="2">
    <fb>422.63</fb>
    <v>12</v>
  </rv>
  <rv s="2">
    <fb>419.58</fb>
    <v>12</v>
  </rv>
  <rv s="2">
    <fb>405.92</fb>
    <v>12</v>
  </rv>
  <rv s="2">
    <fb>408.5</fb>
    <v>12</v>
  </rv>
  <rv s="2">
    <fb>412.71</fb>
    <v>12</v>
  </rv>
  <rv s="2">
    <fb>417.28</fb>
    <v>12</v>
  </rv>
  <rv s="2">
    <fb>426.93</fb>
    <v>12</v>
  </rv>
  <rv s="2">
    <fb>429.99</fb>
    <v>12</v>
  </rv>
  <rv s="2">
    <fb>436.36</fb>
    <v>12</v>
  </rv>
  <rv s="2">
    <fb>437.32</fb>
    <v>12</v>
  </rv>
  <rv s="2">
    <fb>437.28</fb>
    <v>12</v>
  </rv>
  <rv s="2">
    <fb>435.38</fb>
    <v>12</v>
  </rv>
  <rv s="2">
    <fb>438.6</fb>
    <v>12</v>
  </rv>
  <rv s="2">
    <fb>442.84</fb>
    <v>12</v>
  </rv>
  <rv s="2">
    <fb>441.68</fb>
    <v>12</v>
  </rv>
  <rv s="2">
    <fb>446</fb>
    <v>12</v>
  </rv>
  <rv s="2">
    <fb>437.45</fb>
    <v>12</v>
  </rv>
  <rv s="2">
    <fb>440.23</fb>
    <v>12</v>
  </rv>
  <rv s="2">
    <fb>437.63</fb>
    <v>12</v>
  </rv>
  <rv s="2">
    <fb>435.4</fb>
    <v>12</v>
  </rv>
  <rv s="2">
    <fb>433.07</fb>
    <v>12</v>
  </rv>
  <rv s="2">
    <fb>451.1</fb>
    <v>12</v>
  </rv>
  <rv s="2">
    <fb>458.82</fb>
    <v>12</v>
  </rv>
  <rv s="2">
    <fb>462.76</fb>
    <v>12</v>
  </rv>
  <rv s="2">
    <fb>459.22</fb>
    <v>12</v>
  </rv>
  <rv s="2">
    <fb>460.16</fb>
    <v>12</v>
  </rv>
  <rv s="2">
    <fb>464.11</fb>
    <v>12</v>
  </rv>
  <rv s="2">
    <fb>456.99</fb>
    <v>12</v>
  </rv>
  <rv s="2">
    <fb>454.69</fb>
    <v>12</v>
  </rv>
  <rv s="2">
    <fb>444.32</fb>
    <v>12</v>
  </rv>
  <rv s="2">
    <fb>444.42</fb>
    <v>12</v>
  </rv>
  <rv s="2">
    <fb>443.41</fb>
    <v>12</v>
  </rv>
  <rv s="2">
    <fb>441.5</fb>
    <v>12</v>
  </rv>
  <rv s="2">
    <fb>437.19</fb>
    <v>12</v>
  </rv>
  <rv s="2">
    <fb>438.56</fb>
    <v>12</v>
  </rv>
  <rv s="2">
    <fb>440.72</fb>
    <v>12</v>
  </rv>
  <rv s="2">
    <fb>446.03</fb>
    <v>12</v>
  </rv>
  <rv s="2">
    <fb>451.24</fb>
    <v>12</v>
  </rv>
  <rv s="2">
    <fb>444.78</fb>
    <v>12</v>
  </rv>
  <rv s="2">
    <fb>449.4</fb>
    <v>12</v>
  </rv>
  <rv s="2">
    <fb>435.08</fb>
    <v>12</v>
  </rv>
  <rv s="2">
    <fb>433.66</fb>
    <v>12</v>
  </rv>
  <rv s="2">
    <fb>377.84</fb>
    <v>12</v>
  </rv>
  <rv s="2">
    <fb>394.74</fb>
    <v>12</v>
  </rv>
  <rv s="2">
    <fb>399.34</fb>
    <v>12</v>
  </rv>
  <rv s="2">
    <fb>391.37</fb>
    <v>12</v>
  </rv>
  <rv s="2">
    <fb>387.89</fb>
    <v>12</v>
  </rv>
  <rv s="2">
    <fb>389.61</fb>
    <v>12</v>
  </rv>
  <rv s="2">
    <fb>387.26</fb>
    <v>12</v>
  </rv>
  <rv s="2">
    <fb>394.47</fb>
    <v>12</v>
  </rv>
  <rv s="2">
    <fb>403.64</fb>
    <v>12</v>
  </rv>
  <rv s="2">
    <fb>397.81</fb>
    <v>12</v>
  </rv>
  <rv s="2">
    <fb>396.15</fb>
    <v>12</v>
  </rv>
  <rv s="2">
    <fb>385.71</fb>
    <v>12</v>
  </rv>
  <rv s="2">
    <fb>383.53</fb>
    <v>12</v>
  </rv>
  <rv s="2">
    <fb>383.2</fb>
    <v>12</v>
  </rv>
  <rv s="2">
    <fb>385.78</fb>
    <v>12</v>
  </rv>
  <rv s="2">
    <fb>367.25</fb>
    <v>12</v>
  </rv>
  <rv s="2">
    <fb>349.07</fb>
    <v>12</v>
  </rv>
  <rv s="2">
    <fb>340.7</fb>
    <v>12</v>
  </rv>
  <rv s="2">
    <fb>340</fb>
    <v>12</v>
  </rv>
  <rv s="2">
    <fb>364.64</fb>
    <v>12</v>
  </rv>
  <rv s="2">
    <fb>350.05</fb>
    <v>12</v>
  </rv>
  <rv s="2">
    <fb>352.47</fb>
    <v>12</v>
  </rv>
  <rv s="2">
    <fb>350.91</fb>
    <v>12</v>
  </rv>
  <rv s="2">
    <fb>350.38</fb>
    <v>12</v>
  </rv>
  <rv s="2">
    <fb>344.19</fb>
    <v>12</v>
  </rv>
  <rv s="2">
    <fb>348.8</fb>
    <v>12</v>
  </rv>
  <rv s="2">
    <fb>343.22</fb>
    <v>12</v>
  </rv>
  <rv s="2">
    <fb>349.91</fb>
    <v>12</v>
  </rv>
  <rv s="2">
    <fb>351.96</fb>
    <v>12</v>
  </rv>
  <rv s="2">
    <fb>360.91</fb>
    <v>12</v>
  </rv>
  <rv s="2">
    <fb>367.72</fb>
    <v>12</v>
  </rv>
  <rv s="2">
    <fb>368.62</fb>
    <v>12</v>
  </rv>
  <rv s="2">
    <fb>370.98</fb>
    <v>12</v>
  </rv>
  <rv s="2">
    <fb>374.98</fb>
    <v>12</v>
  </rv>
  <rv s="2">
    <fb>374.63</fb>
    <v>12</v>
  </rv>
  <rv s="2">
    <fb>380.87</fb>
    <v>12</v>
  </rv>
  <rv s="3">
    <v>https://www.bing.com/financeapi/forcetrigger?t=a1o4mw&amp;q=XNYS%3aBABA&amp;form=skydnc</v>
    <v>Learn more on Bing</v>
  </rv>
  <rv s="7">
    <v>en-US</v>
    <v>a1o4mw</v>
    <v>268435456</v>
    <v>1</v>
    <v>Powered by Refinitiv</v>
    <v>13</v>
    <v>Alibaba Group Holding Limited (XNYS:BABA)</v>
    <v>14</v>
    <v>15</v>
    <v>Finance</v>
    <v>10</v>
    <v>148.43</v>
    <v>71.8</v>
    <v>0.23810000000000001</v>
    <v>5.23</v>
    <v>-7.1559999999999994E-4</v>
    <v>4.3392E-2</v>
    <v>-0.09</v>
    <v>USD</v>
    <v>Alibaba Group Holding Ltd is an investment holding company mainly engaged in the provision of technology infrastructure and marketing platforms. The Company operates its business through nine segments. The China Commerce Retail segment is engaged in the China commerce retail business. The China Commerce Wholesale segment is mainly engaged in the operation of 1688.com. The Cloud Intelligence segment provides cloud services. The International Commerce Retail segment provides customer management services, sales of goods and logistics services. The International Commerce Wholesale segment is mainly engaged in the operation of Alibaba.com. The Cainiao Represents Logistics Services segment provides fulfilment services. The Local Services segment’s revenue includes platform commissions, logistics services revenue. The Digital Media and Entertainment segment engages in the operation of Youku and Alibaba. The All Others segment is mainly engaged in the Sun Art, Freshippo and other business.</v>
    <v>194320</v>
    <v>New York Stock Exchange</v>
    <v>XNYS</v>
    <v>XNYS</v>
    <v>26/F, Tower One, Times Square, 1 Matheson Street, Causeway Bay HK</v>
    <v>126.62</v>
    <v>Software &amp; IT Services</v>
    <v>Stock</v>
    <v>45779.99997177031</v>
    <v>505</v>
    <v>124.25020000000001</v>
    <v>300302200000</v>
    <v>Alibaba Group Holding Limited</v>
    <v>Alibaba Group Holding Limited</v>
    <v>126.005</v>
    <v>18.439599999999999</v>
    <v>120.53</v>
    <v>125.76</v>
    <v>125.67</v>
    <v>2387899000</v>
    <v>BABA</v>
    <v>Alibaba Group Holding Limited (XNYS:BABA)</v>
    <v>18092542</v>
    <v>26254634</v>
    <v>1999</v>
  </rv>
  <rv s="1">
    <v>506</v>
  </rv>
  <rv s="2">
    <fb>81.55</fb>
    <v>12</v>
  </rv>
  <rv s="2">
    <fb>79.37</fb>
    <v>12</v>
  </rv>
  <rv s="2">
    <fb>78.459999999999994</fb>
    <v>12</v>
  </rv>
  <rv s="2">
    <fb>79.459999999999994</fb>
    <v>12</v>
  </rv>
  <rv s="2">
    <fb>80.040000000000006</fb>
    <v>12</v>
  </rv>
  <rv s="2">
    <fb>84.6</fb>
    <v>12</v>
  </rv>
  <rv s="2">
    <fb>79.510000000000005</fb>
    <v>12</v>
  </rv>
  <rv s="2">
    <fb>80.989999999999995</fb>
    <v>12</v>
  </rv>
  <rv s="2">
    <fb>86.7</fb>
    <v>12</v>
  </rv>
  <rv s="2">
    <fb>88.54</fb>
    <v>12</v>
  </rv>
  <rv s="2">
    <fb>88.28</fb>
    <v>12</v>
  </rv>
  <rv s="2">
    <fb>86.13</fb>
    <v>12</v>
  </rv>
  <rv s="2">
    <fb>82.68</fb>
    <v>12</v>
  </rv>
  <rv s="2">
    <fb>80.8</fb>
    <v>12</v>
  </rv>
  <rv s="2">
    <fb>81.260000000000005</fb>
    <v>12</v>
  </rv>
  <rv s="2">
    <fb>80.58</fb>
    <v>12</v>
  </rv>
  <rv s="2">
    <fb>79.06</fb>
    <v>12</v>
  </rv>
  <rv s="2">
    <fb>79.63</fb>
    <v>12</v>
  </rv>
  <rv s="2">
    <fb>78.34</fb>
    <v>12</v>
  </rv>
  <rv s="2">
    <fb>77.900000000000006</fb>
    <v>12</v>
  </rv>
  <rv s="2">
    <fb>78.45</fb>
    <v>12</v>
  </rv>
  <rv s="2">
    <fb>79.83</fb>
    <v>12</v>
  </rv>
  <rv s="2">
    <fb>80.010000000000005</fb>
    <v>12</v>
  </rv>
  <rv s="2">
    <fb>78.41</fb>
    <v>12</v>
  </rv>
  <rv s="2">
    <fb>79.3</fb>
    <v>12</v>
  </rv>
  <rv s="2">
    <fb>78.040000000000006</fb>
    <v>12</v>
  </rv>
  <rv s="2">
    <fb>75.680000000000007</fb>
    <v>12</v>
  </rv>
  <rv s="2">
    <fb>73.349999999999994</fb>
    <v>12</v>
  </rv>
  <rv s="2">
    <fb>74.55</fb>
    <v>12</v>
  </rv>
  <rv s="2">
    <fb>74.459999999999994</fb>
    <v>12</v>
  </rv>
  <rv s="2">
    <fb>74.349999999999994</fb>
    <v>12</v>
  </rv>
  <rv s="2">
    <fb>73.67</fb>
    <v>12</v>
  </rv>
  <rv s="2">
    <fb>74.790000000000006</fb>
    <v>12</v>
  </rv>
  <rv s="2">
    <fb>73.790000000000006</fb>
    <v>12</v>
  </rv>
  <rv s="2">
    <fb>74.17</fb>
    <v>12</v>
  </rv>
  <rv s="2">
    <fb>72.37</fb>
    <v>12</v>
  </rv>
  <rv s="2">
    <fb>72</fb>
    <v>12</v>
  </rv>
  <rv s="2">
    <fb>72.180000000000007</fb>
    <v>12</v>
  </rv>
  <rv s="2">
    <fb>73.680000000000007</fb>
    <v>12</v>
  </rv>
  <rv s="2">
    <fb>75.569999999999993</fb>
    <v>12</v>
  </rv>
  <rv s="2">
    <fb>74.52</fb>
    <v>12</v>
  </rv>
  <rv s="2">
    <fb>73.5</fb>
    <v>12</v>
  </rv>
  <rv s="2">
    <fb>75.7</fb>
    <v>12</v>
  </rv>
  <rv s="2">
    <fb>76.010000000000005</fb>
    <v>12</v>
  </rv>
  <rv s="2">
    <fb>78.52</fb>
    <v>12</v>
  </rv>
  <rv s="2">
    <fb>79.650000000000006</fb>
    <v>12</v>
  </rv>
  <rv s="2">
    <fb>78.010000000000005</fb>
    <v>12</v>
  </rv>
  <rv s="2">
    <fb>78.38</fb>
    <v>12</v>
  </rv>
  <rv s="2">
    <fb>77.040000000000006</fb>
    <v>12</v>
  </rv>
  <rv s="2">
    <fb>76.540000000000006</fb>
    <v>12</v>
  </rv>
  <rv s="2">
    <fb>75.27</fb>
    <v>12</v>
  </rv>
  <rv s="2">
    <fb>76.64</fb>
    <v>12</v>
  </rv>
  <rv s="2">
    <fb>76.099999999999994</fb>
    <v>12</v>
  </rv>
  <rv s="2">
    <fb>75.8</fb>
    <v>12</v>
  </rv>
  <rv s="2">
    <fb>75.400000000000006</fb>
    <v>12</v>
  </rv>
  <rv s="2">
    <fb>76.53</fb>
    <v>12</v>
  </rv>
  <rv s="2">
    <fb>78.62</fb>
    <v>12</v>
  </rv>
  <rv s="2">
    <fb>78</fb>
    <v>12</v>
  </rv>
  <rv s="2">
    <fb>78.849999999999994</fb>
    <v>12</v>
  </rv>
  <rv s="2">
    <fb>77.98</fb>
    <v>12</v>
  </rv>
  <rv s="2">
    <fb>77.45</fb>
    <v>12</v>
  </rv>
  <rv s="2">
    <fb>76.98</fb>
    <v>12</v>
  </rv>
  <rv s="2">
    <fb>77.83</fb>
    <v>12</v>
  </rv>
  <rv s="2">
    <fb>80.31</fb>
    <v>12</v>
  </rv>
  <rv s="2">
    <fb>79.989999999999995</fb>
    <v>12</v>
  </rv>
  <rv s="2">
    <fb>80.91</fb>
    <v>12</v>
  </rv>
  <rv s="2">
    <fb>81.099999999999994</fb>
    <v>12</v>
  </rv>
  <rv s="2">
    <fb>79.47</fb>
    <v>12</v>
  </rv>
  <rv s="2">
    <fb>79.540000000000006</fb>
    <v>12</v>
  </rv>
  <rv s="2">
    <fb>83.18</fb>
    <v>12</v>
  </rv>
  <rv s="2">
    <fb>83.91</fb>
    <v>12</v>
  </rv>
  <rv s="2">
    <fb>81.040000000000006</fb>
    <v>12</v>
  </rv>
  <rv s="2">
    <fb>83.53</fb>
    <v>12</v>
  </rv>
  <rv s="2">
    <fb>82.96</fb>
    <v>12</v>
  </rv>
  <rv s="2">
    <fb>85.41</fb>
    <v>12</v>
  </rv>
  <rv s="2">
    <fb>81.760000000000005</fb>
    <v>12</v>
  </rv>
  <rv s="2">
    <fb>81.45</fb>
    <v>12</v>
  </rv>
  <rv s="2">
    <fb>79.62</fb>
    <v>12</v>
  </rv>
  <rv s="2">
    <fb>81.02</fb>
    <v>12</v>
  </rv>
  <rv s="2">
    <fb>83.34</fb>
    <v>12</v>
  </rv>
  <rv s="2">
    <fb>82.27</fb>
    <v>12</v>
  </rv>
  <rv s="2">
    <fb>82.47</fb>
    <v>12</v>
  </rv>
  <rv s="2">
    <fb>82.43</fb>
    <v>12</v>
  </rv>
  <rv s="2">
    <fb>81.180000000000007</fb>
    <v>12</v>
  </rv>
  <rv s="2">
    <fb>81.44</fb>
    <v>12</v>
  </rv>
  <rv s="2">
    <fb>83.8</fb>
    <v>12</v>
  </rv>
  <rv s="2">
    <fb>84.81</fb>
    <v>12</v>
  </rv>
  <rv s="2">
    <fb>85.49</fb>
    <v>12</v>
  </rv>
  <rv s="2">
    <fb>84.69</fb>
    <v>12</v>
  </rv>
  <rv s="2">
    <fb>83.6</fb>
    <v>12</v>
  </rv>
  <rv s="2">
    <fb>84.7</fb>
    <v>12</v>
  </rv>
  <rv s="2">
    <fb>84.42</fb>
    <v>12</v>
  </rv>
  <rv s="2">
    <fb>88.49</fb>
    <v>12</v>
  </rv>
  <rv s="2">
    <fb>88.29</fb>
    <v>12</v>
  </rv>
  <rv s="2">
    <fb>90.09</fb>
    <v>12</v>
  </rv>
  <rv s="2">
    <fb>97.19</fb>
    <v>12</v>
  </rv>
  <rv s="2">
    <fb>95.46</fb>
    <v>12</v>
  </rv>
  <rv s="2">
    <fb>105.07</fb>
    <v>12</v>
  </rv>
  <rv s="2">
    <fb>107.33</fb>
    <v>12</v>
  </rv>
  <rv s="2">
    <fb>106.12</fb>
    <v>12</v>
  </rv>
  <rv s="2">
    <fb>112.74</fb>
    <v>12</v>
  </rv>
  <rv s="2">
    <fb>115.25</fb>
    <v>12</v>
  </rv>
  <rv s="2">
    <fb>112.84</fb>
    <v>12</v>
  </rv>
  <rv s="2">
    <fb>114.53</fb>
    <v>12</v>
  </rv>
  <rv s="2">
    <fb>117.52</fb>
    <v>12</v>
  </rv>
  <rv s="2">
    <fb>109.68</fb>
    <v>12</v>
  </rv>
  <rv s="2">
    <fb>107.89</fb>
    <v>12</v>
  </rv>
  <rv s="2">
    <fb>109.28</fb>
    <v>12</v>
  </rv>
  <rv s="2">
    <fb>110.14</fb>
    <v>12</v>
  </rv>
  <rv s="2">
    <fb>107.81</fb>
    <v>12</v>
  </rv>
  <rv s="2">
    <fb>101.84</fb>
    <v>12</v>
  </rv>
  <rv s="2">
    <fb>102.17</fb>
    <v>12</v>
  </rv>
  <rv s="2">
    <fb>100.07</fb>
    <v>12</v>
  </rv>
  <rv s="2">
    <fb>102.43</fb>
    <v>12</v>
  </rv>
  <rv s="2">
    <fb>100.91</fb>
    <v>12</v>
  </rv>
  <rv s="2">
    <fb>100.46</fb>
    <v>12</v>
  </rv>
  <rv s="2">
    <fb>98</fb>
    <v>12</v>
  </rv>
  <rv s="2">
    <fb>96.36</fb>
    <v>12</v>
  </rv>
  <rv s="2">
    <fb>97.42</fb>
    <v>12</v>
  </rv>
  <rv s="2">
    <fb>99.93</fb>
    <v>12</v>
  </rv>
  <rv s="2">
    <fb>99.83</fb>
    <v>12</v>
  </rv>
  <rv s="2">
    <fb>98.7</fb>
    <v>12</v>
  </rv>
  <rv s="2">
    <fb>97.98</fb>
    <v>12</v>
  </rv>
  <rv s="2">
    <fb>97.58</fb>
    <v>12</v>
  </rv>
  <rv s="2">
    <fb>98.4</fb>
    <v>12</v>
  </rv>
  <rv s="2">
    <fb>99.21</fb>
    <v>12</v>
  </rv>
  <rv s="2">
    <fb>96.73</fb>
    <v>12</v>
  </rv>
  <rv s="2">
    <fb>100.14</fb>
    <v>12</v>
  </rv>
  <rv s="2">
    <fb>94.19</fb>
    <v>12</v>
  </rv>
  <rv s="2">
    <fb>95.42</fb>
    <v>12</v>
  </rv>
  <rv s="2">
    <fb>91.78</fb>
    <v>12</v>
  </rv>
  <rv s="2">
    <fb>92</fb>
    <v>12</v>
  </rv>
  <rv s="2">
    <fb>90.58</fb>
    <v>12</v>
  </rv>
  <rv s="2">
    <fb>88.59</fb>
    <v>12</v>
  </rv>
  <rv s="2">
    <fb>89.35</fb>
    <v>12</v>
  </rv>
  <rv s="2">
    <fb>87.11</fb>
    <v>12</v>
  </rv>
  <rv s="2">
    <fb>86.77</fb>
    <v>12</v>
  </rv>
  <rv s="2">
    <fb>85.58</fb>
    <v>12</v>
  </rv>
  <rv s="2">
    <fb>83.13</fb>
    <v>12</v>
  </rv>
  <rv s="2">
    <fb>85.18</fb>
    <v>12</v>
  </rv>
  <rv s="2">
    <fb>86.59</fb>
    <v>12</v>
  </rv>
  <rv s="2">
    <fb>87.37</fb>
    <v>12</v>
  </rv>
  <rv s="2">
    <fb>85.95</fb>
    <v>12</v>
  </rv>
  <rv s="2">
    <fb>85.68</fb>
    <v>12</v>
  </rv>
  <rv s="2">
    <fb>84.93</fb>
    <v>12</v>
  </rv>
  <rv s="2">
    <fb>84.15</fb>
    <v>12</v>
  </rv>
  <rv s="2">
    <fb>85.93</fb>
    <v>12</v>
  </rv>
  <rv s="2">
    <fb>92.32</fb>
    <v>12</v>
  </rv>
  <rv s="2">
    <fb>89.83</fb>
    <v>12</v>
  </rv>
  <rv s="2">
    <fb>88.98</fb>
    <v>12</v>
  </rv>
  <rv s="2">
    <fb>89.23</fb>
    <v>12</v>
  </rv>
  <rv s="2">
    <fb>87.82</fb>
    <v>12</v>
  </rv>
  <rv s="2">
    <fb>86.06</fb>
    <v>12</v>
  </rv>
  <rv s="2">
    <fb>87.15</fb>
    <v>12</v>
  </rv>
  <rv s="2">
    <fb>85</fb>
    <v>12</v>
  </rv>
  <rv s="2">
    <fb>84.31</fb>
    <v>12</v>
  </rv>
  <rv s="2">
    <fb>82.28</fb>
    <v>12</v>
  </rv>
  <rv s="2">
    <fb>85.14</fb>
    <v>12</v>
  </rv>
  <rv s="2">
    <fb>85.52</fb>
    <v>12</v>
  </rv>
  <rv s="2">
    <fb>86.08</fb>
    <v>12</v>
  </rv>
  <rv s="2">
    <fb>85.06</fb>
    <v>12</v>
  </rv>
  <rv s="2">
    <fb>84.13</fb>
    <v>12</v>
  </rv>
  <rv s="2">
    <fb>84.79</fb>
    <v>12</v>
  </rv>
  <rv s="2">
    <fb>84.95</fb>
    <v>12</v>
  </rv>
  <rv s="2">
    <fb>85.54</fb>
    <v>12</v>
  </rv>
  <rv s="2">
    <fb>84.48</fb>
    <v>12</v>
  </rv>
  <rv s="2">
    <fb>83.69</fb>
    <v>12</v>
  </rv>
  <rv s="2">
    <fb>80.53</fb>
    <v>12</v>
  </rv>
  <rv s="2">
    <fb>80.540000000000006</fb>
    <v>12</v>
  </rv>
  <rv s="2">
    <fb>81.680000000000007</fb>
    <v>12</v>
  </rv>
  <rv s="2">
    <fb>82.44</fb>
    <v>12</v>
  </rv>
  <rv s="2">
    <fb>85.12</fb>
    <v>12</v>
  </rv>
  <rv s="2">
    <fb>85.38</fb>
    <v>12</v>
  </rv>
  <rv s="2">
    <fb>86.4</fb>
    <v>12</v>
  </rv>
  <rv s="2">
    <fb>86.1</fb>
    <v>12</v>
  </rv>
  <rv s="2">
    <fb>89.14</fb>
    <v>12</v>
  </rv>
  <rv s="2">
    <fb>89.99</fb>
    <v>12</v>
  </rv>
  <rv s="2">
    <fb>96.03</fb>
    <v>12</v>
  </rv>
  <rv s="2">
    <fb>96.72</fb>
    <v>12</v>
  </rv>
  <rv s="2">
    <fb>102.74</fb>
    <v>12</v>
  </rv>
  <rv s="2">
    <fb>98.84</fb>
    <v>12</v>
  </rv>
  <rv s="2">
    <fb>98.61</fb>
    <v>12</v>
  </rv>
  <rv s="2">
    <fb>102.35</fb>
    <v>12</v>
  </rv>
  <rv s="2">
    <fb>99.28</fb>
    <v>12</v>
  </rv>
  <rv s="2">
    <fb>100.38</fb>
    <v>12</v>
  </rv>
  <rv s="2">
    <fb>103.51</fb>
    <v>12</v>
  </rv>
  <rv s="2">
    <fb>111.32</fb>
    <v>12</v>
  </rv>
  <rv s="2">
    <fb>112.78</fb>
    <v>12</v>
  </rv>
  <rv s="2">
    <fb>118.33</fb>
    <v>12</v>
  </rv>
  <rv s="2">
    <fb>119.54</fb>
    <v>12</v>
  </rv>
  <rv s="2">
    <fb>124.73</fb>
    <v>12</v>
  </rv>
  <rv s="2">
    <fb>126.9</fb>
    <v>12</v>
  </rv>
  <rv s="2">
    <fb>125.79</fb>
    <v>12</v>
  </rv>
  <rv s="2">
    <fb>135.97</fb>
    <v>12</v>
  </rv>
  <rv s="2">
    <fb>143.75</fb>
    <v>12</v>
  </rv>
  <rv s="2">
    <fb>129.04</fb>
    <v>12</v>
  </rv>
  <rv s="2">
    <fb>134.01</fb>
    <v>12</v>
  </rv>
  <rv s="2">
    <fb>139.08000000000001</fb>
    <v>12</v>
  </rv>
  <rv s="2">
    <fb>136.55000000000001</fb>
    <v>12</v>
  </rv>
  <rv s="2">
    <fb>132.51</fb>
    <v>12</v>
  </rv>
  <rv s="2">
    <fb>130.81</fb>
    <v>12</v>
  </rv>
  <rv s="2">
    <fb>129.85</fb>
    <v>12</v>
  </rv>
  <rv s="2">
    <fb>141.03</fb>
    <v>12</v>
  </rv>
  <rv s="2">
    <fb>139.94999999999999</fb>
    <v>12</v>
  </rv>
  <rv s="2">
    <fb>140.62</fb>
    <v>12</v>
  </rv>
  <rv s="2">
    <fb>132.54</fb>
    <v>12</v>
  </rv>
  <rv s="2">
    <fb>139.02000000000001</fb>
    <v>12</v>
  </rv>
  <rv s="2">
    <fb>137.13999999999999</fb>
    <v>12</v>
  </rv>
  <rv s="2">
    <fb>138.35</fb>
    <v>12</v>
  </rv>
  <rv s="2">
    <fb>141.1</fb>
    <v>12</v>
  </rv>
  <rv s="2">
    <fb>147.57</fb>
    <v>12</v>
  </rv>
  <rv s="2">
    <fb>142.74</fb>
    <v>12</v>
  </rv>
  <rv s="2">
    <fb>143.19999999999999</fb>
    <v>12</v>
  </rv>
  <rv s="2">
    <fb>136.91</fb>
    <v>12</v>
  </rv>
  <rv s="2">
    <fb>135.13999999999999</fb>
    <v>12</v>
  </rv>
  <rv s="2">
    <fb>134.47999999999999</fb>
    <v>12</v>
  </rv>
  <rv s="2">
    <fb>132.75</fb>
    <v>12</v>
  </rv>
  <rv s="2">
    <fb>132.24</fb>
    <v>12</v>
  </rv>
  <rv s="2">
    <fb>135.63</fb>
    <v>12</v>
  </rv>
  <rv s="2">
    <fb>132.43</fb>
    <v>12</v>
  </rv>
  <rv s="2">
    <fb>132.22999999999999</fb>
    <v>12</v>
  </rv>
  <rv s="2">
    <fb>132.69999999999999</fb>
    <v>12</v>
  </rv>
  <rv s="2">
    <fb>129.79</fb>
    <v>12</v>
  </rv>
  <rv s="2">
    <fb>129.33000000000001</fb>
    <v>12</v>
  </rv>
  <rv s="2">
    <fb>116.54</fb>
    <v>12</v>
  </rv>
  <rv s="2">
    <fb>105.98</fb>
    <v>12</v>
  </rv>
  <rv s="2">
    <fb>99.37</fb>
    <v>12</v>
  </rv>
  <rv s="2">
    <fb>104.78</fb>
    <v>12</v>
  </rv>
  <rv s="2">
    <fb>104.18</fb>
    <v>12</v>
  </rv>
  <rv s="2">
    <fb>107.73</fb>
    <v>12</v>
  </rv>
  <rv s="2">
    <fb>113.97</fb>
    <v>12</v>
  </rv>
  <rv s="2">
    <fb>112.28</fb>
    <v>12</v>
  </rv>
  <rv s="2">
    <fb>106.75</fb>
    <v>12</v>
  </rv>
  <rv s="2">
    <fb>108.87</fb>
    <v>12</v>
  </rv>
  <rv s="2">
    <fb>110.15</fb>
    <v>12</v>
  </rv>
  <rv s="2">
    <fb>115.88</fb>
    <v>12</v>
  </rv>
  <rv s="2">
    <fb>118.97</fb>
    <v>12</v>
  </rv>
  <rv s="2">
    <fb>119.29</fb>
    <v>12</v>
  </rv>
  <rv s="2">
    <fb>120.28</fb>
    <v>12</v>
  </rv>
  <rv s="2">
    <fb>118.37</fb>
    <v>12</v>
  </rv>
  <rv s="2">
    <fb>118.88</fb>
    <v>12</v>
  </rv>
  <rv s="2">
    <fb>119.43</fb>
    <v>12</v>
  </rv>
  <rv s="2">
    <fb>120.53</fb>
    <v>12</v>
  </rv>
  <rv s="2">
    <fb>125.76</fb>
    <v>12</v>
  </rv>
  <rv s="3">
    <v>https://www.bing.com/financeapi/forcetrigger?t=a1qe5r&amp;q=XNAS%3aCSCO&amp;form=skydnc</v>
    <v>Learn more on Bing</v>
  </rv>
  <rv s="7">
    <v>en-US</v>
    <v>a1qe5r</v>
    <v>268435456</v>
    <v>1</v>
    <v>Powered by Refinitiv</v>
    <v>13</v>
    <v>CISCO SYSTEMS, INC. (XNAS:CSCO)</v>
    <v>14</v>
    <v>15</v>
    <v>Finance</v>
    <v>10</v>
    <v>66.5</v>
    <v>44.5</v>
    <v>0.86460000000000004</v>
    <v>1.21</v>
    <v>-1.173E-3</v>
    <v>2.0819000000000001E-2</v>
    <v>-6.9599999999999995E-2</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59.414999999999999</v>
    <v>Communications &amp; Networking</v>
    <v>Stock</v>
    <v>45779.985039154686</v>
    <v>752</v>
    <v>58.734999999999999</v>
    <v>236032100000</v>
    <v>CISCO SYSTEMS, INC.</v>
    <v>CISCO SYSTEMS, INC.</v>
    <v>59.06</v>
    <v>25.467400000000001</v>
    <v>58.12</v>
    <v>59.33</v>
    <v>59.260399999999997</v>
    <v>3978292000</v>
    <v>CSCO</v>
    <v>CISCO SYSTEMS, INC. (XNAS:CSCO)</v>
    <v>18753540</v>
    <v>25605831</v>
    <v>2021</v>
  </rv>
  <rv s="1">
    <v>753</v>
  </rv>
  <rv s="2">
    <fb>47.11</fb>
    <v>12</v>
  </rv>
  <rv s="2">
    <fb>47.28</fb>
    <v>12</v>
  </rv>
  <rv s="2">
    <fb>48</fb>
    <v>12</v>
  </rv>
  <rv s="2">
    <fb>47.79</fb>
    <v>12</v>
  </rv>
  <rv s="2">
    <fb>48.06</fb>
    <v>12</v>
  </rv>
  <rv s="2">
    <fb>48.68</fb>
    <v>12</v>
  </rv>
  <rv s="2">
    <fb>48.95</fb>
    <v>12</v>
  </rv>
  <rv s="2">
    <fb>49.67</fb>
    <v>12</v>
  </rv>
  <rv s="2">
    <fb>48.34</fb>
    <v>12</v>
  </rv>
  <rv s="2">
    <fb>48.17</fb>
    <v>12</v>
  </rv>
  <rv s="2">
    <fb>47.13</fb>
    <v>12</v>
  </rv>
  <rv s="2">
    <fb>46.94</fb>
    <v>12</v>
  </rv>
  <rv s="2">
    <fb>47.43</fb>
    <v>12</v>
  </rv>
  <rv s="2">
    <fb>46.6</fb>
    <v>12</v>
  </rv>
  <rv s="2">
    <fb>46.42</fb>
    <v>12</v>
  </rv>
  <rv s="2">
    <fb>46.28</fb>
    <v>12</v>
  </rv>
  <rv s="2">
    <fb>46.08</fb>
    <v>12</v>
  </rv>
  <rv s="2">
    <fb>46.12</fb>
    <v>12</v>
  </rv>
  <rv s="2">
    <fb>46.5</fb>
    <v>12</v>
  </rv>
  <rv s="2">
    <fb>46.65</fb>
    <v>12</v>
  </rv>
  <rv s="2">
    <fb>47.42</fb>
    <v>12</v>
  </rv>
  <rv s="2">
    <fb>46.02</fb>
    <v>12</v>
  </rv>
  <rv s="2">
    <fb>46.23</fb>
    <v>12</v>
  </rv>
  <rv s="2">
    <fb>45.84</fb>
    <v>12</v>
  </rv>
  <rv s="2">
    <fb>45.85</fb>
    <v>12</v>
  </rv>
  <rv s="2">
    <fb>45.77</fb>
    <v>12</v>
  </rv>
  <rv s="2">
    <fb>45.62</fb>
    <v>12</v>
  </rv>
  <rv s="2">
    <fb>45.52</fb>
    <v>12</v>
  </rv>
  <rv s="2">
    <fb>45.68</fb>
    <v>12</v>
  </rv>
  <rv s="2">
    <fb>45.69</fb>
    <v>12</v>
  </rv>
  <rv s="2">
    <fb>45.97</fb>
    <v>12</v>
  </rv>
  <rv s="2">
    <fb>46.72</fb>
    <v>12</v>
  </rv>
  <rv s="2">
    <fb>47.29</fb>
    <v>12</v>
  </rv>
  <rv s="2">
    <fb>47.38</fb>
    <v>12</v>
  </rv>
  <rv s="2">
    <fb>46.86</fb>
    <v>12</v>
  </rv>
  <rv s="2">
    <fb>47.45</fb>
    <v>12</v>
  </rv>
  <rv s="2">
    <fb>47.51</fb>
    <v>12</v>
  </rv>
  <rv s="2">
    <fb>47.52</fb>
    <v>12</v>
  </rv>
  <rv s="2">
    <fb>47.09</fb>
    <v>12</v>
  </rv>
  <rv s="2">
    <fb>46.06</fb>
    <v>12</v>
  </rv>
  <rv s="2">
    <fb>45.8</fb>
    <v>12</v>
  </rv>
  <rv s="2">
    <fb>46.27</fb>
    <v>12</v>
  </rv>
  <rv s="2">
    <fb>46.76</fb>
    <v>12</v>
  </rv>
  <rv s="2">
    <fb>47.4</fb>
    <v>12</v>
  </rv>
  <rv s="2">
    <fb>48.52</fb>
    <v>12</v>
  </rv>
  <rv s="2">
    <fb>48.04</fb>
    <v>12</v>
  </rv>
  <rv s="2">
    <fb>47.32</fb>
    <v>12</v>
  </rv>
  <rv s="2">
    <fb>46.82</fb>
    <v>12</v>
  </rv>
  <rv s="2">
    <fb>46.36</fb>
    <v>12</v>
  </rv>
  <rv s="2">
    <fb>46.85</fb>
    <v>12</v>
  </rv>
  <rv s="2">
    <fb>47.24</fb>
    <v>12</v>
  </rv>
  <rv s="2">
    <fb>47.88</fb>
    <v>12</v>
  </rv>
  <rv s="2">
    <fb>47.99</fb>
    <v>12</v>
  </rv>
  <rv s="2">
    <fb>48.14</fb>
    <v>12</v>
  </rv>
  <rv s="2">
    <fb>48.45</fb>
    <v>12</v>
  </rv>
  <rv s="2">
    <fb>47.39</fb>
    <v>12</v>
  </rv>
  <rv s="2">
    <fb>46.66</fb>
    <v>12</v>
  </rv>
  <rv s="2">
    <fb>44.74</fb>
    <v>12</v>
  </rv>
  <rv s="2">
    <fb>45.16</fb>
    <v>12</v>
  </rv>
  <rv s="2">
    <fb>45.12</fb>
    <v>12</v>
  </rv>
  <rv s="2">
    <fb>45.83</fb>
    <v>12</v>
  </rv>
  <rv s="2">
    <fb>45.47</fb>
    <v>12</v>
  </rv>
  <rv s="2">
    <fb>44.86</fb>
    <v>12</v>
  </rv>
  <rv s="2">
    <fb>45.37</fb>
    <v>12</v>
  </rv>
  <rv s="2">
    <fb>45.44</fb>
    <v>12</v>
  </rv>
  <rv s="2">
    <fb>48.53</fb>
    <v>12</v>
  </rv>
  <rv s="2">
    <fb>49.46</fb>
    <v>12</v>
  </rv>
  <rv s="2">
    <fb>49.98</fb>
    <v>12</v>
  </rv>
  <rv s="2">
    <fb>50.24</fb>
    <v>12</v>
  </rv>
  <rv s="2">
    <fb>50.45</fb>
    <v>12</v>
  </rv>
  <rv s="2">
    <fb>50.22</fb>
    <v>12</v>
  </rv>
  <rv s="2">
    <fb>50.74</fb>
    <v>12</v>
  </rv>
  <rv s="2">
    <fb>50.79</fb>
    <v>12</v>
  </rv>
  <rv s="2">
    <fb>50.71</fb>
    <v>12</v>
  </rv>
  <rv s="2">
    <fb>49.85</fb>
    <v>12</v>
  </rv>
  <rv s="2">
    <fb>50.39</fb>
    <v>12</v>
  </rv>
  <rv s="2">
    <fb>50.54</fb>
    <v>12</v>
  </rv>
  <rv s="2">
    <fb>50.06</fb>
    <v>12</v>
  </rv>
  <rv s="2">
    <fb>49.7</fb>
    <v>12</v>
  </rv>
  <rv s="2">
    <fb>49.13</fb>
    <v>12</v>
  </rv>
  <rv s="2">
    <fb>48.5</fb>
    <v>12</v>
  </rv>
  <rv s="2">
    <fb>48.7</fb>
    <v>12</v>
  </rv>
  <rv s="2">
    <fb>48.79</fb>
    <v>12</v>
  </rv>
  <rv s="2">
    <fb>49.11</fb>
    <v>12</v>
  </rv>
  <rv s="2">
    <fb>49.61</fb>
    <v>12</v>
  </rv>
  <rv s="2">
    <fb>49.8</fb>
    <v>12</v>
  </rv>
  <rv s="2">
    <fb>51.03</fb>
    <v>12</v>
  </rv>
  <rv s="2">
    <fb>50.61</fb>
    <v>12</v>
  </rv>
  <rv s="2">
    <fb>50.57</fb>
    <v>12</v>
  </rv>
  <rv s="2">
    <fb>51.44</fb>
    <v>12</v>
  </rv>
  <rv s="2">
    <fb>51.97</fb>
    <v>12</v>
  </rv>
  <rv s="2">
    <fb>52.19</fb>
    <v>12</v>
  </rv>
  <rv s="3">
    <v>https://www.bing.com/financeapi/forcetrigger?t=a269ec&amp;q=XNYS%3aXOM&amp;form=skydnc</v>
    <v>Learn more on Bing</v>
  </rv>
  <rv s="7">
    <v>en-US</v>
    <v>a269ec</v>
    <v>268435456</v>
    <v>1</v>
    <v>Powered by Refinitiv</v>
    <v>13</v>
    <v>EXXON MOBIL CORPORATION (XNYS:XOM)</v>
    <v>14</v>
    <v>15</v>
    <v>Finance</v>
    <v>10</v>
    <v>126.34</v>
    <v>97.8</v>
    <v>0.48870000000000002</v>
    <v>0.43</v>
    <v>-5.6490000000000002E-4</v>
    <v>4.065E-3</v>
    <v>-0.06</v>
    <v>USD</v>
    <v>Exxon Mobil Corporation is an energy provider and chemical manufacturer. The Company’s principal business involves exploration for, and production of, crude oil and natural gas; the manufacture, trade, transport and sale of crude oil, natural gas, petroleum products, petrochemicals and a wide variety of specialty products; and pursuit of lower-emission and other new business opportunities, including carbon capture and storage, hydrogen, lower-emission fuels, Proxxima systems, carbon materials, and lithium. Its Upstream segment explores for and produces crude oil and natural gas. The Energy Products, Chemical Products, and Specialty Products segments manufacture and sell petroleum products and petrochemicals. Energy Products segment includes fuels, aromatics, and catalysts and licensing. Chemical Products segment consists of olefins, polyolefins, and intermediates. Specialty Products segment includes finished lubricants, basestocks and waxes, synthetics, and elastomers and resins.</v>
    <v>61000</v>
    <v>New York Stock Exchange</v>
    <v>XNYS</v>
    <v>XNYS</v>
    <v>22777 SPRINGWOODS VILLAGE PARKWAY, SPRING, TX, 77389-1425 US</v>
    <v>109</v>
    <v>Oil &amp; Gas</v>
    <v>Stock</v>
    <v>45779.998286110938</v>
    <v>847</v>
    <v>104.55</v>
    <v>459389400000</v>
    <v>EXXON MOBIL CORPORATION</v>
    <v>EXXON MOBIL CORPORATION</v>
    <v>107.72</v>
    <v>14.0625</v>
    <v>105.78</v>
    <v>106.21</v>
    <v>106.15</v>
    <v>4325293000</v>
    <v>XOM</v>
    <v>EXXON MOBIL CORPORATION (XNYS:XOM)</v>
    <v>16581870</v>
    <v>18454098</v>
    <v>1882</v>
  </rv>
  <rv s="1">
    <v>848</v>
  </rv>
  <rv s="2">
    <fb>116.75</fb>
    <v>12</v>
  </rv>
  <rv s="2">
    <fb>116.17</fb>
    <v>12</v>
  </rv>
  <rv s="2">
    <fb>116.15</fb>
    <v>12</v>
  </rv>
  <rv s="2">
    <fb>118.44</fb>
    <v>12</v>
  </rv>
  <rv s="2">
    <fb>117.96</fb>
    <v>12</v>
  </rv>
  <rv s="2">
    <fb>117.91</fb>
    <v>12</v>
  </rv>
  <rv s="2">
    <fb>117.67</fb>
    <v>12</v>
  </rv>
  <rv s="2">
    <fb>118.58</fb>
    <v>12</v>
  </rv>
  <rv s="2">
    <fb>117.87</fb>
    <v>12</v>
  </rv>
  <rv s="2">
    <fb>119.64</fb>
    <v>12</v>
  </rv>
  <rv s="2">
    <fb>118.67</fb>
    <v>12</v>
  </rv>
  <rv s="2">
    <fb>117.85</fb>
    <v>12</v>
  </rv>
  <rv s="2">
    <fb>115.48</fb>
    <v>12</v>
  </rv>
  <rv s="2">
    <fb>113.51</fb>
    <v>12</v>
  </rv>
  <rv s="2">
    <fb>113.42</fb>
    <v>12</v>
  </rv>
  <rv s="2">
    <fb>114.86</fb>
    <v>12</v>
  </rv>
  <rv s="2">
    <fb>113.63</fb>
    <v>12</v>
  </rv>
  <rv s="2">
    <fb>113.99</fb>
    <v>12</v>
  </rv>
  <rv s="2">
    <fb>117.26</fb>
    <v>12</v>
  </rv>
  <rv s="2">
    <fb>114.45</fb>
    <v>12</v>
  </rv>
  <rv s="2">
    <fb>112.67</fb>
    <v>12</v>
  </rv>
  <rv s="2">
    <fb>113.12</fb>
    <v>12</v>
  </rv>
  <rv s="2">
    <fb>112.75</fb>
    <v>12</v>
  </rv>
  <rv s="2">
    <fb>113.08</fb>
    <v>12</v>
  </rv>
  <rv s="2">
    <fb>112.17</fb>
    <v>12</v>
  </rv>
  <rv s="2">
    <fb>110.93</fb>
    <v>12</v>
  </rv>
  <rv s="2">
    <fb>110.04</fb>
    <v>12</v>
  </rv>
  <rv s="2">
    <fb>109.11</fb>
    <v>12</v>
  </rv>
  <rv s="2">
    <fb>108.36</fb>
    <v>12</v>
  </rv>
  <rv s="2">
    <fb>109.38</fb>
    <v>12</v>
  </rv>
  <rv s="2">
    <fb>111.74</fb>
    <v>12</v>
  </rv>
  <rv s="2">
    <fb>110.76</fb>
    <v>12</v>
  </rv>
  <rv s="2">
    <fb>114.05</fb>
    <v>12</v>
  </rv>
  <rv s="2">
    <fb>114.37</fb>
    <v>12</v>
  </rv>
  <rv s="2">
    <fb>114.41</fb>
    <v>12</v>
  </rv>
  <rv s="2">
    <fb>114.9</fb>
    <v>12</v>
  </rv>
  <rv s="2">
    <fb>115.12</fb>
    <v>12</v>
  </rv>
  <rv s="2">
    <fb>114.96</fb>
    <v>12</v>
  </rv>
  <rv s="2">
    <fb>114.18</fb>
    <v>12</v>
  </rv>
  <rv s="2">
    <fb>114.76</fb>
    <v>12</v>
  </rv>
  <rv s="2">
    <fb>113.37</fb>
    <v>12</v>
  </rv>
  <rv s="2">
    <fb>112.18</fb>
    <v>12</v>
  </rv>
  <rv s="2">
    <fb>110.94</fb>
    <v>12</v>
  </rv>
  <rv s="2">
    <fb>111.92</fb>
    <v>12</v>
  </rv>
  <rv s="2">
    <fb>113.25</fb>
    <v>12</v>
  </rv>
  <rv s="2">
    <fb>113.27</fb>
    <v>12</v>
  </rv>
  <rv s="2">
    <fb>115.21</fb>
    <v>12</v>
  </rv>
  <rv s="2">
    <fb>116.04</fb>
    <v>12</v>
  </rv>
  <rv s="2">
    <fb>117.64</fb>
    <v>12</v>
  </rv>
  <rv s="2">
    <fb>118.8</fb>
    <v>12</v>
  </rv>
  <rv s="2">
    <fb>116.07</fb>
    <v>12</v>
  </rv>
  <rv s="2">
    <fb>115.27</fb>
    <v>12</v>
  </rv>
  <rv s="2">
    <fb>113.41</fb>
    <v>12</v>
  </rv>
  <rv s="2">
    <fb>115.01</fb>
    <v>12</v>
  </rv>
  <rv s="2">
    <fb>117.43</fb>
    <v>12</v>
  </rv>
  <rv s="2">
    <fb>117.33</fb>
    <v>12</v>
  </rv>
  <rv s="2">
    <fb>116.1</fb>
    <v>12</v>
  </rv>
  <rv s="2">
    <fb>118.17</fb>
    <v>12</v>
  </rv>
  <rv s="2">
    <fb>118.59</fb>
    <v>12</v>
  </rv>
  <rv s="2">
    <fb>116.95</fb>
    <v>12</v>
  </rv>
  <rv s="2">
    <fb>116.88</fb>
    <v>12</v>
  </rv>
  <rv s="2">
    <fb>114.77</fb>
    <v>12</v>
  </rv>
  <rv s="2">
    <fb>114.16</fb>
    <v>12</v>
  </rv>
  <rv s="2">
    <fb>115.68</fb>
    <v>12</v>
  </rv>
  <rv s="2">
    <fb>117.89</fb>
    <v>12</v>
  </rv>
  <rv s="2">
    <fb>118.85</fb>
    <v>12</v>
  </rv>
  <rv s="2">
    <fb>119</fb>
    <v>12</v>
  </rv>
  <rv s="2">
    <fb>117.86</fb>
    <v>12</v>
  </rv>
  <rv s="2">
    <fb>118.95</fb>
    <v>12</v>
  </rv>
  <rv s="2">
    <fb>118.73</fb>
    <v>12</v>
  </rv>
  <rv s="2">
    <fb>118.53</fb>
    <v>12</v>
  </rv>
  <rv s="2">
    <fb>114.58</fb>
    <v>12</v>
  </rv>
  <rv s="2">
    <fb>113.85</fb>
    <v>12</v>
  </rv>
  <rv s="2">
    <fb>114.73</fb>
    <v>12</v>
  </rv>
  <rv s="2">
    <fb>116.32</fb>
    <v>12</v>
  </rv>
  <rv s="2">
    <fb>118.81</fb>
    <v>12</v>
  </rv>
  <rv s="2">
    <fb>117.68</fb>
    <v>12</v>
  </rv>
  <rv s="2">
    <fb>116.52</fb>
    <v>12</v>
  </rv>
  <rv s="2">
    <fb>118.13</fb>
    <v>12</v>
  </rv>
  <rv s="2">
    <fb>117.94</fb>
    <v>12</v>
  </rv>
  <rv s="2">
    <fb>115.47</fb>
    <v>12</v>
  </rv>
  <rv s="2">
    <fb>114.06</fb>
    <v>12</v>
  </rv>
  <rv s="2">
    <fb>113.17</fb>
    <v>12</v>
  </rv>
  <rv s="2">
    <fb>112.64</fb>
    <v>12</v>
  </rv>
  <rv s="2">
    <fb>110.82</fb>
    <v>12</v>
  </rv>
  <rv s="2">
    <fb>109.72</fb>
    <v>12</v>
  </rv>
  <rv s="2">
    <fb>111.23</fb>
    <v>12</v>
  </rv>
  <rv s="2">
    <fb>111.15</fb>
    <v>12</v>
  </rv>
  <rv s="2">
    <fb>112.71</fb>
    <v>12</v>
  </rv>
  <rv s="2">
    <fb>116</fb>
    <v>12</v>
  </rv>
  <rv s="2">
    <fb>117.36</fb>
    <v>12</v>
  </rv>
  <rv s="2">
    <fb>117.05</fb>
    <v>12</v>
  </rv>
  <rv s="2">
    <fb>112.8</fb>
    <v>12</v>
  </rv>
  <rv s="2">
    <fb>115.82</fb>
    <v>12</v>
  </rv>
  <rv s="2">
    <fb>117.22</fb>
    <v>12</v>
  </rv>
  <rv s="2">
    <fb>119.93</fb>
    <v>12</v>
  </rv>
  <rv s="2">
    <fb>121.52</fb>
    <v>12</v>
  </rv>
  <rv s="2">
    <fb>122.58</fb>
    <v>12</v>
  </rv>
  <rv s="2">
    <fb>124.83</fb>
    <v>12</v>
  </rv>
  <rv s="2">
    <fb>125.37</fb>
    <v>12</v>
  </rv>
  <rv s="2">
    <fb>122.04</fb>
    <v>12</v>
  </rv>
  <rv s="2">
    <fb>122.09</fb>
    <v>12</v>
  </rv>
  <rv s="2">
    <fb>123.14</fb>
    <v>12</v>
  </rv>
  <rv s="2">
    <fb>123.61</fb>
    <v>12</v>
  </rv>
  <rv s="2">
    <fb>124.08</fb>
    <v>12</v>
  </rv>
  <rv s="2">
    <fb>120.35</fb>
    <v>12</v>
  </rv>
  <rv s="2">
    <fb>120.66</fb>
    <v>12</v>
  </rv>
  <rv s="2">
    <fb>120.01</fb>
    <v>12</v>
  </rv>
  <rv s="2">
    <fb>120.08</fb>
    <v>12</v>
  </rv>
  <rv s="2">
    <fb>120.7</fb>
    <v>12</v>
  </rv>
  <rv s="2">
    <fb>120.27</fb>
    <v>12</v>
  </rv>
  <rv s="2">
    <fb>119.59</fb>
    <v>12</v>
  </rv>
  <rv s="2">
    <fb>119.49</fb>
    <v>12</v>
  </rv>
  <rv s="2">
    <fb>118.9</fb>
    <v>12</v>
  </rv>
  <rv s="2">
    <fb>117.28</fb>
    <v>12</v>
  </rv>
  <rv s="2">
    <fb>116.69</fb>
    <v>12</v>
  </rv>
  <rv s="2">
    <fb>116.78</fb>
    <v>12</v>
  </rv>
  <rv s="2">
    <fb>114.95</fb>
    <v>12</v>
  </rv>
  <rv s="3">
    <v>https://www.bing.com/financeapi/forcetrigger?t=a1sqr7&amp;q=XNYS%3aFDX&amp;form=skydnc</v>
    <v>Learn more on Bing</v>
  </rv>
  <rv s="7">
    <v>en-US</v>
    <v>a1sqr7</v>
    <v>268435456</v>
    <v>1</v>
    <v>Powered by Refinitiv</v>
    <v>13</v>
    <v>FEDEX CORPORATION (XNYS:FDX)</v>
    <v>14</v>
    <v>15</v>
    <v>Finance</v>
    <v>10</v>
    <v>313.83999999999997</v>
    <v>194.29499999999999</v>
    <v>1.3837999999999999</v>
    <v>9.66</v>
    <v>-1.9120000000000001E-3</v>
    <v>4.5987E-2</v>
    <v>-0.42</v>
    <v>USD</v>
    <v>FedEx Corporation provides customers and businesses with a portfolio of transportation, e-commerce, and business services. The Company offers integrated business solutions utilizing its flexible and efficient global network. Its segments include FedEx Express, FedEx Ground, FedEx Freight, and FedEx Services. FedEx Express segment includes express transportation, small-package ground delivery, and freight transportation. FedEx Ground segment is a provider of small-package ground delivery services. It provides dependable business-to-business delivery, and convenient residential service through FedEx Home Delivery and FedEx Ground Economy. FedEx Freight segment provides less-than-truckload freight services with coverage throughout the United Services, Canada, Mexico, Puerto Rico, and to the United States Virgin Islands. The FedEx Services segment provides sales, marketing, information technology, communications, customer service, technical support, and billing and collection services.</v>
    <v>306000</v>
    <v>New York Stock Exchange</v>
    <v>XNYS</v>
    <v>XNYS</v>
    <v>942 South Shady Grove Road, MEMPHIS, TN, 38120 US</v>
    <v>221.6</v>
    <v>Freight &amp; Logistics Services</v>
    <v>Stock</v>
    <v>45779.998521250003</v>
    <v>968</v>
    <v>211.8862</v>
    <v>52644680000</v>
    <v>FEDEX CORPORATION</v>
    <v>FEDEX CORPORATION</v>
    <v>214.51</v>
    <v>13.7956</v>
    <v>210.06</v>
    <v>219.72</v>
    <v>219.3</v>
    <v>239598900</v>
    <v>FDX</v>
    <v>FEDEX CORPORATION (XNYS:FDX)</v>
    <v>2180680</v>
    <v>1898032</v>
    <v>1997</v>
  </rv>
  <rv s="1">
    <v>969</v>
  </rv>
  <rv s="2">
    <fb>260.29000000000002</fb>
    <v>12</v>
  </rv>
  <rv s="2">
    <fb>259.47000000000003</fb>
    <v>12</v>
  </rv>
  <rv s="2">
    <fb>258.01</fb>
    <v>12</v>
  </rv>
  <rv s="2">
    <fb>262.06</fb>
    <v>12</v>
  </rv>
  <rv s="2">
    <fb>265.73</fb>
    <v>12</v>
  </rv>
  <rv s="2">
    <fb>266.89</fb>
    <v>12</v>
  </rv>
  <rv s="2">
    <fb>259.04000000000002</fb>
    <v>12</v>
  </rv>
  <rv s="2">
    <fb>259.32</fb>
    <v>12</v>
  </rv>
  <rv s="2">
    <fb>258.77999999999997</fb>
    <v>12</v>
  </rv>
  <rv s="2">
    <fb>257.25</fb>
    <v>12</v>
  </rv>
  <rv s="2">
    <fb>254.71</fb>
    <v>12</v>
  </rv>
  <rv s="2">
    <fb>252.33</fb>
    <v>12</v>
  </rv>
  <rv s="2">
    <fb>252.07</fb>
    <v>12</v>
  </rv>
  <rv s="2">
    <fb>249.29</fb>
    <v>12</v>
  </rv>
  <rv s="2">
    <fb>247.59</fb>
    <v>12</v>
  </rv>
  <rv s="2">
    <fb>248.04</fb>
    <v>12</v>
  </rv>
  <rv s="2">
    <fb>245.11</fb>
    <v>12</v>
  </rv>
  <rv s="2">
    <fb>249.58</fb>
    <v>12</v>
  </rv>
  <rv s="2">
    <fb>253.96</fb>
    <v>12</v>
  </rv>
  <rv s="2">
    <fb>248.62</fb>
    <v>12</v>
  </rv>
  <rv s="2">
    <fb>245.95</fb>
    <v>12</v>
  </rv>
  <rv s="2">
    <fb>248.05</fb>
    <v>12</v>
  </rv>
  <rv s="2">
    <fb>250.27</fb>
    <v>12</v>
  </rv>
  <rv s="2">
    <fb>247.73</fb>
    <v>12</v>
  </rv>
  <rv s="2">
    <fb>253.72</fb>
    <v>12</v>
  </rv>
  <rv s="2">
    <fb>252.43</fb>
    <v>12</v>
  </rv>
  <rv s="2">
    <fb>248.6</fb>
    <v>12</v>
  </rv>
  <rv s="2">
    <fb>246.43</fb>
    <v>12</v>
  </rv>
  <rv s="2">
    <fb>250.06</fb>
    <v>12</v>
  </rv>
  <rv s="2">
    <fb>248.09</fb>
    <v>12</v>
  </rv>
  <rv s="2">
    <fb>252.52</fb>
    <v>12</v>
  </rv>
  <rv s="2">
    <fb>253.66</fb>
    <v>12</v>
  </rv>
  <rv s="2">
    <fb>256.51</fb>
    <v>12</v>
  </rv>
  <rv s="2">
    <fb>256.38</fb>
    <v>12</v>
  </rv>
  <rv s="2">
    <fb>296.19</fb>
    <v>12</v>
  </rv>
  <rv s="2">
    <fb>295.47000000000003</fb>
    <v>12</v>
  </rv>
  <rv s="2">
    <fb>299.83999999999997</fb>
    <v>12</v>
  </rv>
  <rv s="2">
    <fb>298.68</fb>
    <v>12</v>
  </rv>
  <rv s="2">
    <fb>298.22000000000003</fb>
    <v>12</v>
  </rv>
  <rv s="2">
    <fb>293.70999999999998</fb>
    <v>12</v>
  </rv>
  <rv s="2">
    <fb>294</fb>
    <v>12</v>
  </rv>
  <rv s="2">
    <fb>295.52999999999997</fb>
    <v>12</v>
  </rv>
  <rv s="2">
    <fb>292.73</fb>
    <v>12</v>
  </rv>
  <rv s="2">
    <fb>293.27</fb>
    <v>12</v>
  </rv>
  <rv s="2">
    <fb>299.54000000000002</fb>
    <v>12</v>
  </rv>
  <rv s="2">
    <fb>299.02</fb>
    <v>12</v>
  </rv>
  <rv s="2">
    <fb>305.02</fb>
    <v>12</v>
  </rv>
  <rv s="2">
    <fb>313.52</fb>
    <v>12</v>
  </rv>
  <rv s="2">
    <fb>310.43</fb>
    <v>12</v>
  </rv>
  <rv s="2">
    <fb>306.62</fb>
    <v>12</v>
  </rv>
  <rv s="2">
    <fb>306.31</fb>
    <v>12</v>
  </rv>
  <rv s="2">
    <fb>307.43</fb>
    <v>12</v>
  </rv>
  <rv s="2">
    <fb>300.8</fb>
    <v>12</v>
  </rv>
  <rv s="2">
    <fb>298.27999999999997</fb>
    <v>12</v>
  </rv>
  <rv s="2">
    <fb>298.58999999999997</fb>
    <v>12</v>
  </rv>
  <rv s="2">
    <fb>300.14</fb>
    <v>12</v>
  </rv>
  <rv s="2">
    <fb>299.23</fb>
    <v>12</v>
  </rv>
  <rv s="2">
    <fb>300.88</fb>
    <v>12</v>
  </rv>
  <rv s="2">
    <fb>302.25</fb>
    <v>12</v>
  </rv>
  <rv s="2">
    <fb>297.83</fb>
    <v>12</v>
  </rv>
  <rv s="2">
    <fb>292.3</fb>
    <v>12</v>
  </rv>
  <rv s="2">
    <fb>283.08999999999997</fb>
    <v>12</v>
  </rv>
  <rv s="2">
    <fb>285.73</fb>
    <v>12</v>
  </rv>
  <rv s="2">
    <fb>278.13</fb>
    <v>12</v>
  </rv>
  <rv s="2">
    <fb>278.62</fb>
    <v>12</v>
  </rv>
  <rv s="2">
    <fb>277.41000000000003</fb>
    <v>12</v>
  </rv>
  <rv s="2">
    <fb>279.14999999999998</fb>
    <v>12</v>
  </rv>
  <rv s="2">
    <fb>283.10000000000002</fb>
    <v>12</v>
  </rv>
  <rv s="2">
    <fb>283.33</fb>
    <v>12</v>
  </rv>
  <rv s="2">
    <fb>284.18</fb>
    <v>12</v>
  </rv>
  <rv s="2">
    <fb>285.39999999999998</fb>
    <v>12</v>
  </rv>
  <rv s="2">
    <fb>288.42</fb>
    <v>12</v>
  </rv>
  <rv s="2">
    <fb>288.44</fb>
    <v>12</v>
  </rv>
  <rv s="2">
    <fb>291.52</fb>
    <v>12</v>
  </rv>
  <rv s="2">
    <fb>294.27999999999997</fb>
    <v>12</v>
  </rv>
  <rv s="2">
    <fb>297.18</fb>
    <v>12</v>
  </rv>
  <rv s="2">
    <fb>297.24</fb>
    <v>12</v>
  </rv>
  <rv s="2">
    <fb>294.89999999999998</fb>
    <v>12</v>
  </rv>
  <rv s="2">
    <fb>296.13</fb>
    <v>12</v>
  </rv>
  <rv s="2">
    <fb>296.25</fb>
    <v>12</v>
  </rv>
  <rv s="2">
    <fb>298.77</fb>
    <v>12</v>
  </rv>
  <rv s="2">
    <fb>293.48</fb>
    <v>12</v>
  </rv>
  <rv s="2">
    <fb>292.83999999999997</fb>
    <v>12</v>
  </rv>
  <rv s="2">
    <fb>285.31</fb>
    <v>12</v>
  </rv>
  <rv s="2">
    <fb>283.04000000000002</fb>
    <v>12</v>
  </rv>
  <rv s="2">
    <fb>283.3</fb>
    <v>12</v>
  </rv>
  <rv s="2">
    <fb>283.85000000000002</fb>
    <v>12</v>
  </rv>
  <rv s="2">
    <fb>284.86</fb>
    <v>12</v>
  </rv>
  <rv s="2">
    <fb>286</fb>
    <v>12</v>
  </rv>
  <rv s="2">
    <fb>286.38</fb>
    <v>12</v>
  </rv>
  <rv s="2">
    <fb>292.63</fb>
    <v>12</v>
  </rv>
  <rv s="2">
    <fb>297.33999999999997</fb>
    <v>12</v>
  </rv>
  <rv s="2">
    <fb>298.17</fb>
    <v>12</v>
  </rv>
  <rv s="2">
    <fb>300.39</fb>
    <v>12</v>
  </rv>
  <rv s="2">
    <fb>254.64</fb>
    <v>12</v>
  </rv>
  <rv s="2">
    <fb>258.79000000000002</fb>
    <v>12</v>
  </rv>
  <rv s="2">
    <fb>267.13</fb>
    <v>12</v>
  </rv>
  <rv s="2">
    <fb>263.77</fb>
    <v>12</v>
  </rv>
  <rv s="2">
    <fb>266.33</fb>
    <v>12</v>
  </rv>
  <rv s="2">
    <fb>267.55</fb>
    <v>12</v>
  </rv>
  <rv s="2">
    <fb>273.68</fb>
    <v>12</v>
  </rv>
  <rv s="2">
    <fb>269.56</fb>
    <v>12</v>
  </rv>
  <rv s="2">
    <fb>266.93</fb>
    <v>12</v>
  </rv>
  <rv s="2">
    <fb>262.08</fb>
    <v>12</v>
  </rv>
  <rv s="2">
    <fb>260.83999999999997</fb>
    <v>12</v>
  </rv>
  <rv s="2">
    <fb>260.5</fb>
    <v>12</v>
  </rv>
  <rv s="2">
    <fb>261.39999999999998</fb>
    <v>12</v>
  </rv>
  <rv s="2">
    <fb>264.64</fb>
    <v>12</v>
  </rv>
  <rv s="2">
    <fb>264.27</fb>
    <v>12</v>
  </rv>
  <rv s="2">
    <fb>264.36</fb>
    <v>12</v>
  </rv>
  <rv s="2">
    <fb>267.45</fb>
    <v>12</v>
  </rv>
  <rv s="2">
    <fb>265.92</fb>
    <v>12</v>
  </rv>
  <rv s="2">
    <fb>271.8</fb>
    <v>12</v>
  </rv>
  <rv s="2">
    <fb>274.26</fb>
    <v>12</v>
  </rv>
  <rv s="2">
    <fb>274.39999999999998</fb>
    <v>12</v>
  </rv>
  <rv s="2">
    <fb>268.81</fb>
    <v>12</v>
  </rv>
  <rv s="2">
    <fb>269.79000000000002</fb>
    <v>12</v>
  </rv>
  <rv s="2">
    <fb>268.05</fb>
    <v>12</v>
  </rv>
  <rv s="2">
    <fb>272.87</fb>
    <v>12</v>
  </rv>
  <rv s="2">
    <fb>272.12</fb>
    <v>12</v>
  </rv>
  <rv s="2">
    <fb>275.45</fb>
    <v>12</v>
  </rv>
  <rv s="2">
    <fb>275.04000000000002</fb>
    <v>12</v>
  </rv>
  <rv s="2">
    <fb>274.08</fb>
    <v>12</v>
  </rv>
  <rv s="2">
    <fb>273.85000000000002</fb>
    <v>12</v>
  </rv>
  <rv s="2">
    <fb>274.35000000000002</fb>
    <v>12</v>
  </rv>
  <rv s="2">
    <fb>271.18</fb>
    <v>12</v>
  </rv>
  <rv s="2">
    <fb>275.42</fb>
    <v>12</v>
  </rv>
  <rv s="2">
    <fb>280.06</fb>
    <v>12</v>
  </rv>
  <rv s="2">
    <fb>283.20999999999998</fb>
    <v>12</v>
  </rv>
  <rv s="2">
    <fb>286.27999999999997</fb>
    <v>12</v>
  </rv>
  <rv s="2">
    <fb>289.79000000000002</fb>
    <v>12</v>
  </rv>
  <rv s="2">
    <fb>287.27</fb>
    <v>12</v>
  </rv>
  <rv s="2">
    <fb>291.89</fb>
    <v>12</v>
  </rv>
  <rv s="2">
    <fb>292.29000000000002</fb>
    <v>12</v>
  </rv>
  <rv s="2">
    <fb>294.45999999999998</fb>
    <v>12</v>
  </rv>
  <rv s="2">
    <fb>295.20999999999998</fb>
    <v>12</v>
  </rv>
  <rv s="2">
    <fb>293.06</fb>
    <v>12</v>
  </rv>
  <rv s="2">
    <fb>288.02999999999997</fb>
    <v>12</v>
  </rv>
  <rv s="2">
    <fb>295.16000000000003</fb>
    <v>12</v>
  </rv>
  <rv s="2">
    <fb>299.97000000000003</fb>
    <v>12</v>
  </rv>
  <rv s="2">
    <fb>305.14999999999998</fb>
    <v>12</v>
  </rv>
  <rv s="2">
    <fb>302.98</fb>
    <v>12</v>
  </rv>
  <rv s="2">
    <fb>303.39</fb>
    <v>12</v>
  </rv>
  <rv s="2">
    <fb>302.67</fb>
    <v>12</v>
  </rv>
  <rv s="2">
    <fb>296.69</fb>
    <v>12</v>
  </rv>
  <rv s="2">
    <fb>282.85000000000002</fb>
    <v>12</v>
  </rv>
  <rv s="2">
    <fb>283.43</fb>
    <v>12</v>
  </rv>
  <rv s="2">
    <fb>279.42</fb>
    <v>12</v>
  </rv>
  <rv s="2">
    <fb>280.68</fb>
    <v>12</v>
  </rv>
  <rv s="2">
    <fb>279.52999999999997</fb>
    <v>12</v>
  </rv>
  <rv s="2">
    <fb>279.32</fb>
    <v>12</v>
  </rv>
  <rv s="2">
    <fb>281.16000000000003</fb>
    <v>12</v>
  </rv>
  <rv s="2">
    <fb>283.69</fb>
    <v>12</v>
  </rv>
  <rv s="2">
    <fb>283.42</fb>
    <v>12</v>
  </rv>
  <rv s="2">
    <fb>283.44</fb>
    <v>12</v>
  </rv>
  <rv s="2">
    <fb>277.43</fb>
    <v>12</v>
  </rv>
  <rv s="2">
    <fb>273.16000000000003</fb>
    <v>12</v>
  </rv>
  <rv s="2">
    <fb>275.88</fb>
    <v>12</v>
  </rv>
  <rv s="2">
    <fb>275.73</fb>
    <v>12</v>
  </rv>
  <rv s="2">
    <fb>269.01</fb>
    <v>12</v>
  </rv>
  <rv s="2">
    <fb>271.83999999999997</fb>
    <v>12</v>
  </rv>
  <rv s="2">
    <fb>278.66000000000003</fb>
    <v>12</v>
  </rv>
  <rv s="2">
    <fb>280.36</fb>
    <v>12</v>
  </rv>
  <rv s="2">
    <fb>280.55</fb>
    <v>12</v>
  </rv>
  <rv s="2">
    <fb>281.33</fb>
    <v>12</v>
  </rv>
  <rv s="2">
    <fb>274.27999999999997</fb>
    <v>12</v>
  </rv>
  <rv s="2">
    <fb>274.41000000000003</fb>
    <v>12</v>
  </rv>
  <rv s="2">
    <fb>273.97000000000003</fb>
    <v>12</v>
  </rv>
  <rv s="2">
    <fb>275</fb>
    <v>12</v>
  </rv>
  <rv s="2">
    <fb>274.89999999999998</fb>
    <v>12</v>
  </rv>
  <rv s="2">
    <fb>270.73</fb>
    <v>12</v>
  </rv>
  <rv s="2">
    <fb>274.58999999999997</fb>
    <v>12</v>
  </rv>
  <rv s="2">
    <fb>277.62</fb>
    <v>12</v>
  </rv>
  <rv s="2">
    <fb>276.58999999999997</fb>
    <v>12</v>
  </rv>
  <rv s="2">
    <fb>277.37</fb>
    <v>12</v>
  </rv>
  <rv s="2">
    <fb>275.10000000000002</fb>
    <v>12</v>
  </rv>
  <rv s="2">
    <fb>275.57</fb>
    <v>12</v>
  </rv>
  <rv s="2">
    <fb>270.43</fb>
    <v>12</v>
  </rv>
  <rv s="2">
    <fb>270.02999999999997</fb>
    <v>12</v>
  </rv>
  <rv s="2">
    <fb>273.29000000000002</fb>
    <v>12</v>
  </rv>
  <rv s="2">
    <fb>281.52999999999997</fb>
    <v>12</v>
  </rv>
  <rv s="2">
    <fb>278.64999999999998</fb>
    <v>12</v>
  </rv>
  <rv s="2">
    <fb>275.06</fb>
    <v>12</v>
  </rv>
  <rv s="2">
    <fb>269.24</fb>
    <v>12</v>
  </rv>
  <rv s="2">
    <fb>264.87</fb>
    <v>12</v>
  </rv>
  <rv s="2">
    <fb>247.34</fb>
    <v>12</v>
  </rv>
  <rv s="2">
    <fb>250.95</fb>
    <v>12</v>
  </rv>
  <rv s="2">
    <fb>252.41</fb>
    <v>12</v>
  </rv>
  <rv s="2">
    <fb>258.77</fb>
    <v>12</v>
  </rv>
  <rv s="2">
    <fb>256.08</fb>
    <v>12</v>
  </rv>
  <rv s="2">
    <fb>258.23</fb>
    <v>12</v>
  </rv>
  <rv s="2">
    <fb>261.26</fb>
    <v>12</v>
  </rv>
  <rv s="2">
    <fb>262.64999999999998</fb>
    <v>12</v>
  </rv>
  <rv s="2">
    <fb>263.12</fb>
    <v>12</v>
  </rv>
  <rv s="2">
    <fb>267.77</fb>
    <v>12</v>
  </rv>
  <rv s="2">
    <fb>266.87</fb>
    <v>12</v>
  </rv>
  <rv s="2">
    <fb>268.45999999999998</fb>
    <v>12</v>
  </rv>
  <rv s="2">
    <fb>254.19</fb>
    <v>12</v>
  </rv>
  <rv s="2">
    <fb>253.54</fb>
    <v>12</v>
  </rv>
  <rv s="2">
    <fb>256.48</fb>
    <v>12</v>
  </rv>
  <rv s="2">
    <fb>256.12</fb>
    <v>12</v>
  </rv>
  <rv s="2">
    <fb>258.54000000000002</fb>
    <v>12</v>
  </rv>
  <rv s="2">
    <fb>262.89999999999998</fb>
    <v>12</v>
  </rv>
  <rv s="2">
    <fb>247.74</fb>
    <v>12</v>
  </rv>
  <rv s="2">
    <fb>250.41</fb>
    <v>12</v>
  </rv>
  <rv s="2">
    <fb>249.79</fb>
    <v>12</v>
  </rv>
  <rv s="2">
    <fb>253.92</fb>
    <v>12</v>
  </rv>
  <rv s="2">
    <fb>246.51</fb>
    <v>12</v>
  </rv>
  <rv s="2">
    <fb>242.96</fb>
    <v>12</v>
  </rv>
  <rv s="2">
    <fb>243.51</fb>
    <v>12</v>
  </rv>
  <rv s="2">
    <fb>240.98</fb>
    <v>12</v>
  </rv>
  <rv s="2">
    <fb>242.2</fb>
    <v>12</v>
  </rv>
  <rv s="2">
    <fb>245.3</fb>
    <v>12</v>
  </rv>
  <rv s="2">
    <fb>245.8</fb>
    <v>12</v>
  </rv>
  <rv s="2">
    <fb>247.12</fb>
    <v>12</v>
  </rv>
  <rv s="2">
    <fb>246.21</fb>
    <v>12</v>
  </rv>
  <rv s="2">
    <fb>230.33</fb>
    <v>12</v>
  </rv>
  <rv s="2">
    <fb>242.32</fb>
    <v>12</v>
  </rv>
  <rv s="2">
    <fb>241.07</fb>
    <v>12</v>
  </rv>
  <rv s="2">
    <fb>243.67</fb>
    <v>12</v>
  </rv>
  <rv s="2">
    <fb>243.92</fb>
    <v>12</v>
  </rv>
  <rv s="2">
    <fb>241.71</fb>
    <v>12</v>
  </rv>
  <rv s="2">
    <fb>243.78</fb>
    <v>12</v>
  </rv>
  <rv s="2">
    <fb>241.98</fb>
    <v>12</v>
  </rv>
  <rv s="2">
    <fb>245.17</fb>
    <v>12</v>
  </rv>
  <rv s="2">
    <fb>215.86</fb>
    <v>12</v>
  </rv>
  <rv s="2">
    <fb>210.12</fb>
    <v>12</v>
  </rv>
  <rv s="2">
    <fb>205.23</fb>
    <v>12</v>
  </rv>
  <rv s="2">
    <fb>198.07</fb>
    <v>12</v>
  </rv>
  <rv s="2">
    <fb>217.94</fb>
    <v>12</v>
  </rv>
  <rv s="2">
    <fb>206.4</fb>
    <v>12</v>
  </rv>
  <rv s="2">
    <fb>207.77</fb>
    <v>12</v>
  </rv>
  <rv s="2">
    <fb>210.45</fb>
    <v>12</v>
  </rv>
  <rv s="2">
    <fb>207.35</fb>
    <v>12</v>
  </rv>
  <rv s="2">
    <fb>203.56</fb>
    <v>12</v>
  </rv>
  <rv s="2">
    <fb>207.55</fb>
    <v>12</v>
  </rv>
  <rv s="2">
    <fb>205.12</fb>
    <v>12</v>
  </rv>
  <rv s="2">
    <fb>206.57</fb>
    <v>12</v>
  </rv>
  <rv s="2">
    <fb>211.04</fb>
    <v>12</v>
  </rv>
  <rv s="2">
    <fb>215.69</fb>
    <v>12</v>
  </rv>
  <rv s="2">
    <fb>211.56</fb>
    <v>12</v>
  </rv>
  <rv s="2">
    <fb>211.5</fb>
    <v>12</v>
  </rv>
  <rv s="2">
    <fb>209.85</fb>
    <v>12</v>
  </rv>
  <rv s="2">
    <fb>210.33</fb>
    <v>12</v>
  </rv>
  <rv s="2">
    <fb>210.06</fb>
    <v>12</v>
  </rv>
  <rv s="2">
    <fb>219.72</fb>
    <v>12</v>
  </rv>
  <rv s="3">
    <v>https://www.bing.com/financeapi/forcetrigger?t=a1w8ec&amp;q=XNYS%3aJNJ&amp;form=skydnc</v>
    <v>Learn more on Bing</v>
  </rv>
  <rv s="7">
    <v>en-US</v>
    <v>a1w8ec</v>
    <v>268435456</v>
    <v>1</v>
    <v>Powered by Refinitiv</v>
    <v>13</v>
    <v>JOHNSON &amp; JOHNSON (XNYS:JNJ)</v>
    <v>14</v>
    <v>15</v>
    <v>Finance</v>
    <v>10</v>
    <v>169.99</v>
    <v>140.68</v>
    <v>0.41760000000000003</v>
    <v>1.66</v>
    <v>-2.049E-3</v>
    <v>1.0747E-2</v>
    <v>-0.31990000000000002</v>
    <v>USD</v>
    <v>Johnson &amp; Johnson and its subsidiaries are engaged in the research and development, manufacture, and sale of a range of products in the healthcare field. The Company's primary focus is products related to human health and well-being. The Company operates through two segments: Innovative Medicine and MedTech. The Innovative Medicine segment is focused on various therapeutic areas, including immunology, infectious diseases, neuroscience, oncology, pulmonary hypertension, and cardiovascular and metabolism. Medicines in this segment are distributed directly to retailers, wholesalers, distributors, hospitals, and healthcare professionals for prescription use. The MedTech segment includes a broad portfolio of products used in the orthopedic, surgery, cardiovascular, and vision fields. These products are distributed to wholesalers, hospitals and retailers, and used principally in the professional fields by physicians, nurses, hospitals, eyecare professionals, and clinics.</v>
    <v>138100</v>
    <v>New York Stock Exchange</v>
    <v>XNYS</v>
    <v>XNYS</v>
    <v>One Johnson &amp; Johnson Plaza, NEW BRUNSWICK, NJ, 08933 US</v>
    <v>156.715</v>
    <v>Pharmaceuticals</v>
    <v>Stock</v>
    <v>45779.993260821095</v>
    <v>1217</v>
    <v>155.04</v>
    <v>375636116760</v>
    <v>JOHNSON &amp; JOHNSON</v>
    <v>JOHNSON &amp; JOHNSON</v>
    <v>156.07</v>
    <v>17.3569</v>
    <v>154.46</v>
    <v>156.12</v>
    <v>155.80009999999999</v>
    <v>2406073000</v>
    <v>JNJ</v>
    <v>JOHNSON &amp; JOHNSON (XNYS:JNJ)</v>
    <v>5974539</v>
    <v>10764710</v>
    <v>1887</v>
  </rv>
  <rv s="1">
    <v>1218</v>
  </rv>
  <rv s="2">
    <fb>148.58000000000001</fb>
    <v>12</v>
  </rv>
  <rv s="2">
    <fb>148.72</fb>
    <v>12</v>
  </rv>
  <rv s="2">
    <fb>148.94999999999999</fb>
    <v>12</v>
  </rv>
  <rv s="2">
    <fb>149.85</fb>
    <v>12</v>
  </rv>
  <rv s="2">
    <fb>149.91</fb>
    <v>12</v>
  </rv>
  <rv s="2">
    <fb>151.22</fb>
    <v>12</v>
  </rv>
  <rv s="2">
    <fb>151.38</fb>
    <v>12</v>
  </rv>
  <rv s="2">
    <fb>152.66999999999999</fb>
    <v>12</v>
  </rv>
  <rv s="2">
    <fb>154.28</fb>
    <v>12</v>
  </rv>
  <rv s="2">
    <fb>154.63999999999999</fb>
    <v>12</v>
  </rv>
  <rv s="2">
    <fb>151.27000000000001</fb>
    <v>12</v>
  </rv>
  <rv s="2">
    <fb>151.24</fb>
    <v>12</v>
  </rv>
  <rv s="2">
    <fb>153.5</fb>
    <v>12</v>
  </rv>
  <rv s="2">
    <fb>149.69999999999999</fb>
    <v>12</v>
  </rv>
  <rv s="2">
    <fb>146.97</fb>
    <v>12</v>
  </rv>
  <rv s="2">
    <fb>144.38</fb>
    <v>12</v>
  </rv>
  <rv s="2">
    <fb>144.44</fb>
    <v>12</v>
  </rv>
  <rv s="2">
    <fb>145.28</fb>
    <v>12</v>
  </rv>
  <rv s="2">
    <fb>146.66999999999999</fb>
    <v>12</v>
  </rv>
  <rv s="2">
    <fb>147.74</fb>
    <v>12</v>
  </rv>
  <rv s="2">
    <fb>147.80000000000001</fb>
    <v>12</v>
  </rv>
  <rv s="2">
    <fb>145.97</fb>
    <v>12</v>
  </rv>
  <rv s="2">
    <fb>146.41999999999999</fb>
    <v>12</v>
  </rv>
  <rv s="2">
    <fb>147.08000000000001</fb>
    <v>12</v>
  </rv>
  <rv s="2">
    <fb>147.13</fb>
    <v>12</v>
  </rv>
  <rv s="2">
    <fb>146.76</fb>
    <v>12</v>
  </rv>
  <rv s="2">
    <fb>145.41</fb>
    <v>12</v>
  </rv>
  <rv s="2">
    <fb>145.44999999999999</fb>
    <v>12</v>
  </rv>
  <rv s="2">
    <fb>145.54</fb>
    <v>12</v>
  </rv>
  <rv s="2">
    <fb>145.94999999999999</fb>
    <v>12</v>
  </rv>
  <rv s="2">
    <fb>145.65</fb>
    <v>12</v>
  </rv>
  <rv s="2">
    <fb>147.78</fb>
    <v>12</v>
  </rv>
  <rv s="2">
    <fb>148.75</fb>
    <v>12</v>
  </rv>
  <rv s="2">
    <fb>149.12</fb>
    <v>12</v>
  </rv>
  <rv s="2">
    <fb>147.19</fb>
    <v>12</v>
  </rv>
  <rv s="2">
    <fb>146.82</fb>
    <v>12</v>
  </rv>
  <rv s="2">
    <fb>145.80000000000001</fb>
    <v>12</v>
  </rv>
  <rv s="2">
    <fb>146.16</fb>
    <v>12</v>
  </rv>
  <rv s="2">
    <fb>146.44</fb>
    <v>12</v>
  </rv>
  <rv s="2">
    <fb>146.03</fb>
    <v>12</v>
  </rv>
  <rv s="2">
    <fb>145.69</fb>
    <v>12</v>
  </rv>
  <rv s="2">
    <fb>146.47999999999999</fb>
    <v>12</v>
  </rv>
  <rv s="2">
    <fb>145.47999999999999</fb>
    <v>12</v>
  </rv>
  <rv s="2">
    <fb>147.05000000000001</fb>
    <v>12</v>
  </rv>
  <rv s="2">
    <fb>149.43</fb>
    <v>12</v>
  </rv>
  <rv s="2">
    <fb>149.88</fb>
    <v>12</v>
  </rv>
  <rv s="2">
    <fb>149.24</fb>
    <v>12</v>
  </rv>
  <rv s="2">
    <fb>151.01</fb>
    <v>12</v>
  </rv>
  <rv s="2">
    <fb>156.58000000000001</fb>
    <v>12</v>
  </rv>
  <rv s="2">
    <fb>155.41999999999999</fb>
    <v>12</v>
  </rv>
  <rv s="2">
    <fb>154.69</fb>
    <v>12</v>
  </rv>
  <rv s="2">
    <fb>154.24</fb>
    <v>12</v>
  </rv>
  <rv s="2">
    <fb>152.35</fb>
    <v>12</v>
  </rv>
  <rv s="2">
    <fb>156.28</fb>
    <v>12</v>
  </rv>
  <rv s="2">
    <fb>159.63999999999999</fb>
    <v>12</v>
  </rv>
  <rv s="2">
    <fb>160.63999999999999</fb>
    <v>12</v>
  </rv>
  <rv s="2">
    <fb>158.56</fb>
    <v>12</v>
  </rv>
  <rv s="2">
    <fb>161.33000000000001</fb>
    <v>12</v>
  </rv>
  <rv s="2">
    <fb>157.85</fb>
    <v>12</v>
  </rv>
  <rv s="2">
    <fb>160.76</fb>
    <v>12</v>
  </rv>
  <rv s="2">
    <fb>164.14</fb>
    <v>12</v>
  </rv>
  <rv s="2">
    <fb>161.25</fb>
    <v>12</v>
  </rv>
  <rv s="2">
    <fb>158.97</fb>
    <v>12</v>
  </rv>
  <rv s="2">
    <fb>158.9</fb>
    <v>12</v>
  </rv>
  <rv s="2">
    <fb>160.22</fb>
    <v>12</v>
  </rv>
  <rv s="2">
    <fb>160.62</fb>
    <v>12</v>
  </rv>
  <rv s="2">
    <fb>159.88</fb>
    <v>12</v>
  </rv>
  <rv s="2">
    <fb>158.38999999999999</fb>
    <v>12</v>
  </rv>
  <rv s="2">
    <fb>158.47999999999999</fb>
    <v>12</v>
  </rv>
  <rv s="2">
    <fb>159.09</fb>
    <v>12</v>
  </rv>
  <rv s="2">
    <fb>159.38999999999999</fb>
    <v>12</v>
  </rv>
  <rv s="2">
    <fb>159.63</fb>
    <v>12</v>
  </rv>
  <rv s="2">
    <fb>160.16</fb>
    <v>12</v>
  </rv>
  <rv s="2">
    <fb>161.43</fb>
    <v>12</v>
  </rv>
  <rv s="2">
    <fb>162.35</fb>
    <v>12</v>
  </rv>
  <rv s="2">
    <fb>164.13</fb>
    <v>12</v>
  </rv>
  <rv s="2">
    <fb>164.61</fb>
    <v>12</v>
  </rv>
  <rv s="2">
    <fb>162.94999999999999</fb>
    <v>12</v>
  </rv>
  <rv s="2">
    <fb>163.92</fb>
    <v>12</v>
  </rv>
  <rv s="2">
    <fb>164.23</fb>
    <v>12</v>
  </rv>
  <rv s="2">
    <fb>165.86</fb>
    <v>12</v>
  </rv>
  <rv s="2">
    <fb>167.16</fb>
    <v>12</v>
  </rv>
  <rv s="2">
    <fb>167.36</fb>
    <v>12</v>
  </rv>
  <rv s="2">
    <fb>164.99</fb>
    <v>12</v>
  </rv>
  <rv s="2">
    <fb>164.38</fb>
    <v>12</v>
  </rv>
  <rv s="2">
    <fb>166.61</fb>
    <v>12</v>
  </rv>
  <rv s="2">
    <fb>167.38</fb>
    <v>12</v>
  </rv>
  <rv s="2">
    <fb>164.82</fb>
    <v>12</v>
  </rv>
  <rv s="2">
    <fb>164.64</fb>
    <v>12</v>
  </rv>
  <rv s="2">
    <fb>165.52</fb>
    <v>12</v>
  </rv>
  <rv s="2">
    <fb>166.99</fb>
    <v>12</v>
  </rv>
  <rv s="2">
    <fb>167.07</fb>
    <v>12</v>
  </rv>
  <rv s="2">
    <fb>166.15</fb>
    <v>12</v>
  </rv>
  <rv s="2">
    <fb>164.16</fb>
    <v>12</v>
  </rv>
  <rv s="2">
    <fb>163.22</fb>
    <v>12</v>
  </rv>
  <rv s="2">
    <fb>162.78</fb>
    <v>12</v>
  </rv>
  <rv s="2">
    <fb>160.6</fb>
    <v>12</v>
  </rv>
  <rv s="2">
    <fb>161.38999999999999</fb>
    <v>12</v>
  </rv>
  <rv s="2">
    <fb>161.4</fb>
    <v>12</v>
  </rv>
  <rv s="2">
    <fb>162.06</fb>
    <v>12</v>
  </rv>
  <rv s="2">
    <fb>161.99</fb>
    <v>12</v>
  </rv>
  <rv s="2">
    <fb>161.16999999999999</fb>
    <v>12</v>
  </rv>
  <rv s="2">
    <fb>160.5</fb>
    <v>12</v>
  </rv>
  <rv s="2">
    <fb>160.29</fb>
    <v>12</v>
  </rv>
  <rv s="2">
    <fb>159.53</fb>
    <v>12</v>
  </rv>
  <rv s="2">
    <fb>159.69</fb>
    <v>12</v>
  </rv>
  <rv s="2">
    <fb>160.65</fb>
    <v>12</v>
  </rv>
  <rv s="2">
    <fb>160.51</fb>
    <v>12</v>
  </rv>
  <rv s="2">
    <fb>161.46</fb>
    <v>12</v>
  </rv>
  <rv s="2">
    <fb>161.6</fb>
    <v>12</v>
  </rv>
  <rv s="2">
    <fb>164.1</fb>
    <v>12</v>
  </rv>
  <rv s="2">
    <fb>164.28</fb>
    <v>12</v>
  </rv>
  <rv s="2">
    <fb>164.47</fb>
    <v>12</v>
  </rv>
  <rv s="2">
    <fb>165.12</fb>
    <v>12</v>
  </rv>
  <rv s="2">
    <fb>162.83000000000001</fb>
    <v>12</v>
  </rv>
  <rv s="2">
    <fb>163.44999999999999</fb>
    <v>12</v>
  </rv>
  <rv s="2">
    <fb>163.66999999999999</fb>
    <v>12</v>
  </rv>
  <rv s="2">
    <fb>160.88</fb>
    <v>12</v>
  </rv>
  <rv s="2">
    <fb>160.09</fb>
    <v>12</v>
  </rv>
  <rv s="2">
    <fb>160.61000000000001</fb>
    <v>12</v>
  </rv>
  <rv s="2">
    <fb>159.86000000000001</fb>
    <v>12</v>
  </rv>
  <rv s="2">
    <fb>160.13</fb>
    <v>12</v>
  </rv>
  <rv s="2">
    <fb>158.24</fb>
    <v>12</v>
  </rv>
  <rv s="2">
    <fb>158.35</fb>
    <v>12</v>
  </rv>
  <rv s="2">
    <fb>157.88</fb>
    <v>12</v>
  </rv>
  <rv s="2">
    <fb>156.72999999999999</fb>
    <v>12</v>
  </rv>
  <rv s="2">
    <fb>155.47</fb>
    <v>12</v>
  </rv>
  <rv s="2">
    <fb>155.04</fb>
    <v>12</v>
  </rv>
  <rv s="2">
    <fb>152.63999999999999</fb>
    <v>12</v>
  </rv>
  <rv s="2">
    <fb>153.24</fb>
    <v>12</v>
  </rv>
  <rv s="2">
    <fb>151.87</fb>
    <v>12</v>
  </rv>
  <rv s="2">
    <fb>154</fb>
    <v>12</v>
  </rv>
  <rv s="2">
    <fb>154.77000000000001</fb>
    <v>12</v>
  </rv>
  <rv s="2">
    <fb>153</fb>
    <v>12</v>
  </rv>
  <rv s="2">
    <fb>153.11000000000001</fb>
    <v>12</v>
  </rv>
  <rv s="2">
    <fb>155.5</fb>
    <v>12</v>
  </rv>
  <rv s="2">
    <fb>155.16999999999999</fb>
    <v>12</v>
  </rv>
  <rv s="2">
    <fb>155.78</fb>
    <v>12</v>
  </rv>
  <rv s="2">
    <fb>154.52000000000001</fb>
    <v>12</v>
  </rv>
  <rv s="2">
    <fb>155.4</fb>
    <v>12</v>
  </rv>
  <rv s="2">
    <fb>155.01</fb>
    <v>12</v>
  </rv>
  <rv s="2">
    <fb>154.80000000000001</fb>
    <v>12</v>
  </rv>
  <rv s="2">
    <fb>152.36000000000001</fb>
    <v>12</v>
  </rv>
  <rv s="2">
    <fb>150.47</fb>
    <v>12</v>
  </rv>
  <rv s="2">
    <fb>149.52000000000001</fb>
    <v>12</v>
  </rv>
  <rv s="2">
    <fb>149.31</fb>
    <v>12</v>
  </rv>
  <rv s="2">
    <fb>149.6</fb>
    <v>12</v>
  </rv>
  <rv s="2">
    <fb>149.22999999999999</fb>
    <v>12</v>
  </rv>
  <rv s="2">
    <fb>146.63999999999999</fb>
    <v>12</v>
  </rv>
  <rv s="2">
    <fb>146.24</fb>
    <v>12</v>
  </rv>
  <rv s="2">
    <fb>146.62</fb>
    <v>12</v>
  </rv>
  <rv s="2">
    <fb>143.85</fb>
    <v>12</v>
  </rv>
  <rv s="2">
    <fb>146.41</fb>
    <v>12</v>
  </rv>
  <rv s="2">
    <fb>144.75</fb>
    <v>12</v>
  </rv>
  <rv s="2">
    <fb>143.58000000000001</fb>
    <v>12</v>
  </rv>
  <rv s="2">
    <fb>144.47</fb>
    <v>12</v>
  </rv>
  <rv s="2">
    <fb>145.27000000000001</fb>
    <v>12</v>
  </rv>
  <rv s="2">
    <fb>145.85</fb>
    <v>12</v>
  </rv>
  <rv s="2">
    <fb>145.58000000000001</fb>
    <v>12</v>
  </rv>
  <rv s="2">
    <fb>145.05000000000001</fb>
    <v>12</v>
  </rv>
  <rv s="2">
    <fb>143.34</fb>
    <v>12</v>
  </rv>
  <rv s="2">
    <fb>144.62</fb>
    <v>12</v>
  </rv>
  <rv s="2">
    <fb>144.02000000000001</fb>
    <v>12</v>
  </rv>
  <rv s="2">
    <fb>144.19</fb>
    <v>12</v>
  </rv>
  <rv s="2">
    <fb>143.66</fb>
    <v>12</v>
  </rv>
  <rv s="2">
    <fb>146.22999999999999</fb>
    <v>12</v>
  </rv>
  <rv s="2">
    <fb>142.27000000000001</fb>
    <v>12</v>
  </rv>
  <rv s="2">
    <fb>142.06</fb>
    <v>12</v>
  </rv>
  <rv s="2">
    <fb>144.97</fb>
    <v>12</v>
  </rv>
  <rv s="2">
    <fb>147.77000000000001</fb>
    <v>12</v>
  </rv>
  <rv s="2">
    <fb>147.03</fb>
    <v>12</v>
  </rv>
  <rv s="2">
    <fb>148.15</fb>
    <v>12</v>
  </rv>
  <rv s="2">
    <fb>152.88999999999999</fb>
    <v>12</v>
  </rv>
  <rv s="2">
    <fb>150.38</fb>
    <v>12</v>
  </rv>
  <rv s="2">
    <fb>151.15</fb>
    <v>12</v>
  </rv>
  <rv s="2">
    <fb>152.87</fb>
    <v>12</v>
  </rv>
  <rv s="2">
    <fb>152.15</fb>
    <v>12</v>
  </rv>
  <rv s="2">
    <fb>153.49</fb>
    <v>12</v>
  </rv>
  <rv s="2">
    <fb>153.51</fb>
    <v>12</v>
  </rv>
  <rv s="2">
    <fb>153.12</fb>
    <v>12</v>
  </rv>
  <rv s="2">
    <fb>156.13</fb>
    <v>12</v>
  </rv>
  <rv s="2">
    <fb>155.26</fb>
    <v>12</v>
  </rv>
  <rv s="2">
    <fb>157.25</fb>
    <v>12</v>
  </rv>
  <rv s="2">
    <fb>156.15</fb>
    <v>12</v>
  </rv>
  <rv s="2">
    <fb>154.99</fb>
    <v>12</v>
  </rv>
  <rv s="2">
    <fb>157.88999999999999</fb>
    <v>12</v>
  </rv>
  <rv s="2">
    <fb>159.68</fb>
    <v>12</v>
  </rv>
  <rv s="2">
    <fb>162.30000000000001</fb>
    <v>12</v>
  </rv>
  <rv s="2">
    <fb>163.74</fb>
    <v>12</v>
  </rv>
  <rv s="2">
    <fb>166.09</fb>
    <v>12</v>
  </rv>
  <rv s="2">
    <fb>163.08000000000001</fb>
    <v>12</v>
  </rv>
  <rv s="2">
    <fb>163.72999999999999</fb>
    <v>12</v>
  </rv>
  <rv s="2">
    <fb>165.02</fb>
    <v>12</v>
  </rv>
  <rv s="2">
    <fb>167.28</fb>
    <v>12</v>
  </rv>
  <rv s="2">
    <fb>165.42</fb>
    <v>12</v>
  </rv>
  <rv s="2">
    <fb>165.83</fb>
    <v>12</v>
  </rv>
  <rv s="2">
    <fb>166.69</fb>
    <v>12</v>
  </rv>
  <rv s="2">
    <fb>167.7</fb>
    <v>12</v>
  </rv>
  <rv s="2">
    <fb>162.85</fb>
    <v>12</v>
  </rv>
  <rv s="2">
    <fb>162.99</fb>
    <v>12</v>
  </rv>
  <rv s="2">
    <fb>162.81</fb>
    <v>12</v>
  </rv>
  <rv s="2">
    <fb>162.84</fb>
    <v>12</v>
  </rv>
  <rv s="2">
    <fb>164.25</fb>
    <v>12</v>
  </rv>
  <rv s="2">
    <fb>163.02000000000001</fb>
    <v>12</v>
  </rv>
  <rv s="2">
    <fb>163.63</fb>
    <v>12</v>
  </rv>
  <rv s="2">
    <fb>163.29</fb>
    <v>12</v>
  </rv>
  <rv s="2">
    <fb>161.02000000000001</fb>
    <v>12</v>
  </rv>
  <rv s="2">
    <fb>161.72</fb>
    <v>12</v>
  </rv>
  <rv s="2">
    <fb>163.13</fb>
    <v>12</v>
  </rv>
  <rv s="2">
    <fb>163.71</fb>
    <v>12</v>
  </rv>
  <rv s="2">
    <fb>165.84</fb>
    <v>12</v>
  </rv>
  <rv s="2">
    <fb>153.25</fb>
    <v>12</v>
  </rv>
  <rv s="2">
    <fb>155.36000000000001</fb>
    <v>12</v>
  </rv>
  <rv s="2">
    <fb>159.82</fb>
    <v>12</v>
  </rv>
  <rv s="2">
    <fb>150.62</fb>
    <v>12</v>
  </rv>
  <rv s="2">
    <fb>150</fb>
    <v>12</v>
  </rv>
  <rv s="2">
    <fb>150.97</fb>
    <v>12</v>
  </rv>
  <rv s="2">
    <fb>148.69</fb>
    <v>12</v>
  </rv>
  <rv s="2">
    <fb>151.72999999999999</fb>
    <v>12</v>
  </rv>
  <rv s="2">
    <fb>154.36000000000001</fb>
    <v>12</v>
  </rv>
  <rv s="2">
    <fb>153.62</fb>
    <v>12</v>
  </rv>
  <rv s="2">
    <fb>153.91</fb>
    <v>12</v>
  </rv>
  <rv s="2">
    <fb>157.47</fb>
    <v>12</v>
  </rv>
  <rv s="2">
    <fb>156.91999999999999</fb>
    <v>12</v>
  </rv>
  <rv s="2">
    <fb>157.75</fb>
    <v>12</v>
  </rv>
  <rv s="2">
    <fb>155.38</fb>
    <v>12</v>
  </rv>
  <rv s="2">
    <fb>154.93</fb>
    <v>12</v>
  </rv>
  <rv s="2">
    <fb>154.58000000000001</fb>
    <v>12</v>
  </rv>
  <rv s="2">
    <fb>155.35</fb>
    <v>12</v>
  </rv>
  <rv s="2">
    <fb>155.91</fb>
    <v>12</v>
  </rv>
  <rv s="2">
    <fb>156.31</fb>
    <v>12</v>
  </rv>
  <rv s="2">
    <fb>154.46</fb>
    <v>12</v>
  </rv>
  <rv s="2">
    <fb>156.12</fb>
    <v>12</v>
  </rv>
  <rv s="3">
    <v>https://www.bing.com/financeapi/forcetrigger?t=a1waa2&amp;q=XNYS%3aJPM&amp;form=skydnc</v>
    <v>Learn more on Bing</v>
  </rv>
  <rv s="7">
    <v>en-US</v>
    <v>a1waa2</v>
    <v>268435456</v>
    <v>1</v>
    <v>Powered by Refinitiv</v>
    <v>13</v>
    <v>JPMORGAN CHASE &amp; CO. (XNYS:JPM)</v>
    <v>14</v>
    <v>15</v>
    <v>Finance</v>
    <v>10</v>
    <v>280.25</v>
    <v>188.46</v>
    <v>1.0783</v>
    <v>5.62</v>
    <v>1.2670000000000001E-3</v>
    <v>2.2762999999999999E-2</v>
    <v>0.32</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318477</v>
    <v>New York Stock Exchange</v>
    <v>XNYS</v>
    <v>XNYS</v>
    <v>383 Madison Avenue, NEW YORK, NY, 10179-0001 US</v>
    <v>253.61869999999999</v>
    <v>Banking Services</v>
    <v>Stock</v>
    <v>45779.999739108593</v>
    <v>1453</v>
    <v>249.46289999999999</v>
    <v>701749100000</v>
    <v>JPMORGAN CHASE &amp; CO.</v>
    <v>JPMORGAN CHASE &amp; CO.</v>
    <v>251.26</v>
    <v>12.117900000000001</v>
    <v>246.89</v>
    <v>252.51</v>
    <v>252.83</v>
    <v>2779094000</v>
    <v>JPM</v>
    <v>JPMORGAN CHASE &amp; CO. (XNYS:JPM)</v>
    <v>7165044</v>
    <v>13186852</v>
    <v>1968</v>
  </rv>
  <rv s="1">
    <v>1454</v>
  </rv>
  <rv s="2">
    <fb>192</fb>
    <v>12</v>
  </rv>
  <rv s="2">
    <fb>191.75</fb>
    <v>12</v>
  </rv>
  <rv s="2">
    <fb>195.65</fb>
    <v>12</v>
  </rv>
  <rv s="2">
    <fb>197.5</fb>
    <v>12</v>
  </rv>
  <rv s="2">
    <fb>198.77</fb>
    <v>12</v>
  </rv>
  <rv s="2">
    <fb>198.73</fb>
    <v>12</v>
  </rv>
  <rv s="2">
    <fb>201.51</fb>
    <v>12</v>
  </rv>
  <rv s="2">
    <fb>202.11</fb>
    <v>12</v>
  </rv>
  <rv s="2">
    <fb>202.47</fb>
    <v>12</v>
  </rv>
  <rv s="2">
    <fb>204.79</fb>
    <v>12</v>
  </rv>
  <rv s="2">
    <fb>195.58</fb>
    <v>12</v>
  </rv>
  <rv s="2">
    <fb>199.52</fb>
    <v>12</v>
  </rv>
  <rv s="2">
    <fb>198.31</fb>
    <v>12</v>
  </rv>
  <rv s="2">
    <fb>196.92</fb>
    <v>12</v>
  </rv>
  <rv s="2">
    <fb>200.71</fb>
    <v>12</v>
  </rv>
  <rv s="2">
    <fb>199.5</fb>
    <v>12</v>
  </rv>
  <rv s="2">
    <fb>198.11</fb>
    <v>12</v>
  </rv>
  <rv s="2">
    <fb>199.33</fb>
    <v>12</v>
  </rv>
  <rv s="2">
    <fb>202.63</fb>
    <v>12</v>
  </rv>
  <rv s="2">
    <fb>201.82</fb>
    <v>12</v>
  </rv>
  <rv s="2">
    <fb>199.16</fb>
    <v>12</v>
  </rv>
  <rv s="2">
    <fb>197.26</fb>
    <v>12</v>
  </rv>
  <rv s="2">
    <fb>196.91</fb>
    <v>12</v>
  </rv>
  <rv s="2">
    <fb>199.95</fb>
    <v>12</v>
  </rv>
  <rv s="2">
    <fb>199.61</fb>
    <v>12</v>
  </rv>
  <rv s="2">
    <fb>194.36</fb>
    <v>12</v>
  </rv>
  <rv s="2">
    <fb>191.53</fb>
    <v>12</v>
  </rv>
  <rv s="2">
    <fb>193.66</fb>
    <v>12</v>
  </rv>
  <rv s="2">
    <fb>193.78</fb>
    <v>12</v>
  </rv>
  <rv s="2">
    <fb>194.98</fb>
    <v>12</v>
  </rv>
  <rv s="2">
    <fb>197</fb>
    <v>12</v>
  </rv>
  <rv s="2">
    <fb>198.67</fb>
    <v>12</v>
  </rv>
  <rv s="2">
    <fb>196.3</fb>
    <v>12</v>
  </rv>
  <rv s="2">
    <fb>198.88</fb>
    <v>12</v>
  </rv>
  <rv s="2">
    <fb>197.43</fb>
    <v>12</v>
  </rv>
  <rv s="2">
    <fb>199.17</fb>
    <v>12</v>
  </rv>
  <rv s="2">
    <fb>202.26</fb>
    <v>12</v>
  </rv>
  <rv s="2">
    <fb>205.45</fb>
    <v>12</v>
  </rv>
  <rv s="2">
    <fb>208.83</fb>
    <v>12</v>
  </rv>
  <rv s="2">
    <fb>208.69</fb>
    <v>12</v>
  </rv>
  <rv s="2">
    <fb>205.17</fb>
    <v>12</v>
  </rv>
  <rv s="2">
    <fb>207.63</fb>
    <v>12</v>
  </rv>
  <rv s="2">
    <fb>207.8</fb>
    <v>12</v>
  </rv>
  <rv s="2">
    <fb>207.45</fb>
    <v>12</v>
  </rv>
  <rv s="2">
    <fb>204.94</fb>
    <v>12</v>
  </rv>
  <rv s="2">
    <fb>210.05</fb>
    <v>12</v>
  </rv>
  <rv s="2">
    <fb>213.62</fb>
    <v>12</v>
  </rv>
  <rv s="2">
    <fb>216.87</fb>
    <v>12</v>
  </rv>
  <rv s="2">
    <fb>209.98</fb>
    <v>12</v>
  </rv>
  <rv s="2">
    <fb>209.78</fb>
    <v>12</v>
  </rv>
  <rv s="2">
    <fb>210.28</fb>
    <v>12</v>
  </rv>
  <rv s="2">
    <fb>208.59</fb>
    <v>12</v>
  </rv>
  <rv s="2">
    <fb>208.67</fb>
    <v>12</v>
  </rv>
  <rv s="2">
    <fb>212.24</fb>
    <v>12</v>
  </rv>
  <rv s="2">
    <fb>210.85</fb>
    <v>12</v>
  </rv>
  <rv s="2">
    <fb>215.19</fb>
    <v>12</v>
  </rv>
  <rv s="2">
    <fb>212.8</fb>
    <v>12</v>
  </rv>
  <rv s="2">
    <fb>207.96</fb>
    <v>12</v>
  </rv>
  <rv s="2">
    <fb>199.14</fb>
    <v>12</v>
  </rv>
  <rv s="2">
    <fb>194.9</fb>
    <v>12</v>
  </rv>
  <rv s="2">
    <fb>200.34</fb>
    <v>12</v>
  </rv>
  <rv s="2">
    <fb>200.4</fb>
    <v>12</v>
  </rv>
  <rv s="2">
    <fb>204.06</fb>
    <v>12</v>
  </rv>
  <rv s="2">
    <fb>205.8</fb>
    <v>12</v>
  </rv>
  <rv s="2">
    <fb>206.19</fb>
    <v>12</v>
  </rv>
  <rv s="2">
    <fb>207.94</fb>
    <v>12</v>
  </rv>
  <rv s="2">
    <fb>210.24</fb>
    <v>12</v>
  </rv>
  <rv s="2">
    <fb>211.55</fb>
    <v>12</v>
  </rv>
  <rv s="2">
    <fb>213.97</fb>
    <v>12</v>
  </rv>
  <rv s="2">
    <fb>215.45</fb>
    <v>12</v>
  </rv>
  <rv s="2">
    <fb>214.52</fb>
    <v>12</v>
  </rv>
  <rv s="2">
    <fb>214.6</fb>
    <v>12</v>
  </rv>
  <rv s="2">
    <fb>216.63</fb>
    <v>12</v>
  </rv>
  <rv s="2">
    <fb>218.31</fb>
    <v>12</v>
  </rv>
  <rv s="2">
    <fb>219.17</fb>
    <v>12</v>
  </rv>
  <rv s="2">
    <fb>220.18</fb>
    <v>12</v>
  </rv>
  <rv s="2">
    <fb>221.29</fb>
    <v>12</v>
  </rv>
  <rv s="2">
    <fb>222.21</fb>
    <v>12</v>
  </rv>
  <rv s="2">
    <fb>224.8</fb>
    <v>12</v>
  </rv>
  <rv s="2">
    <fb>220.3</fb>
    <v>12</v>
  </rv>
  <rv s="2">
    <fb>219.33</fb>
    <v>12</v>
  </rv>
  <rv s="2">
    <fb>217.63</fb>
    <v>12</v>
  </rv>
  <rv s="2">
    <fb>212.46</fb>
    <v>12</v>
  </rv>
  <rv s="2">
    <fb>216.81</fb>
    <v>12</v>
  </rv>
  <rv s="2">
    <fb>205.56</fb>
    <v>12</v>
  </rv>
  <rv s="2">
    <fb>207.23</fb>
    <v>12</v>
  </rv>
  <rv s="2">
    <fb>206.6</fb>
    <v>12</v>
  </rv>
  <rv s="2">
    <fb>204.32</fb>
    <v>12</v>
  </rv>
  <rv s="2">
    <fb>207.86</fb>
    <v>12</v>
  </rv>
  <rv s="2">
    <fb>209.25</fb>
    <v>12</v>
  </rv>
  <rv s="2">
    <fb>207.53</fb>
    <v>12</v>
  </rv>
  <rv s="2">
    <fb>210.48</fb>
    <v>12</v>
  </rv>
  <rv s="2">
    <fb>211.09</fb>
    <v>12</v>
  </rv>
  <rv s="2">
    <fb>211.44</fb>
    <v>12</v>
  </rv>
  <rv s="2">
    <fb>211.59</fb>
    <v>12</v>
  </rv>
  <rv s="2">
    <fb>210.19</fb>
    <v>12</v>
  </rv>
  <rv s="2">
    <fb>210.5</fb>
    <v>12</v>
  </rv>
  <rv s="2">
    <fb>210.86</fb>
    <v>12</v>
  </rv>
  <rv s="2">
    <fb>207.04</fb>
    <v>12</v>
  </rv>
  <rv s="2">
    <fb>207.29</fb>
    <v>12</v>
  </rv>
  <rv s="2">
    <fb>211.22</fb>
    <v>12</v>
  </rv>
  <rv s="2">
    <fb>210.93</fb>
    <v>12</v>
  </rv>
  <rv s="2">
    <fb>210.75</fb>
    <v>12</v>
  </rv>
  <rv s="2">
    <fb>213.42</fb>
    <v>12</v>
  </rv>
  <rv s="2">
    <fb>212.84</fb>
    <v>12</v>
  </rv>
  <rv s="2">
    <fb>222.29</fb>
    <v>12</v>
  </rv>
  <rv s="2">
    <fb>221.48</fb>
    <v>12</v>
  </rv>
  <rv s="2">
    <fb>222.39</fb>
    <v>12</v>
  </rv>
  <rv s="2">
    <fb>223.64</fb>
    <v>12</v>
  </rv>
  <rv s="2">
    <fb>224.42</fb>
    <v>12</v>
  </rv>
  <rv s="2">
    <fb>225.37</fb>
    <v>12</v>
  </rv>
  <rv s="2">
    <fb>223</fb>
    <v>12</v>
  </rv>
  <rv s="2">
    <fb>224.12</fb>
    <v>12</v>
  </rv>
  <rv s="2">
    <fb>223.41</fb>
    <v>12</v>
  </rv>
  <rv s="2">
    <fb>224.98</fb>
    <v>12</v>
  </rv>
  <rv s="2">
    <fb>222.31</fb>
    <v>12</v>
  </rv>
  <rv s="2">
    <fb>225.5</fb>
    <v>12</v>
  </rv>
  <rv s="2">
    <fb>222.9</fb>
    <v>12</v>
  </rv>
  <rv s="2">
    <fb>224.41</fb>
    <v>12</v>
  </rv>
  <rv s="2">
    <fb>221.92</fb>
    <v>12</v>
  </rv>
  <rv s="2">
    <fb>222.94</fb>
    <v>12</v>
  </rv>
  <rv s="2">
    <fb>219.78</fb>
    <v>12</v>
  </rv>
  <rv s="2">
    <fb>221.49</fb>
    <v>12</v>
  </rv>
  <rv s="2">
    <fb>247.06</fb>
    <v>12</v>
  </rv>
  <rv s="2">
    <fb>236.38</fb>
    <v>12</v>
  </rv>
  <rv s="2">
    <fb>236.98</fb>
    <v>12</v>
  </rv>
  <rv s="2">
    <fb>239.29</fb>
    <v>12</v>
  </rv>
  <rv s="2">
    <fb>239.56</fb>
    <v>12</v>
  </rv>
  <rv s="2">
    <fb>241.16</fb>
    <v>12</v>
  </rv>
  <rv s="2">
    <fb>241.87</fb>
    <v>12</v>
  </rv>
  <rv s="2">
    <fb>245.31</fb>
    <v>12</v>
  </rv>
  <rv s="2">
    <fb>245.03</fb>
    <v>12</v>
  </rv>
  <rv s="2">
    <fb>243.09</fb>
    <v>12</v>
  </rv>
  <rv s="2">
    <fb>240.78</fb>
    <v>12</v>
  </rv>
  <rv s="2">
    <fb>244.76</fb>
    <v>12</v>
  </rv>
  <rv s="2">
    <fb>248.55</fb>
    <v>12</v>
  </rv>
  <rv s="2">
    <fb>250.29</fb>
    <v>12</v>
  </rv>
  <rv s="2">
    <fb>249.97</fb>
    <v>12</v>
  </rv>
  <rv s="2">
    <fb>249.72</fb>
    <v>12</v>
  </rv>
  <rv s="2">
    <fb>246.25</fb>
    <v>12</v>
  </rv>
  <rv s="2">
    <fb>244.82</fb>
    <v>12</v>
  </rv>
  <rv s="2">
    <fb>243.4</fb>
    <v>12</v>
  </rv>
  <rv s="2">
    <fb>245.48</fb>
    <v>12</v>
  </rv>
  <rv s="2">
    <fb>247.36</fb>
    <v>12</v>
  </rv>
  <rv s="2">
    <fb>243.81</fb>
    <v>12</v>
  </rv>
  <rv s="2">
    <fb>242.86</fb>
    <v>12</v>
  </rv>
  <rv s="2">
    <fb>243.53</fb>
    <v>12</v>
  </rv>
  <rv s="2">
    <fb>241.53</fb>
    <v>12</v>
  </rv>
  <rv s="2">
    <fb>239.94</fb>
    <v>12</v>
  </rv>
  <rv s="2">
    <fb>239.58</fb>
    <v>12</v>
  </rv>
  <rv s="2">
    <fb>238.36</fb>
    <v>12</v>
  </rv>
  <rv s="2">
    <fb>230.37</fb>
    <v>12</v>
  </rv>
  <rv s="2">
    <fb>232.96</fb>
    <v>12</v>
  </rv>
  <rv s="2">
    <fb>237.6</fb>
    <v>12</v>
  </rv>
  <rv s="2">
    <fb>238.39</fb>
    <v>12</v>
  </rv>
  <rv s="2">
    <fb>242.31</fb>
    <v>12</v>
  </rv>
  <rv s="2">
    <fb>243.14</fb>
    <v>12</v>
  </rv>
  <rv s="2">
    <fb>241.17</fb>
    <v>12</v>
  </rv>
  <rv s="2">
    <fb>239.32</fb>
    <v>12</v>
  </rv>
  <rv s="2">
    <fb>239.71</fb>
    <v>12</v>
  </rv>
  <rv s="2">
    <fb>240</fb>
    <v>12</v>
  </rv>
  <rv s="2">
    <fb>243.28</fb>
    <v>12</v>
  </rv>
  <rv s="2">
    <fb>240.85</fb>
    <v>12</v>
  </rv>
  <rv s="2">
    <fb>243.17</fb>
    <v>12</v>
  </rv>
  <rv s="2">
    <fb>243.13</fb>
    <v>12</v>
  </rv>
  <rv s="2">
    <fb>239.87</fb>
    <v>12</v>
  </rv>
  <rv s="2">
    <fb>244.21</fb>
    <v>12</v>
  </rv>
  <rv s="2">
    <fb>247.47</fb>
    <v>12</v>
  </rv>
  <rv s="2">
    <fb>252.35</fb>
    <v>12</v>
  </rv>
  <rv s="2">
    <fb>254.27</fb>
    <v>12</v>
  </rv>
  <rv s="2">
    <fb>259.16000000000003</fb>
    <v>12</v>
  </rv>
  <rv s="2">
    <fb>263.02999999999997</fb>
    <v>12</v>
  </rv>
  <rv s="2">
    <fb>262.83999999999997</fb>
    <v>12</v>
  </rv>
  <rv s="2">
    <fb>265.95</fb>
    <v>12</v>
  </rv>
  <rv s="2">
    <fb>264.83999999999997</fb>
    <v>12</v>
  </rv>
  <rv s="2">
    <fb>265.85000000000002</fb>
    <v>12</v>
  </rv>
  <rv s="2">
    <fb>267.14</fb>
    <v>12</v>
  </rv>
  <rv s="2">
    <fb>266.58</fb>
    <v>12</v>
  </rv>
  <rv s="2">
    <fb>268.23</fb>
    <v>12</v>
  </rv>
  <rv s="2">
    <fb>267.3</fb>
    <v>12</v>
  </rv>
  <rv s="2">
    <fb>266.81</fb>
    <v>12</v>
  </rv>
  <rv s="2">
    <fb>267.94</fb>
    <v>12</v>
  </rv>
  <rv s="2">
    <fb>276.89999999999998</fb>
    <v>12</v>
  </rv>
  <rv s="2">
    <fb>275.8</fb>
    <v>12</v>
  </rv>
  <rv s="2">
    <fb>271.04000000000002</fb>
    <v>12</v>
  </rv>
  <rv s="2">
    <fb>274.99</fb>
    <v>12</v>
  </rv>
  <rv s="2">
    <fb>276.32</fb>
    <v>12</v>
  </rv>
  <rv s="2">
    <fb>279.95</fb>
    <v>12</v>
  </rv>
  <rv s="2">
    <fb>279.25</fb>
    <v>12</v>
  </rv>
  <rv s="2">
    <fb>266.8</fb>
    <v>12</v>
  </rv>
  <rv s="2">
    <fb>264.24</fb>
    <v>12</v>
  </rv>
  <rv s="2">
    <fb>261.33999999999997</fb>
    <v>12</v>
  </rv>
  <rv s="2">
    <fb>257.39999999999998</fb>
    <v>12</v>
  </rv>
  <rv s="2">
    <fb>259.05</fb>
    <v>12</v>
  </rv>
  <rv s="2">
    <fb>264.64999999999998</fb>
    <v>12</v>
  </rv>
  <rv s="2">
    <fb>260.62</fb>
    <v>12</v>
  </rv>
  <rv s="2">
    <fb>250.25</fb>
    <v>12</v>
  </rv>
  <rv s="2">
    <fb>251.53</fb>
    <v>12</v>
  </rv>
  <rv s="2">
    <fb>246.54</fb>
    <v>12</v>
  </rv>
  <rv s="2">
    <fb>242.28</fb>
    <v>12</v>
  </rv>
  <rv s="2">
    <fb>232.22</fb>
    <v>12</v>
  </rv>
  <rv s="2">
    <fb>229.14</fb>
    <v>12</v>
  </rv>
  <rv s="2">
    <fb>227.9</fb>
    <v>12</v>
  </rv>
  <rv s="2">
    <fb>225.19</fb>
    <v>12</v>
  </rv>
  <rv s="2">
    <fb>232.44</fb>
    <v>12</v>
  </rv>
  <rv s="2">
    <fb>233.93</fb>
    <v>12</v>
  </rv>
  <rv s="2">
    <fb>234.97</fb>
    <v>12</v>
  </rv>
  <rv s="2">
    <fb>239.11</fb>
    <v>12</v>
  </rv>
  <rv s="2">
    <fb>239.01</fb>
    <v>12</v>
  </rv>
  <rv s="2">
    <fb>241.63</fb>
    <v>12</v>
  </rv>
  <rv s="2">
    <fb>248.06</fb>
    <v>12</v>
  </rv>
  <rv s="2">
    <fb>251.13</fb>
    <v>12</v>
  </rv>
  <rv s="2">
    <fb>251.03</fb>
    <v>12</v>
  </rv>
  <rv s="2">
    <fb>248.12</fb>
    <v>12</v>
  </rv>
  <rv s="2">
    <fb>242.85</fb>
    <v>12</v>
  </rv>
  <rv s="2">
    <fb>243.66</fb>
    <v>12</v>
  </rv>
  <rv s="2">
    <fb>245.82</fb>
    <v>12</v>
  </rv>
  <rv s="2">
    <fb>228.69</fb>
    <v>12</v>
  </rv>
  <rv s="2">
    <fb>214.44</fb>
    <v>12</v>
  </rv>
  <rv s="2">
    <fb>234.34</fb>
    <v>12</v>
  </rv>
  <rv s="2">
    <fb>227.11</fb>
    <v>12</v>
  </rv>
  <rv s="2">
    <fb>236.2</fb>
    <v>12</v>
  </rv>
  <rv s="2">
    <fb>234.72</fb>
    <v>12</v>
  </rv>
  <rv s="2">
    <fb>233.13</fb>
    <v>12</v>
  </rv>
  <rv s="2">
    <fb>229.61</fb>
    <v>12</v>
  </rv>
  <rv s="2">
    <fb>231.96</fb>
    <v>12</v>
  </rv>
  <rv s="2">
    <fb>228.99</fb>
    <v>12</v>
  </rv>
  <rv s="2">
    <fb>235.59</fb>
    <v>12</v>
  </rv>
  <rv s="2">
    <fb>240.88</fb>
    <v>12</v>
  </rv>
  <rv s="2">
    <fb>244.64</fb>
    <v>12</v>
  </rv>
  <rv s="2">
    <fb>243.55</fb>
    <v>12</v>
  </rv>
  <rv s="2">
    <fb>243.22</fb>
    <v>12</v>
  </rv>
  <rv s="2">
    <fb>244.62</fb>
    <v>12</v>
  </rv>
  <rv s="2">
    <fb>246.89</fb>
    <v>12</v>
  </rv>
  <rv s="2">
    <fb>252.51</fb>
    <v>12</v>
  </rv>
  <rv s="3">
    <v>https://www.bing.com/financeapi/forcetrigger?t=a1yjxm&amp;q=XNYS%3aNKE&amp;form=skydnc</v>
    <v>Learn more on Bing</v>
  </rv>
  <rv s="7">
    <v>en-US</v>
    <v>a1yjxm</v>
    <v>268435456</v>
    <v>1</v>
    <v>Powered by Refinitiv</v>
    <v>13</v>
    <v>NIKE, INC. (XNYS:NKE)</v>
    <v>14</v>
    <v>15</v>
    <v>Finance</v>
    <v>10</v>
    <v>98.04</v>
    <v>52.28</v>
    <v>1.2117</v>
    <v>1.83</v>
    <v>3.3570000000000002E-3</v>
    <v>3.2240999999999999E-2</v>
    <v>0.19670000000000001</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58.7</v>
    <v>Textiles &amp; Apparel</v>
    <v>Stock</v>
    <v>45779.99964670078</v>
    <v>1691</v>
    <v>57.31</v>
    <v>86478280000</v>
    <v>NIKE, INC.</v>
    <v>NIKE, INC.</v>
    <v>57.865000000000002</v>
    <v>18.883900000000001</v>
    <v>56.76</v>
    <v>58.59</v>
    <v>58.786700000000003</v>
    <v>1475990000</v>
    <v>NKE</v>
    <v>NIKE, INC. (XNYS:NKE)</v>
    <v>14723858</v>
    <v>25529761</v>
    <v>1969</v>
  </rv>
  <rv s="1">
    <v>1692</v>
  </rv>
  <rv s="2">
    <fb>93.36</fb>
    <v>12</v>
  </rv>
  <rv s="2">
    <fb>93.78</fb>
    <v>12</v>
  </rv>
  <rv s="2">
    <fb>93.59</fb>
    <v>12</v>
  </rv>
  <rv s="2">
    <fb>93.39</fb>
    <v>12</v>
  </rv>
  <rv s="2">
    <fb>90.94</fb>
    <v>12</v>
  </rv>
  <rv s="2">
    <fb>92.72</fb>
    <v>12</v>
  </rv>
  <rv s="2">
    <fb>92.79</fb>
    <v>12</v>
  </rv>
  <rv s="2">
    <fb>91.67</fb>
    <v>12</v>
  </rv>
  <rv s="2">
    <fb>91.77</fb>
    <v>12</v>
  </rv>
  <rv s="2">
    <fb>92.18</fb>
    <v>12</v>
  </rv>
  <rv s="2">
    <fb>92.82</fb>
    <v>12</v>
  </rv>
  <rv s="2">
    <fb>92.5</fb>
    <v>12</v>
  </rv>
  <rv s="2">
    <fb>91.4</fb>
    <v>12</v>
  </rv>
  <rv s="2">
    <fb>91.75</fb>
    <v>12</v>
  </rv>
  <rv s="2">
    <fb>93.45</fb>
    <v>12</v>
  </rv>
  <rv s="2">
    <fb>95.05</fb>
    <v>12</v>
  </rv>
  <rv s="2">
    <fb>94.4</fb>
    <v>12</v>
  </rv>
  <rv s="2">
    <fb>94.74</fb>
    <v>12</v>
  </rv>
  <rv s="2">
    <fb>94.32</fb>
    <v>12</v>
  </rv>
  <rv s="2">
    <fb>95.72</fb>
    <v>12</v>
  </rv>
  <rv s="2">
    <fb>96.55</fb>
    <v>12</v>
  </rv>
  <rv s="2">
    <fb>96</fb>
    <v>12</v>
  </rv>
  <rv s="2">
    <fb>95.87</fb>
    <v>12</v>
  </rv>
  <rv s="2">
    <fb>93.68</fb>
    <v>12</v>
  </rv>
  <rv s="2">
    <fb>94.18</fb>
    <v>12</v>
  </rv>
  <rv s="2">
    <fb>95</fb>
    <v>12</v>
  </rv>
  <rv s="2">
    <fb>94.78</fb>
    <v>12</v>
  </rv>
  <rv s="2">
    <fb>95.57</fb>
    <v>12</v>
  </rv>
  <rv s="2">
    <fb>97.18</fb>
    <v>12</v>
  </rv>
  <rv s="2">
    <fb>97.17</fb>
    <v>12</v>
  </rv>
  <rv s="2">
    <fb>94.75</fb>
    <v>12</v>
  </rv>
  <rv s="2">
    <fb>94.06</fb>
    <v>12</v>
  </rv>
  <rv s="2">
    <fb>75.37</fb>
    <v>12</v>
  </rv>
  <rv s="2">
    <fb>76.83</fb>
    <v>12</v>
  </rv>
  <rv s="2">
    <fb>76.040000000000006</fb>
    <v>12</v>
  </rv>
  <rv s="2">
    <fb>75.239999999999995</fb>
    <v>12</v>
  </rv>
  <rv s="2">
    <fb>75.430000000000007</fb>
    <v>12</v>
  </rv>
  <rv s="2">
    <fb>73.05</fb>
    <v>12</v>
  </rv>
  <rv s="2">
    <fb>72.459999999999994</fb>
    <v>12</v>
  </rv>
  <rv s="2">
    <fb>72.540000000000006</fb>
    <v>12</v>
  </rv>
  <rv s="2">
    <fb>73.39</fb>
    <v>12</v>
  </rv>
  <rv s="2">
    <fb>73.42</fb>
    <v>12</v>
  </rv>
  <rv s="2">
    <fb>71.31</fb>
    <v>12</v>
  </rv>
  <rv s="2">
    <fb>72.81</fb>
    <v>12</v>
  </rv>
  <rv s="2">
    <fb>73.069999999999993</fb>
    <v>12</v>
  </rv>
  <rv s="2">
    <fb>72.38</fb>
    <v>12</v>
  </rv>
  <rv s="2">
    <fb>72.7</fb>
    <v>12</v>
  </rv>
  <rv s="2">
    <fb>74.86</fb>
    <v>12</v>
  </rv>
  <rv s="2">
    <fb>73.400000000000006</fb>
    <v>12</v>
  </rv>
  <rv s="2">
    <fb>71.09</fb>
    <v>12</v>
  </rv>
  <rv s="2">
    <fb>71.41</fb>
    <v>12</v>
  </rv>
  <rv s="2">
    <fb>72.56</fb>
    <v>12</v>
  </rv>
  <rv s="2">
    <fb>73.55</fb>
    <v>12</v>
  </rv>
  <rv s="2">
    <fb>74.319999999999993</fb>
    <v>12</v>
  </rv>
  <rv s="2">
    <fb>73.849999999999994</fb>
    <v>12</v>
  </rv>
  <rv s="2">
    <fb>74.010000000000005</fb>
    <v>12</v>
  </rv>
  <rv s="2">
    <fb>71.42</fb>
    <v>12</v>
  </rv>
  <rv s="2">
    <fb>72.5</fb>
    <v>12</v>
  </rv>
  <rv s="2">
    <fb>72.62</fb>
    <v>12</v>
  </rv>
  <rv s="2">
    <fb>74.19</fb>
    <v>12</v>
  </rv>
  <rv s="2">
    <fb>74.34</fb>
    <v>12</v>
  </rv>
  <rv s="2">
    <fb>74.64</fb>
    <v>12</v>
  </rv>
  <rv s="2">
    <fb>78.5</fb>
    <v>12</v>
  </rv>
  <rv s="2">
    <fb>82.5</fb>
    <v>12</v>
  </rv>
  <rv s="2">
    <fb>83.23</fb>
    <v>12</v>
  </rv>
  <rv s="2">
    <fb>83.28</fb>
    <v>12</v>
  </rv>
  <rv s="2">
    <fb>83.56</fb>
    <v>12</v>
  </rv>
  <rv s="2">
    <fb>84</fb>
    <v>12</v>
  </rv>
  <rv s="2">
    <fb>83.41</fb>
    <v>12</v>
  </rv>
  <rv s="2">
    <fb>84.05</fb>
    <v>12</v>
  </rv>
  <rv s="2">
    <fb>84.28</fb>
    <v>12</v>
  </rv>
  <rv s="2">
    <fb>85.29</fb>
    <v>12</v>
  </rv>
  <rv s="2">
    <fb>82.79</fb>
    <v>12</v>
  </rv>
  <rv s="2">
    <fb>83.26</fb>
    <v>12</v>
  </rv>
  <rv s="2">
    <fb>83.32</fb>
    <v>12</v>
  </rv>
  <rv s="2">
    <fb>81.319999999999993</fb>
    <v>12</v>
  </rv>
  <rv s="2">
    <fb>80.83</fb>
    <v>12</v>
  </rv>
  <rv s="2">
    <fb>80.63</fb>
    <v>12</v>
  </rv>
  <rv s="2">
    <fb>79.489999999999995</fb>
    <v>12</v>
  </rv>
  <rv s="2">
    <fb>78.09</fb>
    <v>12</v>
  </rv>
  <rv s="2">
    <fb>78.400000000000006</fb>
    <v>12</v>
  </rv>
  <rv s="2">
    <fb>79.010000000000005</fb>
    <v>12</v>
  </rv>
  <rv s="2">
    <fb>79.8</fb>
    <v>12</v>
  </rv>
  <rv s="2">
    <fb>80.64</fb>
    <v>12</v>
  </rv>
  <rv s="2">
    <fb>80.900000000000006</fb>
    <v>12</v>
  </rv>
  <rv s="2">
    <fb>80.98</fb>
    <v>12</v>
  </rv>
  <rv s="2">
    <fb>86.52</fb>
    <v>12</v>
  </rv>
  <rv s="2">
    <fb>86.2</fb>
    <v>12</v>
  </rv>
  <rv s="2">
    <fb>87.46</fb>
    <v>12</v>
  </rv>
  <rv s="2">
    <fb>88</fb>
    <v>12</v>
  </rv>
  <rv s="2">
    <fb>89.39</fb>
    <v>12</v>
  </rv>
  <rv s="2">
    <fb>89.44</fb>
    <v>12</v>
  </rv>
  <rv s="2">
    <fb>88.4</fb>
    <v>12</v>
  </rv>
  <rv s="2">
    <fb>89.13</fb>
    <v>12</v>
  </rv>
  <rv s="2">
    <fb>83.1</fb>
    <v>12</v>
  </rv>
  <rv s="2">
    <fb>82.1</fb>
    <v>12</v>
  </rv>
  <rv s="2">
    <fb>82.25</fb>
    <v>12</v>
  </rv>
  <rv s="2">
    <fb>80.77</fb>
    <v>12</v>
  </rv>
  <rv s="2">
    <fb>82.45</fb>
    <v>12</v>
  </rv>
  <rv s="2">
    <fb>82.15</fb>
    <v>12</v>
  </rv>
  <rv s="2">
    <fb>81.599999999999994</fb>
    <v>12</v>
  </rv>
  <rv s="2">
    <fb>82.12</fb>
    <v>12</v>
  </rv>
  <rv s="2">
    <fb>83.94</fb>
    <v>12</v>
  </rv>
  <rv s="2">
    <fb>83.4</fb>
    <v>12</v>
  </rv>
  <rv s="2">
    <fb>82.92</fb>
    <v>12</v>
  </rv>
  <rv s="2">
    <fb>81.48</fb>
    <v>12</v>
  </rv>
  <rv s="2">
    <fb>81.42</fb>
    <v>12</v>
  </rv>
  <rv s="2">
    <fb>80.05</fb>
    <v>12</v>
  </rv>
  <rv s="2">
    <fb>79.040000000000006</fb>
    <v>12</v>
  </rv>
  <rv s="2">
    <fb>78.91</fb>
    <v>12</v>
  </rv>
  <rv s="2">
    <fb>76.45</fb>
    <v>12</v>
  </rv>
  <rv s="2">
    <fb>77.13</fb>
    <v>12</v>
  </rv>
  <rv s="2">
    <fb>78.06</fb>
    <v>12</v>
  </rv>
  <rv s="3">
    <v>https://www.bing.com/financeapi/forcetrigger?t=azgv7w&amp;q=XNYS%3aSPOT&amp;form=skydnc</v>
    <v>Learn more on Bing</v>
  </rv>
  <rv s="7">
    <v>en-US</v>
    <v>azgv7w</v>
    <v>268435456</v>
    <v>1</v>
    <v>Powered by Refinitiv</v>
    <v>13</v>
    <v>Spotify Technology SA (XNYS:SPOT)</v>
    <v>14</v>
    <v>15</v>
    <v>Finance</v>
    <v>10</v>
    <v>653.32000000000005</v>
    <v>283.39</v>
    <v>1.694</v>
    <v>41.74</v>
    <v>-1.366E-3</v>
    <v>6.9306000000000006E-2</v>
    <v>-0.88</v>
    <v>USD</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Its users can either select Spotify Free, which includes only shuffle play or Spotify Premium, which encompasses a range of features, such as shuffle play, advertisement free, unlimited skips, listen offline, play any track and audio. The Company operates through a number of subsidiaries, including Spotify LTD and is present in over 20 countries. Its service offers a music listening experience without commercial breaks.</v>
    <v>7691</v>
    <v>New York Stock Exchange</v>
    <v>XNYS</v>
    <v>XNYS</v>
    <v>42-44, avenue de la Gare, LUXEMBOURG, 1610 LU</v>
    <v>653.32000000000005</v>
    <v>Software &amp; IT Services</v>
    <v>Stock</v>
    <v>45779.999761943749</v>
    <v>1807</v>
    <v>612</v>
    <v>131831400000</v>
    <v>Spotify Technology SA</v>
    <v>Spotify Technology SA</v>
    <v>614.98</v>
    <v>105.9344</v>
    <v>602.26</v>
    <v>644</v>
    <v>643.12</v>
    <v>204707100</v>
    <v>SPOT</v>
    <v>Spotify Technology SA (XNYS:SPOT)</v>
    <v>4851723</v>
    <v>2886163</v>
    <v>2007</v>
  </rv>
  <rv s="1">
    <v>1808</v>
  </rv>
  <rv s="2">
    <fb>299.48</fb>
    <v>12</v>
  </rv>
  <rv s="2">
    <fb>298.05</fb>
    <v>12</v>
  </rv>
  <rv s="2">
    <fb>298.64999999999998</fb>
    <v>12</v>
  </rv>
  <rv s="2">
    <fb>298.66000000000003</fb>
    <v>12</v>
  </rv>
  <rv s="2">
    <fb>294.60000000000002</fb>
    <v>12</v>
  </rv>
  <rv s="2">
    <fb>289.70999999999998</fb>
    <v>12</v>
  </rv>
  <rv s="2">
    <fb>290.12</fb>
    <v>12</v>
  </rv>
  <rv s="2">
    <fb>303.04000000000002</fb>
    <v>12</v>
  </rv>
  <rv s="2">
    <fb>298.12</fb>
    <v>12</v>
  </rv>
  <rv s="2">
    <fb>302.82</fb>
    <v>12</v>
  </rv>
  <rv s="2">
    <fb>308.20999999999998</fb>
    <v>12</v>
  </rv>
  <rv s="2">
    <fb>304.93</fb>
    <v>12</v>
  </rv>
  <rv s="2">
    <fb>298.76</fb>
    <v>12</v>
  </rv>
  <rv s="2">
    <fb>300.51</fb>
    <v>12</v>
  </rv>
  <rv s="2">
    <fb>308.16000000000003</fb>
    <v>12</v>
  </rv>
  <rv s="2">
    <fb>310.29000000000002</fb>
    <v>12</v>
  </rv>
  <rv s="2">
    <fb>307.52</fb>
    <v>12</v>
  </rv>
  <rv s="2">
    <fb>304.69</fb>
    <v>12</v>
  </rv>
  <rv s="2">
    <fb>296.77999999999997</fb>
    <v>12</v>
  </rv>
  <rv s="2">
    <fb>313.62</fb>
    <v>12</v>
  </rv>
  <rv s="2">
    <fb>326.68</fb>
    <v>12</v>
  </rv>
  <rv s="2">
    <fb>324.75</fb>
    <v>12</v>
  </rv>
  <rv s="2">
    <fb>319.51</fb>
    <v>12</v>
  </rv>
  <rv s="2">
    <fb>309</fb>
    <v>12</v>
  </rv>
  <rv s="2">
    <fb>310</fb>
    <v>12</v>
  </rv>
  <rv s="2">
    <fb>315.49</fb>
    <v>12</v>
  </rv>
  <rv s="2">
    <fb>306.01</fb>
    <v>12</v>
  </rv>
  <rv s="2">
    <fb>313.02</fb>
    <v>12</v>
  </rv>
  <rv s="2">
    <fb>311.22000000000003</fb>
    <v>12</v>
  </rv>
  <rv s="2">
    <fb>309.89999999999998</fb>
    <v>12</v>
  </rv>
  <rv s="2">
    <fb>313.89</fb>
    <v>12</v>
  </rv>
  <rv s="2">
    <fb>317.74</fb>
    <v>12</v>
  </rv>
  <rv s="2">
    <fb>314.99</fb>
    <v>12</v>
  </rv>
  <rv s="2">
    <fb>321.27999999999997</fb>
    <v>12</v>
  </rv>
  <rv s="2">
    <fb>318.95999999999998</fb>
    <v>12</v>
  </rv>
  <rv s="2">
    <fb>315.38</fb>
    <v>12</v>
  </rv>
  <rv s="2">
    <fb>313.79000000000002</fb>
    <v>12</v>
  </rv>
  <rv s="2">
    <fb>313.83999999999997</fb>
    <v>12</v>
  </rv>
  <rv s="2">
    <fb>315.55</fb>
    <v>12</v>
  </rv>
  <rv s="2">
    <fb>314.8</fb>
    <v>12</v>
  </rv>
  <rv s="2">
    <fb>316.85000000000002</fb>
    <v>12</v>
  </rv>
  <rv s="2">
    <fb>313.70999999999998</fb>
    <v>12</v>
  </rv>
  <rv s="2">
    <fb>311.55</fb>
    <v>12</v>
  </rv>
  <rv s="2">
    <fb>304.99</fb>
    <v>12</v>
  </rv>
  <rv s="2">
    <fb>300.98</fb>
    <v>12</v>
  </rv>
  <rv s="2">
    <fb>302.27</fb>
    <v>12</v>
  </rv>
  <rv s="2">
    <fb>302.14999999999998</fb>
    <v>12</v>
  </rv>
  <rv s="2">
    <fb>298.5</fb>
    <v>12</v>
  </rv>
  <rv s="2">
    <fb>294.74</fb>
    <v>12</v>
  </rv>
  <rv s="2">
    <fb>290.16000000000003</fb>
    <v>12</v>
  </rv>
  <rv s="2">
    <fb>295.08999999999997</fb>
    <v>12</v>
  </rv>
  <rv s="2">
    <fb>295.45</fb>
    <v>12</v>
  </rv>
  <rv s="2">
    <fb>330.79</fb>
    <v>12</v>
  </rv>
  <rv s="2">
    <fb>336.52</fb>
    <v>12</v>
  </rv>
  <rv s="2">
    <fb>328.95</fb>
    <v>12</v>
  </rv>
  <rv s="2">
    <fb>321.88</fb>
    <v>12</v>
  </rv>
  <rv s="2">
    <fb>323.74</fb>
    <v>12</v>
  </rv>
  <rv s="2">
    <fb>330.35</fb>
    <v>12</v>
  </rv>
  <rv s="2">
    <fb>343.94</fb>
    <v>12</v>
  </rv>
  <rv s="2">
    <fb>336.5</fb>
    <v>12</v>
  </rv>
  <rv s="2">
    <fb>330.85</fb>
    <v>12</v>
  </rv>
  <rv s="2">
    <fb>324.02999999999997</fb>
    <v>12</v>
  </rv>
  <rv s="2">
    <fb>327.3</fb>
    <v>12</v>
  </rv>
  <rv s="2">
    <fb>323.33999999999997</fb>
    <v>12</v>
  </rv>
  <rv s="2">
    <fb>338.32</fb>
    <v>12</v>
  </rv>
  <rv s="2">
    <fb>339.9</fb>
    <v>12</v>
  </rv>
  <rv s="2">
    <fb>340.36</fb>
    <v>12</v>
  </rv>
  <rv s="2">
    <fb>334.74</fb>
    <v>12</v>
  </rv>
  <rv s="2">
    <fb>334.35</fb>
    <v>12</v>
  </rv>
  <rv s="2">
    <fb>335.59</fb>
    <v>12</v>
  </rv>
  <rv s="2">
    <fb>337.38</fb>
    <v>12</v>
  </rv>
  <rv s="2">
    <fb>344.69</fb>
    <v>12</v>
  </rv>
  <rv s="2">
    <fb>346.28</fb>
    <v>12</v>
  </rv>
  <rv s="2">
    <fb>343.69</fb>
    <v>12</v>
  </rv>
  <rv s="2">
    <fb>342.2</fb>
    <v>12</v>
  </rv>
  <rv s="2">
    <fb>342.49</fb>
    <v>12</v>
  </rv>
  <rv s="2">
    <fb>336.07</fb>
    <v>12</v>
  </rv>
  <rv s="2">
    <fb>339.47</fb>
    <v>12</v>
  </rv>
  <rv s="2">
    <fb>337.56</fb>
    <v>12</v>
  </rv>
  <rv s="2">
    <fb>340.73</fb>
    <v>12</v>
  </rv>
  <rv s="2">
    <fb>342.88</fb>
    <v>12</v>
  </rv>
  <rv s="2">
    <fb>328.6</fb>
    <v>12</v>
  </rv>
  <rv s="2">
    <fb>329.25</fb>
    <v>12</v>
  </rv>
  <rv s="2">
    <fb>328.63</fb>
    <v>12</v>
  </rv>
  <rv s="2">
    <fb>322.77</fb>
    <v>12</v>
  </rv>
  <rv s="2">
    <fb>324.07</fb>
    <v>12</v>
  </rv>
  <rv s="2">
    <fb>327</fb>
    <v>12</v>
  </rv>
  <rv s="2">
    <fb>336.66</fb>
    <v>12</v>
  </rv>
  <rv s="2">
    <fb>337.51</fb>
    <v>12</v>
  </rv>
  <rv s="2">
    <fb>337.9</fb>
    <v>12</v>
  </rv>
  <rv s="2">
    <fb>338.83</fb>
    <v>12</v>
  </rv>
  <rv s="2">
    <fb>342.15</fb>
    <v>12</v>
  </rv>
  <rv s="2">
    <fb>343.97</fb>
    <v>12</v>
  </rv>
  <rv s="2">
    <fb>360.22</fb>
    <v>12</v>
  </rv>
  <rv s="2">
    <fb>365.17</fb>
    <v>12</v>
  </rv>
  <rv s="2">
    <fb>369.01</fb>
    <v>12</v>
  </rv>
  <rv s="3">
    <v>https://www.bing.com/financeapi/forcetrigger?t=a256cw&amp;q=XNYS%3aV&amp;form=skydnc</v>
    <v>Learn more on Bing</v>
  </rv>
  <rv s="7">
    <v>en-US</v>
    <v>a256cw</v>
    <v>268435456</v>
    <v>1</v>
    <v>Powered by Refinitiv</v>
    <v>13</v>
    <v>VISA INC. (XNYS:V)</v>
    <v>14</v>
    <v>15</v>
    <v>Finance</v>
    <v>10</v>
    <v>366.54</v>
    <v>252.7</v>
    <v>0.94130000000000003</v>
    <v>5.15</v>
    <v>-6.9040000000000008E-4</v>
    <v>1.5039E-2</v>
    <v>-0.24</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350.09</v>
    <v>Software &amp; IT Services</v>
    <v>Stock</v>
    <v>45779.999926585158</v>
    <v>1906</v>
    <v>346.12</v>
    <v>674051800000</v>
    <v>VISA INC.</v>
    <v>VISA INC.</v>
    <v>347.22</v>
    <v>34.395200000000003</v>
    <v>342.45</v>
    <v>347.6</v>
    <v>347.36</v>
    <v>1939159000</v>
    <v>V</v>
    <v>VISA INC. (XNYS:V)</v>
    <v>6113683</v>
    <v>7483537</v>
    <v>2007</v>
  </rv>
  <rv s="1">
    <v>1907</v>
  </rv>
  <rv s="2">
    <fb>272.67</fb>
    <v>12</v>
  </rv>
  <rv s="2">
    <fb>276.45999999999998</fb>
    <v>12</v>
  </rv>
  <rv s="2">
    <fb>277.19</fb>
    <v>12</v>
  </rv>
  <rv s="2">
    <fb>278.54000000000002</fb>
    <v>12</v>
  </rv>
  <rv s="2">
    <fb>280.74</fb>
    <v>12</v>
  </rv>
  <rv s="2">
    <fb>279.39</fb>
    <v>12</v>
  </rv>
  <rv s="2">
    <fb>277.74</fb>
    <v>12</v>
  </rv>
  <rv s="2">
    <fb>281.5</fb>
    <v>12</v>
  </rv>
  <rv s="2">
    <fb>279.83999999999997</fb>
    <v>12</v>
  </rv>
  <rv s="2">
    <fb>280.10000000000002</fb>
    <v>12</v>
  </rv>
  <rv s="2">
    <fb>275.95</fb>
    <v>12</v>
  </rv>
  <rv s="2">
    <fb>275.58</fb>
    <v>12</v>
  </rv>
  <rv s="2">
    <fb>274.23</fb>
    <v>12</v>
  </rv>
  <rv s="2">
    <fb>274.49</fb>
    <v>12</v>
  </rv>
  <rv s="2">
    <fb>270.98</fb>
    <v>12</v>
  </rv>
  <rv s="2">
    <fb>268.86</fb>
    <v>12</v>
  </rv>
  <rv s="2">
    <fb>271.3</fb>
    <v>12</v>
  </rv>
  <rv s="2">
    <fb>272.45999999999998</fb>
    <v>12</v>
  </rv>
  <rv s="2">
    <fb>270.38</fb>
    <v>12</v>
  </rv>
  <rv s="2">
    <fb>272.42</fb>
    <v>12</v>
  </rv>
  <rv s="2">
    <fb>274.5</fb>
    <v>12</v>
  </rv>
  <rv s="2">
    <fb>277.04000000000002</fb>
    <v>12</v>
  </rv>
  <rv s="2">
    <fb>278.67</fb>
    <v>12</v>
  </rv>
  <rv s="2">
    <fb>274.67</fb>
    <v>12</v>
  </rv>
  <rv s="2">
    <fb>270.32</fb>
    <v>12</v>
  </rv>
  <rv s="2">
    <fb>271.19</fb>
    <v>12</v>
  </rv>
  <rv s="2">
    <fb>270.66000000000003</fb>
    <v>12</v>
  </rv>
  <rv s="2">
    <fb>271.17</fb>
    <v>12</v>
  </rv>
  <rv s="2">
    <fb>273.62</fb>
    <v>12</v>
  </rv>
  <rv s="2">
    <fb>276.82</fb>
    <v>12</v>
  </rv>
  <rv s="2">
    <fb>275.22000000000003</fb>
    <v>12</v>
  </rv>
  <rv s="2">
    <fb>276.3</fb>
    <v>12</v>
  </rv>
  <rv s="2">
    <fb>273.52999999999997</fb>
    <v>12</v>
  </rv>
  <rv s="2">
    <fb>273.60000000000002</fb>
    <v>12</v>
  </rv>
  <rv s="2">
    <fb>266.58999999999997</fb>
    <v>12</v>
  </rv>
  <rv s="2">
    <fb>262.47000000000003</fb>
    <v>12</v>
  </rv>
  <rv s="2">
    <fb>263.24</fb>
    <v>12</v>
  </rv>
  <rv s="2">
    <fb>268.99</fb>
    <v>12</v>
  </rv>
  <rv s="2">
    <fb>270.36</fb>
    <v>12</v>
  </rv>
  <rv s="2">
    <fb>266.39999999999998</fb>
    <v>12</v>
  </rv>
  <rv s="2">
    <fb>265.44</fb>
    <v>12</v>
  </rv>
  <rv s="2">
    <fb>263</fb>
    <v>12</v>
  </rv>
  <rv s="2">
    <fb>262.55</fb>
    <v>12</v>
  </rv>
  <rv s="2">
    <fb>265.74</fb>
    <v>12</v>
  </rv>
  <rv s="2">
    <fb>268.45</fb>
    <v>12</v>
  </rv>
  <rv s="2">
    <fb>269.25</fb>
    <v>12</v>
  </rv>
  <rv s="2">
    <fb>272.7</fb>
    <v>12</v>
  </rv>
  <rv s="2">
    <fb>269.14999999999998</fb>
    <v>12</v>
  </rv>
  <rv s="2">
    <fb>265.45999999999998</fb>
    <v>12</v>
  </rv>
  <rv s="2">
    <fb>267.70999999999998</fb>
    <v>12</v>
  </rv>
  <rv s="2">
    <fb>264.79000000000002</fb>
    <v>12</v>
  </rv>
  <rv s="2">
    <fb>254.17</fb>
    <v>12</v>
  </rv>
  <rv s="2">
    <fb>253.74</fb>
    <v>12</v>
  </rv>
  <rv s="2">
    <fb>259.45999999999998</fb>
    <v>12</v>
  </rv>
  <rv s="2">
    <fb>261.60000000000002</fb>
    <v>12</v>
  </rv>
  <rv s="2">
    <fb>263.10000000000002</fb>
    <v>12</v>
  </rv>
  <rv s="2">
    <fb>265.67</fb>
    <v>12</v>
  </rv>
  <rv s="2">
    <fb>265.93</fb>
    <v>12</v>
  </rv>
  <rv s="2">
    <fb>256.44</fb>
    <v>12</v>
  </rv>
  <rv s="2">
    <fb>258.26</fb>
    <v>12</v>
  </rv>
  <rv s="2">
    <fb>256.52</fb>
    <v>12</v>
  </rv>
  <rv s="2">
    <fb>259.83</fb>
    <v>12</v>
  </rv>
  <rv s="2">
    <fb>259.76</fb>
    <v>12</v>
  </rv>
  <rv s="2">
    <fb>259.89</fb>
    <v>12</v>
  </rv>
  <rv s="2">
    <fb>260.13</fb>
    <v>12</v>
  </rv>
  <rv s="2">
    <fb>261.14</fb>
    <v>12</v>
  </rv>
  <rv s="2">
    <fb>267.38</fb>
    <v>12</v>
  </rv>
  <rv s="2">
    <fb>266.47000000000003</fb>
    <v>12</v>
  </rv>
  <rv s="2">
    <fb>268.04000000000002</fb>
    <v>12</v>
  </rv>
  <rv s="2">
    <fb>268.2</fb>
    <v>12</v>
  </rv>
  <rv s="2">
    <fb>267.44</fb>
    <v>12</v>
  </rv>
  <rv s="2">
    <fb>268.20999999999998</fb>
    <v>12</v>
  </rv>
  <rv s="2">
    <fb>270.72000000000003</fb>
    <v>12</v>
  </rv>
  <rv s="2">
    <fb>269.19</fb>
    <v>12</v>
  </rv>
  <rv s="2">
    <fb>274.32</fb>
    <v>12</v>
  </rv>
  <rv s="2">
    <fb>276.37</fb>
    <v>12</v>
  </rv>
  <rv s="2">
    <fb>280.49</fb>
    <v>12</v>
  </rv>
  <rv s="2">
    <fb>279.37</fb>
    <v>12</v>
  </rv>
  <rv s="2">
    <fb>285.61</fb>
    <v>12</v>
  </rv>
  <rv s="2">
    <fb>285.33999999999997</fb>
    <v>12</v>
  </rv>
  <rv s="2">
    <fb>283.95999999999998</fb>
    <v>12</v>
  </rv>
  <rv s="2">
    <fb>285.37</fb>
    <v>12</v>
  </rv>
  <rv s="2">
    <fb>287.35000000000002</fb>
    <v>12</v>
  </rv>
  <rv s="2">
    <fb>290.48</fb>
    <v>12</v>
  </rv>
  <rv s="2">
    <fb>291.56</fb>
    <v>12</v>
  </rv>
  <rv s="2">
    <fb>288.48</fb>
    <v>12</v>
  </rv>
  <rv s="2">
    <fb>285.24</fb>
    <v>12</v>
  </rv>
  <rv s="2">
    <fb>284.77</fb>
    <v>12</v>
  </rv>
  <rv s="2">
    <fb>288.63</fb>
    <v>12</v>
  </rv>
  <rv s="2">
    <fb>272.77999999999997</fb>
    <v>12</v>
  </rv>
  <rv s="2">
    <fb>269.63</fb>
    <v>12</v>
  </rv>
  <rv s="2">
    <fb>271.69</fb>
    <v>12</v>
  </rv>
  <rv s="2">
    <fb>275.17</fb>
    <v>12</v>
  </rv>
  <rv s="2">
    <fb>274.95</fb>
    <v>12</v>
  </rv>
  <rv s="2">
    <fb>277.60000000000002</fb>
    <v>12</v>
  </rv>
  <rv s="2">
    <fb>277</fb>
    <v>12</v>
  </rv>
  <rv s="2">
    <fb>276.86</fb>
    <v>12</v>
  </rv>
  <rv s="2">
    <fb>277.93</fb>
    <v>12</v>
  </rv>
  <rv s="2">
    <fb>273.79000000000002</fb>
    <v>12</v>
  </rv>
  <rv s="2">
    <fb>274.95999999999998</fb>
    <v>12</v>
  </rv>
  <rv s="2">
    <fb>276.93</fb>
    <v>12</v>
  </rv>
  <rv s="2">
    <fb>277.47000000000003</fb>
    <v>12</v>
  </rv>
  <rv s="2">
    <fb>277.83999999999997</fb>
    <v>12</v>
  </rv>
  <rv s="2">
    <fb>279.29000000000002</fb>
    <v>12</v>
  </rv>
  <rv s="2">
    <fb>287.52</fb>
    <v>12</v>
  </rv>
  <rv s="2">
    <fb>290.39</fb>
    <v>12</v>
  </rv>
  <rv s="2">
    <fb>290.62</fb>
    <v>12</v>
  </rv>
  <rv s="2">
    <fb>286.85000000000002</fb>
    <v>12</v>
  </rv>
  <rv s="2">
    <fb>284.79000000000002</fb>
    <v>12</v>
  </rv>
  <rv s="2">
    <fb>283.76</fb>
    <v>12</v>
  </rv>
  <rv s="2">
    <fb>283.22000000000003</fb>
    <v>12</v>
  </rv>
  <rv s="2">
    <fb>281.73</fb>
    <v>12</v>
  </rv>
  <rv s="2">
    <fb>284.19</fb>
    <v>12</v>
  </rv>
  <rv s="2">
    <fb>281.88</fb>
    <v>12</v>
  </rv>
  <rv s="2">
    <fb>289.85000000000002</fb>
    <v>12</v>
  </rv>
  <rv s="2">
    <fb>290.74</fb>
    <v>12</v>
  </rv>
  <rv s="2">
    <fb>291.85000000000002</fb>
    <v>12</v>
  </rv>
  <rv s="2">
    <fb>293.29000000000002</fb>
    <v>12</v>
  </rv>
  <rv s="2">
    <fb>307.39999999999998</fb>
    <v>12</v>
  </rv>
  <rv s="2">
    <fb>305.8</fb>
    <v>12</v>
  </rv>
  <rv s="2">
    <fb>307.87</fb>
    <v>12</v>
  </rv>
  <rv s="2">
    <fb>310.92</fb>
    <v>12</v>
  </rv>
  <rv s="2">
    <fb>309.85000000000002</fb>
    <v>12</v>
  </rv>
  <rv s="2">
    <fb>309.48</fb>
    <v>12</v>
  </rv>
  <rv s="2">
    <fb>308.25</fb>
    <v>12</v>
  </rv>
  <rv s="2">
    <fb>309.64</fb>
    <v>12</v>
  </rv>
  <rv s="2">
    <fb>312.16000000000003</fb>
    <v>12</v>
  </rv>
  <rv s="2">
    <fb>311.85000000000002</fb>
    <v>12</v>
  </rv>
  <rv s="2">
    <fb>307.39</fb>
    <v>12</v>
  </rv>
  <rv s="2">
    <fb>309.92</fb>
    <v>12</v>
  </rv>
  <rv s="2">
    <fb>313.19</fb>
    <v>12</v>
  </rv>
  <rv s="2">
    <fb>311.82</fb>
    <v>12</v>
  </rv>
  <rv s="2">
    <fb>314.7</fb>
    <v>12</v>
  </rv>
  <rv s="2">
    <fb>315.08</fb>
    <v>12</v>
  </rv>
  <rv s="2">
    <fb>316.64999999999998</fb>
    <v>12</v>
  </rv>
  <rv s="2">
    <fb>313.01</fb>
    <v>12</v>
  </rv>
  <rv s="2">
    <fb>309.08</fb>
    <v>12</v>
  </rv>
  <rv s="2">
    <fb>311.01</fb>
    <v>12</v>
  </rv>
  <rv s="2">
    <fb>308.3</fb>
    <v>12</v>
  </rv>
  <rv s="2">
    <fb>312.38</fb>
    <v>12</v>
  </rv>
  <rv s="2">
    <fb>314.23</fb>
    <v>12</v>
  </rv>
  <rv s="2">
    <fb>314.74</fb>
    <v>12</v>
  </rv>
  <rv s="2">
    <fb>315.89</fb>
    <v>12</v>
  </rv>
  <rv s="2">
    <fb>318.3</fb>
    <v>12</v>
  </rv>
  <rv s="2">
    <fb>309.77999999999997</fb>
    <v>12</v>
  </rv>
  <rv s="2">
    <fb>314.88</fb>
    <v>12</v>
  </rv>
  <rv s="2">
    <fb>317.70999999999998</fb>
    <v>12</v>
  </rv>
  <rv s="2">
    <fb>317.22000000000003</fb>
    <v>12</v>
  </rv>
  <rv s="2">
    <fb>320.64999999999998</fb>
    <v>12</v>
  </rv>
  <rv s="2">
    <fb>320.91000000000003</fb>
    <v>12</v>
  </rv>
  <rv s="2">
    <fb>318.66000000000003</fb>
    <v>12</v>
  </rv>
  <rv s="2">
    <fb>315.31</fb>
    <v>12</v>
  </rv>
  <rv s="2">
    <fb>316.04000000000002</fb>
    <v>12</v>
  </rv>
  <rv s="2">
    <fb>314.39999999999998</fb>
    <v>12</v>
  </rv>
  <rv s="2">
    <fb>314.91000000000003</fb>
    <v>12</v>
  </rv>
  <rv s="2">
    <fb>313.04000000000002</fb>
    <v>12</v>
  </rv>
  <rv s="2">
    <fb>311.67</fb>
    <v>12</v>
  </rv>
  <rv s="2">
    <fb>312.60000000000002</fb>
    <v>12</v>
  </rv>
  <rv s="2">
    <fb>307.70999999999998</fb>
    <v>12</v>
  </rv>
  <rv s="2">
    <fb>306.92</fb>
    <v>12</v>
  </rv>
  <rv s="2">
    <fb>309.08999999999997</fb>
    <v>12</v>
  </rv>
  <rv s="2">
    <fb>316.27999999999997</fb>
    <v>12</v>
  </rv>
  <rv s="2">
    <fb>317.25</fb>
    <v>12</v>
  </rv>
  <rv s="2">
    <fb>319.62</fb>
    <v>12</v>
  </rv>
  <rv s="2">
    <fb>323.63</fb>
    <v>12</v>
  </rv>
  <rv s="2">
    <fb>323.56</fb>
    <v>12</v>
  </rv>
  <rv s="2">
    <fb>328.21</fb>
    <v>12</v>
  </rv>
  <rv s="2">
    <fb>330.2</fb>
    <v>12</v>
  </rv>
  <rv s="2">
    <fb>334.54</fb>
    <v>12</v>
  </rv>
  <rv s="2">
    <fb>334.48</fb>
    <v>12</v>
  </rv>
  <rv s="2">
    <fb>335.88</fb>
    <v>12</v>
  </rv>
  <rv s="2">
    <fb>343.05</fb>
    <v>12</v>
  </rv>
  <rv s="2">
    <fb>341.8</fb>
    <v>12</v>
  </rv>
  <rv s="2">
    <fb>345.82</fb>
    <v>12</v>
  </rv>
  <rv s="2">
    <fb>345.15</fb>
    <v>12</v>
  </rv>
  <rv s="2">
    <fb>349.44</fb>
    <v>12</v>
  </rv>
  <rv s="2">
    <fb>347.48</fb>
    <v>12</v>
  </rv>
  <rv s="2">
    <fb>348.02</fb>
    <v>12</v>
  </rv>
  <rv s="2">
    <fb>351.23</fb>
    <v>12</v>
  </rv>
  <rv s="2">
    <fb>350.72</fb>
    <v>12</v>
  </rv>
  <rv s="2">
    <fb>351.49</fb>
    <v>12</v>
  </rv>
  <rv s="2">
    <fb>355.63</fb>
    <v>12</v>
  </rv>
  <rv s="2">
    <fb>353.81</fb>
    <v>12</v>
  </rv>
  <rv s="2">
    <fb>356.73</fb>
    <v>12</v>
  </rv>
  <rv s="2">
    <fb>355.23</fb>
    <v>12</v>
  </rv>
  <rv s="2">
    <fb>350.49</fb>
    <v>12</v>
  </rv>
  <rv s="2">
    <fb>348.53</fb>
    <v>12</v>
  </rv>
  <rv s="2">
    <fb>349.86</fb>
    <v>12</v>
  </rv>
  <rv s="2">
    <fb>352.09</fb>
    <v>12</v>
  </rv>
  <rv s="2">
    <fb>350.63</fb>
    <v>12</v>
  </rv>
  <rv s="2">
    <fb>355.74</fb>
    <v>12</v>
  </rv>
  <rv s="2">
    <fb>362.71</fb>
    <v>12</v>
  </rv>
  <rv s="2">
    <fb>361.82</fb>
    <v>12</v>
  </rv>
  <rv s="2">
    <fb>352.23</fb>
    <v>12</v>
  </rv>
  <rv s="2">
    <fb>352.68</fb>
    <v>12</v>
  </rv>
  <rv s="2">
    <fb>344.16</fb>
    <v>12</v>
  </rv>
  <rv s="2">
    <fb>345.32</fb>
    <v>12</v>
  </rv>
  <rv s="2">
    <fb>341.48</fb>
    <v>12</v>
  </rv>
  <rv s="2">
    <fb>332.14</fb>
    <v>12</v>
  </rv>
  <rv s="2">
    <fb>332.84</fb>
    <v>12</v>
  </rv>
  <rv s="2">
    <fb>328.55</fb>
    <v>12</v>
  </rv>
  <rv s="2">
    <fb>331.8</fb>
    <v>12</v>
  </rv>
  <rv s="2">
    <fb>334.55</fb>
    <v>12</v>
  </rv>
  <rv s="2">
    <fb>334.77</fb>
    <v>12</v>
  </rv>
  <rv s="2">
    <fb>339.87</fb>
    <v>12</v>
  </rv>
  <rv s="2">
    <fb>339.5</fb>
    <v>12</v>
  </rv>
  <rv s="2">
    <fb>335.66</fb>
    <v>12</v>
  </rv>
  <rv s="2">
    <fb>343.87</fb>
    <v>12</v>
  </rv>
  <rv s="2">
    <fb>344.62</fb>
    <v>12</v>
  </rv>
  <rv s="2">
    <fb>344.18</fb>
    <v>12</v>
  </rv>
  <rv s="2">
    <fb>342.85</fb>
    <v>12</v>
  </rv>
  <rv s="2">
    <fb>350.46</fb>
    <v>12</v>
  </rv>
  <rv s="2">
    <fb>346.35</fb>
    <v>12</v>
  </rv>
  <rv s="2">
    <fb>346.33</fb>
    <v>12</v>
  </rv>
  <rv s="2">
    <fb>339.39</fb>
    <v>12</v>
  </rv>
  <rv s="2">
    <fb>313.13</fb>
    <v>12</v>
  </rv>
  <rv s="2">
    <fb>312.32</fb>
    <v>12</v>
  </rv>
  <rv s="2">
    <fb>308.27</fb>
    <v>12</v>
  </rv>
  <rv s="2">
    <fb>332.43</fb>
    <v>12</v>
  </rv>
  <rv s="2">
    <fb>324.61</fb>
    <v>12</v>
  </rv>
  <rv s="2">
    <fb>333.4</fb>
    <v>12</v>
  </rv>
  <rv s="2">
    <fb>335.18</fb>
    <v>12</v>
  </rv>
  <rv s="2">
    <fb>335.81</fb>
    <v>12</v>
  </rv>
  <rv s="2">
    <fb>331.33</fb>
    <v>12</v>
  </rv>
  <rv s="2">
    <fb>329.61</fb>
    <v>12</v>
  </rv>
  <rv s="2">
    <fb>320.10000000000002</fb>
    <v>12</v>
  </rv>
  <rv s="2">
    <fb>331.4</fb>
    <v>12</v>
  </rv>
  <rv s="2">
    <fb>334.37</fb>
    <v>12</v>
  </rv>
  <rv s="2">
    <fb>335.71</fb>
    <v>12</v>
  </rv>
  <rv s="2">
    <fb>335.17</fb>
    <v>12</v>
  </rv>
  <rv s="2">
    <fb>341.52</fb>
    <v>12</v>
  </rv>
  <rv s="2">
    <fb>345.5</fb>
    <v>12</v>
  </rv>
  <rv s="2">
    <fb>342.45</fb>
    <v>12</v>
  </rv>
  <rv s="2">
    <fb>347.6</fb>
    <v>12</v>
  </rv>
  <rv s="3">
    <v>https://www.bing.com/financeapi/forcetrigger?t=a25ya2&amp;q=XNYS%3aWMT&amp;form=skydnc</v>
    <v>Learn more on Bing</v>
  </rv>
  <rv s="7">
    <v>en-US</v>
    <v>a25ya2</v>
    <v>268435456</v>
    <v>1</v>
    <v>Powered by Refinitiv</v>
    <v>13</v>
    <v>WALMART INC. (XNYS:WMT)</v>
    <v>14</v>
    <v>15</v>
    <v>Finance</v>
    <v>10</v>
    <v>105.3</v>
    <v>58.58</v>
    <v>0.70320000000000005</v>
    <v>1.34</v>
    <v>-1.722E-3</v>
    <v>1.3755999999999999E-2</v>
    <v>-0.17</v>
    <v>USD</v>
    <v>Walmart Inc. is a technology-powered omnichannel retailer. The Company is engaged in the operation of retail and wholesale stores and clubs, as well as eCommerce Websites and mobile applications, located throughout the United States (U.S.), Africa, Canada, Central America, Chile, China, India and Mexico. It operates in three reportable segments: Walmart U.S., Walmart International and Sam's Club U.S. The Walmart U.S. segment includes the Company's mass merchandising concept in the U.S., as well as eCommerce, which includes omni-channel initiatives and certain other business offerings such as advertising services. The Walmart International segment consists of the Company's operations outside of the U.S. through its subsidiaries, as well as eCommerce and omni-channel initiatives. The Sam's Club U.S. segment includes the warehouse membership clubs in the U.S., as well as samsclub.com and omni-channel initiatives.</v>
    <v>2100000</v>
    <v>New York Stock Exchange</v>
    <v>XNYS</v>
    <v>XNYS</v>
    <v>702 SW 8th St, BENTONVILLE, AR, 72716-6209 US</v>
    <v>99.22</v>
    <v>Food &amp; Drug Retailing</v>
    <v>Stock</v>
    <v>45779.999730253905</v>
    <v>2143</v>
    <v>97.85</v>
    <v>790087600000</v>
    <v>WALMART INC.</v>
    <v>WALMART INC.</v>
    <v>97.95</v>
    <v>40.501600000000003</v>
    <v>97.41</v>
    <v>98.75</v>
    <v>98.58</v>
    <v>8000887000</v>
    <v>WMT</v>
    <v>WALMART INC. (XNYS:WMT)</v>
    <v>16031373</v>
    <v>23395894</v>
    <v>1969</v>
  </rv>
  <rv s="1">
    <v>2144</v>
  </rv>
  <rv s="2">
    <fb>59.87</fb>
    <v>12</v>
  </rv>
  <rv s="2">
    <fb>60.62</fb>
    <v>12</v>
  </rv>
  <rv s="2">
    <fb>60.3</fb>
    <v>12</v>
  </rv>
  <rv s="2">
    <fb>60.44</fb>
    <v>12</v>
  </rv>
  <rv s="2">
    <fb>60.48</fb>
    <v>12</v>
  </rv>
  <rv s="2">
    <fb>60.41</fb>
    <v>12</v>
  </rv>
  <rv s="2">
    <fb>59.86</fb>
    <v>12</v>
  </rv>
  <rv s="2">
    <fb>59.83</fb>
    <v>12</v>
  </rv>
  <rv s="2">
    <fb>64.010000000000005</fb>
    <v>12</v>
  </rv>
  <rv s="2">
    <fb>64.650000000000006</fb>
    <v>12</v>
  </rv>
  <rv s="2">
    <fb>64.180000000000007</fb>
    <v>12</v>
  </rv>
  <rv s="2">
    <fb>65.150000000000006</fb>
    <v>12</v>
  </rv>
  <rv s="2">
    <fb>65.25</fb>
    <v>12</v>
  </rv>
  <rv s="2">
    <fb>64.84</fb>
    <v>12</v>
  </rv>
  <rv s="2">
    <fb>65.38</fb>
    <v>12</v>
  </rv>
  <rv s="2">
    <fb>65.040000000000006</fb>
    <v>12</v>
  </rv>
  <rv s="2">
    <fb>64.92</fb>
    <v>12</v>
  </rv>
  <rv s="2">
    <fb>64.89</fb>
    <v>12</v>
  </rv>
  <rv s="2">
    <fb>65.760000000000005</fb>
    <v>12</v>
  </rv>
  <rv s="2">
    <fb>65.819999999999993</fb>
    <v>12</v>
  </rv>
  <rv s="2">
    <fb>66.599999999999994</fb>
    <v>12</v>
  </rv>
  <rv s="2">
    <fb>67.09</fb>
    <v>12</v>
  </rv>
  <rv s="2">
    <fb>67.150000000000006</fb>
    <v>12</v>
  </rv>
  <rv s="2">
    <fb>65.88</fb>
    <v>12</v>
  </rv>
  <rv s="2">
    <fb>66.959999999999994</fb>
    <v>12</v>
  </rv>
  <rv s="2">
    <fb>66.73</fb>
    <v>12</v>
  </rv>
  <rv s="2">
    <fb>66.31</fb>
    <v>12</v>
  </rv>
  <rv s="2">
    <fb>66.7</fb>
    <v>12</v>
  </rv>
  <rv s="2">
    <fb>67.02</fb>
    <v>12</v>
  </rv>
  <rv s="2">
    <fb>67.42</fb>
    <v>12</v>
  </rv>
  <rv s="2">
    <fb>67.599999999999994</fb>
    <v>12</v>
  </rv>
  <rv s="2">
    <fb>68.010000000000005</fb>
    <v>12</v>
  </rv>
  <rv s="2">
    <fb>67.91</fb>
    <v>12</v>
  </rv>
  <rv s="2">
    <fb>68.900000000000006</fb>
    <v>12</v>
  </rv>
  <rv s="2">
    <fb>68.290000000000006</fb>
    <v>12</v>
  </rv>
  <rv s="2">
    <fb>67.88</fb>
    <v>12</v>
  </rv>
  <rv s="2">
    <fb>67.709999999999994</fb>
    <v>12</v>
  </rv>
  <rv s="2">
    <fb>67.48</fb>
    <v>12</v>
  </rv>
  <rv s="2">
    <fb>68.069999999999993</fb>
    <v>12</v>
  </rv>
  <rv s="2">
    <fb>68.239999999999995</fb>
    <v>12</v>
  </rv>
  <rv s="2">
    <fb>70.040000000000006</fb>
    <v>12</v>
  </rv>
  <rv s="2">
    <fb>69.680000000000007</fb>
    <v>12</v>
  </rv>
  <rv s="2">
    <fb>69.900000000000006</fb>
    <v>12</v>
  </rv>
  <rv s="2">
    <fb>70.41</fb>
    <v>12</v>
  </rv>
  <rv s="2">
    <fb>69.8</fb>
    <v>12</v>
  </rv>
  <rv s="2">
    <fb>69.239999999999995</fb>
    <v>12</v>
  </rv>
  <rv s="2">
    <fb>69.61</fb>
    <v>12</v>
  </rv>
  <rv s="2">
    <fb>69.989999999999995</fb>
    <v>12</v>
  </rv>
  <rv s="2">
    <fb>71.03</fb>
    <v>12</v>
  </rv>
  <rv s="2">
    <fb>70.819999999999993</fb>
    <v>12</v>
  </rv>
  <rv s="2">
    <fb>70.75</fb>
    <v>12</v>
  </rv>
  <rv s="2">
    <fb>70.38</fb>
    <v>12</v>
  </rv>
  <rv s="2">
    <fb>70.650000000000006</fb>
    <v>12</v>
  </rv>
  <rv s="2">
    <fb>70.599999999999994</fb>
    <v>12</v>
  </rv>
  <rv s="2">
    <fb>70.02</fb>
    <v>12</v>
  </rv>
  <rv s="2">
    <fb>69.78</fb>
    <v>12</v>
  </rv>
  <rv s="2">
    <fb>69.62</fb>
    <v>12</v>
  </rv>
  <rv s="2">
    <fb>69.19</fb>
    <v>12</v>
  </rv>
  <rv s="2">
    <fb>68.64</fb>
    <v>12</v>
  </rv>
  <rv s="2">
    <fb>69.790000000000006</fb>
    <v>12</v>
  </rv>
  <rv s="2">
    <fb>68.459999999999994</fb>
    <v>12</v>
  </rv>
  <rv s="2">
    <fb>67.59</fb>
    <v>12</v>
  </rv>
  <rv s="2">
    <fb>67.739999999999995</fb>
    <v>12</v>
  </rv>
  <rv s="2">
    <fb>66.91</fb>
    <v>12</v>
  </rv>
  <rv s="2">
    <fb>67.66</fb>
    <v>12</v>
  </rv>
  <rv s="2">
    <fb>67.95</fb>
    <v>12</v>
  </rv>
  <rv s="2">
    <fb>68.7</fb>
    <v>12</v>
  </rv>
  <rv s="2">
    <fb>68.13</fb>
    <v>12</v>
  </rv>
  <rv s="2">
    <fb>68.66</fb>
    <v>12</v>
  </rv>
  <rv s="2">
    <fb>73.180000000000007</fb>
    <v>12</v>
  </rv>
  <rv s="2">
    <fb>73.45</fb>
    <v>12</v>
  </rv>
  <rv s="2">
    <fb>73.72</fb>
    <v>12</v>
  </rv>
  <rv s="2">
    <fb>74.540000000000006</fb>
    <v>12</v>
  </rv>
  <rv s="2">
    <fb>75.58</fb>
    <v>12</v>
  </rv>
  <rv s="2">
    <fb>76.03</fb>
    <v>12</v>
  </rv>
  <rv s="2">
    <fb>76.13</fb>
    <v>12</v>
  </rv>
  <rv s="2">
    <fb>76.08</fb>
    <v>12</v>
  </rv>
  <rv s="2">
    <fb>76.42</fb>
    <v>12</v>
  </rv>
  <rv s="2">
    <fb>77.23</fb>
    <v>12</v>
  </rv>
  <rv s="2">
    <fb>77.17</fb>
    <v>12</v>
  </rv>
  <rv s="2">
    <fb>77.239999999999995</fb>
    <v>12</v>
  </rv>
  <rv s="2">
    <fb>76.959999999999994</fb>
    <v>12</v>
  </rv>
  <rv s="2">
    <fb>77.34</fb>
    <v>12</v>
  </rv>
  <rv s="2">
    <fb>78.81</fb>
    <v>12</v>
  </rv>
  <rv s="2">
    <fb>78.84</fb>
    <v>12</v>
  </rv>
  <rv s="2">
    <fb>79.66</fb>
    <v>12</v>
  </rv>
  <rv s="2">
    <fb>80.599999999999994</fb>
    <v>12</v>
  </rv>
  <rv s="2">
    <fb>80.56</fb>
    <v>12</v>
  </rv>
  <rv s="2">
    <fb>78.599999999999994</fb>
    <v>12</v>
  </rv>
  <rv s="2">
    <fb>79.03</fb>
    <v>12</v>
  </rv>
  <rv s="2">
    <fb>80.33</fb>
    <v>12</v>
  </rv>
  <rv s="3">
    <v>https://www.bing.com/financeapi/forcetrigger?t=a1utqh&amp;q=XNYS%3aHPE&amp;form=skydnc</v>
    <v>Learn more on Bing</v>
  </rv>
  <rv s="7">
    <v>en-US</v>
    <v>a1utqh</v>
    <v>268435456</v>
    <v>1</v>
    <v>Powered by Refinitiv</v>
    <v>13</v>
    <v>HEWLETT PACKARD ENTERPRISE COMPANY (XNYS:HPE)</v>
    <v>14</v>
    <v>15</v>
    <v>Finance</v>
    <v>10</v>
    <v>24.66</v>
    <v>11.965</v>
    <v>1.335</v>
    <v>0.45</v>
    <v>-1.7790000000000001E-5</v>
    <v>2.7421999999999998E-2</v>
    <v>-2.9999999999999997E-4</v>
    <v>USD</v>
    <v>Hewlett Packard Enterprise Company is the global edge-to-cloud company. It delivers open and intelligent technology solutions as a service. Its offering includes cloud services, compute, high performance computing &amp; artificial intelligence, intelligent edge, software, and storage. Its segments include Server, Hybrid Cloud, Intelligent Edge, Financial Services, and Corporate Investments and Other. Its Server segment offerings consist of general-purpose servers for multi-workload computing, workload-optimized servers, and integrated systems. Its Hybrid Cloud segment offers a range of cloud-native and hybrid solutions across storage, private cloud and the infrastructure software-as-a-service space. Its Intelligent Edge segment offers wired and wireless local area networks, campus, branch, and data center switching, and others. Its Financial Services segment provides flexible investment solutions, such as leasing, financing, IT consumption, utility programs, and asset management services.</v>
    <v>61000</v>
    <v>New York Stock Exchange</v>
    <v>XNYS</v>
    <v>XNYS</v>
    <v>1701 E MOSSY OAKS ROAD, SPRING, TX, 77389 US</v>
    <v>16.989999999999998</v>
    <v>Computers, Phones &amp; Household Electronics</v>
    <v>Stock</v>
    <v>45779.999890115621</v>
    <v>2237</v>
    <v>16.645</v>
    <v>22146930000</v>
    <v>HEWLETT PACKARD ENTERPRISE COMPANY</v>
    <v>HEWLETT PACKARD ENTERPRISE COMPANY</v>
    <v>16.78</v>
    <v>7.9611000000000001</v>
    <v>16.41</v>
    <v>16.86</v>
    <v>16.8597</v>
    <v>1313578000</v>
    <v>HPE</v>
    <v>HEWLETT PACKARD ENTERPRISE COMPANY (XNYS:HPE)</v>
    <v>15404640</v>
    <v>24003514</v>
    <v>2015</v>
  </rv>
  <rv s="1">
    <v>2238</v>
  </rv>
  <rv s="3">
    <v>http://pt.wikipedia.org/wiki/Oracle_Corporation</v>
    <v>Wikipedia</v>
  </rv>
  <rv s="4">
    <v>251</v>
    <v>2240</v>
  </rv>
  <rv s="5">
    <v>11</v>
    <v>https://www.bing.com/th?id=AMMS_672116c618c664d13b2515d6587ba357&amp;qlt=95</v>
    <v>2241</v>
    <v>0</v>
    <v>https://www.bing.com/images/search?form=xlimg&amp;q=oracle+corporation</v>
    <v>Image of ORACLE CORPORATION</v>
  </rv>
  <rv s="3">
    <v>https://www.bing.com/financeapi/forcetrigger?t=a1zbec&amp;q=XNYS%3aORCL&amp;form=skydnc</v>
    <v>Learn more on Bing</v>
  </rv>
  <rv s="6">
    <v>en-US</v>
    <v>a1zbec</v>
    <v>268435456</v>
    <v>1</v>
    <v>Powered by Refinitiv</v>
    <v>6</v>
    <v>ORACLE CORPORATION (XNYS:ORCL)</v>
    <v>8</v>
    <v>9</v>
    <v>Finance</v>
    <v>10</v>
    <v>198.3099</v>
    <v>114.26</v>
    <v>1.2914000000000001</v>
    <v>5.24</v>
    <v>9.2880000000000002E-4</v>
    <v>3.6015999999999999E-2</v>
    <v>0.14000000000000001</v>
    <v>USD</v>
    <v>Oracle Corporation offers integrated suites of applications plus secure, autonomous infrastructure in the Oracle Cloud. The Company's segments include cloud and license, hardware, and services. The cloud and license segment markets, sells and delivers a broad spectrum of enterprise applications and infrastructure technologies through its cloud and license offerings. The hardware segment provides a broad selection of enterprise hardware products and hardware-related software products including Oracle Engineered Systems, servers, storage, operating systems, virtualization, management and other hardware-related software and related hardware support. The services segment helps customers and partners maximize the performance of their investments in Oracle applications and infrastructure technologies. Its products and services are delivered worldwide through a variety of flexible and interoperable IT deployment models. These models include on-premise, cloud-based and hybrid deployments.</v>
    <v>159000</v>
    <v>New York Stock Exchange</v>
    <v>XNYS</v>
    <v>XNYS</v>
    <v>2300 Oracle Way, AUSTIN, TX, 78741 US</v>
    <v>153.06</v>
    <v>2242</v>
    <v>Software &amp; IT Services</v>
    <v>Stock</v>
    <v>45779.999800543752</v>
    <v>2243</v>
    <v>148.33000000000001</v>
    <v>422682200000</v>
    <v>ORACLE CORPORATION</v>
    <v>ORACLE CORPORATION</v>
    <v>148.33000000000001</v>
    <v>35.404200000000003</v>
    <v>145.49</v>
    <v>150.72999999999999</v>
    <v>150.87</v>
    <v>2804234000</v>
    <v>ORCL</v>
    <v>ORACLE CORPORATION (XNYS:ORCL)</v>
    <v>11345977</v>
    <v>10909729</v>
    <v>2005</v>
  </rv>
  <rv s="1">
    <v>2244</v>
  </rv>
  <rv s="3">
    <v>https://www.bing.com/financeapi/forcetrigger?t=a1nhlh&amp;q=XNAS%3aAMZN&amp;form=skydnc</v>
    <v>Learn more on Bing</v>
  </rv>
  <rv s="7">
    <v>en-US</v>
    <v>a1nhlh</v>
    <v>268435456</v>
    <v>1</v>
    <v>Powered by Refinitiv</v>
    <v>13</v>
    <v>AMAZON.COM, INC. (XNAS:AMZN)</v>
    <v>14</v>
    <v>15</v>
    <v>Finance</v>
    <v>10</v>
    <v>242.52</v>
    <v>151.61000000000001</v>
    <v>1.3269</v>
    <v>-0.22</v>
    <v>-2.632E-4</v>
    <v>-1.157E-3</v>
    <v>-0.05</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1560000</v>
    <v>Nasdaq Stock Market</v>
    <v>XNAS</v>
    <v>XNAS</v>
    <v>410 Terry Avenue North, SEATTLE, WA, 98109 US</v>
    <v>192.88</v>
    <v>Diversified Retail</v>
    <v>Stock</v>
    <v>45779.999957349217</v>
    <v>2246</v>
    <v>186.4</v>
    <v>2016258000000</v>
    <v>AMAZON.COM, INC.</v>
    <v>AMAZON.COM, INC.</v>
    <v>191.435</v>
    <v>31.019600000000001</v>
    <v>190.2</v>
    <v>189.98</v>
    <v>189.93</v>
    <v>10613000000</v>
    <v>AMZN</v>
    <v>AMAZON.COM, INC. (XNAS:AMZN)</v>
    <v>77903487</v>
    <v>61230915</v>
    <v>1996</v>
  </rv>
  <rv s="1">
    <v>2247</v>
  </rv>
  <rv s="3">
    <v>https://www.bing.com/financeapi/forcetrigger?t=a21icw&amp;q=XNAS%3aPYPL&amp;form=skydnc</v>
    <v>Learn more on Bing</v>
  </rv>
  <rv s="7">
    <v>en-US</v>
    <v>a21icw</v>
    <v>268435456</v>
    <v>1</v>
    <v>Powered by Refinitiv</v>
    <v>13</v>
    <v>PAYPAL HOLDINGS, INC. (XNAS:PYPL)</v>
    <v>14</v>
    <v>15</v>
    <v>Finance</v>
    <v>10</v>
    <v>93.66</v>
    <v>55.85</v>
    <v>1.4547000000000001</v>
    <v>1.83</v>
    <v>1.4869999999999998E-4</v>
    <v>2.7976999999999998E-2</v>
    <v>0.01</v>
    <v>USD</v>
    <v>PayPal Holdings, Inc. offers a technology platform. The Company’s products are designed to enable digital payments and simplify commerce experiences for consumers and merchants to make selling, shopping, and sending and receiving money simple, personalized, and secure, online or offline, including mobile. It provides consumers with a digital wallet that enables them to send payments to merchants securely using a variety of funding sources, which include a bank account, a PayPal or Venmo account balance, its consumer credit products, a credit card, a debit card, certain cryptocurrencies, or other stored value products. It operates a global, two-sided network at scale that connects consumers and merchants with 434 million active accounts across approximately 200 markets. Its brands include PayPal, Braintree, Venmo, Xoom, Hyperwallet, PayPal Zettle, PayPal Honey, and Paidy. It offers financing products through the PayPal Working Capital (PPWC) and PayPal Business Loan (PPBL).</v>
    <v>24400</v>
    <v>Nasdaq Stock Market</v>
    <v>XNAS</v>
    <v>XNAS</v>
    <v>2211 N 1st St, SAN JOSE, CA, 95131 US</v>
    <v>67.760000000000005</v>
    <v>Professional &amp; Commercial Services</v>
    <v>Stock</v>
    <v>45779.999909328122</v>
    <v>2249</v>
    <v>65.98</v>
    <v>65393110000</v>
    <v>PAYPAL HOLDINGS, INC.</v>
    <v>PAYPAL HOLDINGS, INC.</v>
    <v>66.135000000000005</v>
    <v>14.6669</v>
    <v>65.41</v>
    <v>67.239999999999995</v>
    <v>67.25</v>
    <v>972532800</v>
    <v>PYPL</v>
    <v>PAYPAL HOLDINGS, INC. (XNAS:PYPL)</v>
    <v>10081506</v>
    <v>12672009</v>
    <v>2015</v>
  </rv>
  <rv s="1">
    <v>2250</v>
  </rv>
  <rv s="3">
    <v>https://www.bing.com/financeapi/forcetrigger?t=a1u3p2&amp;q=XNAS%3aGOOG&amp;form=skydnc</v>
    <v>Learn more on Bing</v>
  </rv>
  <rv s="7">
    <v>en-US</v>
    <v>a1u3p2</v>
    <v>268435456</v>
    <v>1</v>
    <v>Powered by Refinitiv</v>
    <v>13</v>
    <v>ALPHABET INC. (XNAS:GOOG)</v>
    <v>14</v>
    <v>15</v>
    <v>Finance</v>
    <v>10</v>
    <v>208.7</v>
    <v>142.66</v>
    <v>1.0071000000000001</v>
    <v>3.02</v>
    <v>-9.0459999999999998E-4</v>
    <v>1.8551999999999999E-2</v>
    <v>-0.15</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185719</v>
    <v>Nasdaq Stock Market</v>
    <v>XNAS</v>
    <v>XNAS</v>
    <v>1600 Amphitheatre Parkway, MOUNTAIN VIEW, CA, 94043 US</v>
    <v>166.7</v>
    <v>Software &amp; IT Services</v>
    <v>Stock</v>
    <v>45779.999964907031</v>
    <v>2252</v>
    <v>163.66</v>
    <v>1965509000000</v>
    <v>ALPHABET INC.</v>
    <v>ALPHABET INC.</v>
    <v>164.95500000000001</v>
    <v>18.154699999999998</v>
    <v>162.79</v>
    <v>165.81</v>
    <v>165.66</v>
    <v>12135000000</v>
    <v>GOOG</v>
    <v>ALPHABET INC. (XNAS:GOOG)</v>
    <v>16844937</v>
    <v>25971313</v>
    <v>2015</v>
  </rv>
  <rv s="1">
    <v>2253</v>
  </rv>
  <rv s="3">
    <v>https://www.bing.com/financeapi/forcetrigger?t=a1mou2&amp;q=XNAS%3aAAPL&amp;form=skydnc</v>
    <v>Learn more on Bing</v>
  </rv>
  <rv s="7">
    <v>en-US</v>
    <v>a1mou2</v>
    <v>268435456</v>
    <v>1</v>
    <v>Powered by Refinitiv</v>
    <v>13</v>
    <v>APPLE INC. (XNAS:AAPL)</v>
    <v>14</v>
    <v>15</v>
    <v>Finance</v>
    <v>10</v>
    <v>260.10000000000002</v>
    <v>169.21010000000001</v>
    <v>1.2644</v>
    <v>-7.97</v>
    <v>-1.1690000000000001E-3</v>
    <v>-3.7361999999999999E-2</v>
    <v>-0.24010000000000001</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206.99</v>
    <v>Computers, Phones &amp; Household Electronics</v>
    <v>Stock</v>
    <v>45779.999994085156</v>
    <v>2255</v>
    <v>202.16</v>
    <v>3067788000000</v>
    <v>APPLE INC.</v>
    <v>APPLE INC.</v>
    <v>206.09</v>
    <v>30.1296</v>
    <v>213.32</v>
    <v>205.35</v>
    <v>205.10990000000001</v>
    <v>14939320000</v>
    <v>AAPL</v>
    <v>APPLE INC. (XNAS:AAPL)</v>
    <v>101010621</v>
    <v>72275875</v>
    <v>1977</v>
  </rv>
  <rv s="1">
    <v>2256</v>
  </rv>
  <rv s="3">
    <v>https://www.bing.com/financeapi/forcetrigger?t=a1o4ec&amp;q=XNYS%3aBA&amp;form=skydnc</v>
    <v>Learn more on Bing</v>
  </rv>
  <rv s="8">
    <v>en-US</v>
    <v>a1o4ec</v>
    <v>268435456</v>
    <v>1</v>
    <v>Powered by Refinitiv</v>
    <v>16</v>
    <v>THE BOEING COMPANY (XNYS:BA)</v>
    <v>14</v>
    <v>17</v>
    <v>Finance</v>
    <v>10</v>
    <v>196.95</v>
    <v>128.8801</v>
    <v>1.41</v>
    <v>2.57</v>
    <v>-1.941E-3</v>
    <v>1.4052E-2</v>
    <v>-0.36</v>
    <v>USD</v>
    <v>The Boeing Company is an aerospace company. Its segments include Commercial Airplanes (BCA), Defense, Space &amp; Security (BDS), and Global Services (BGS). Its BCA segment develops, produces and markets commercial jet aircraft principally for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for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172000</v>
    <v>New York Stock Exchange</v>
    <v>XNYS</v>
    <v>XNYS</v>
    <v>929 Long Bridge Drive, ARLINGTON, VA, 22202 US</v>
    <v>187.58</v>
    <v>Aerospace &amp; Defense</v>
    <v>Stock</v>
    <v>45779.999756446094</v>
    <v>2258</v>
    <v>184.08</v>
    <v>139837900000</v>
    <v>THE BOEING COMPANY</v>
    <v>THE BOEING COMPANY</v>
    <v>185</v>
    <v>182.89</v>
    <v>185.46</v>
    <v>185.1</v>
    <v>754005500</v>
    <v>BA</v>
    <v>THE BOEING COMPANY (XNYS:BA)</v>
    <v>8695904</v>
    <v>10253117</v>
    <v>1934</v>
  </rv>
  <rv s="1">
    <v>2259</v>
  </rv>
  <rv s="9">
    <v>12</v>
    <v>P/E</v>
    <v>0</v>
  </rv>
  <rv s="2">
    <fb>77.19</fb>
    <v>12</v>
  </rv>
  <rv s="2">
    <fb>75.319999999999993</fb>
    <v>12</v>
  </rv>
  <rv s="2">
    <fb>75.92</fb>
    <v>12</v>
  </rv>
  <rv s="2">
    <fb>75.88</fb>
    <v>12</v>
  </rv>
  <rv s="2">
    <fb>76.599999999999994</fb>
    <v>12</v>
  </rv>
  <rv s="2">
    <fb>76.66</fb>
    <v>12</v>
  </rv>
  <rv s="2">
    <fb>76.52</fb>
    <v>12</v>
  </rv>
  <rv s="2">
    <fb>74.89</fb>
    <v>12</v>
  </rv>
  <rv s="2">
    <fb>73.91</fb>
    <v>12</v>
  </rv>
  <rv s="2">
    <fb>73.36</fb>
    <v>12</v>
  </rv>
  <rv s="2">
    <fb>75.099999999999994</fb>
    <v>12</v>
  </rv>
  <rv s="2">
    <fb>77.400000000000006</fb>
    <v>12</v>
  </rv>
  <rv s="2">
    <fb>79.260000000000005</fb>
    <v>12</v>
  </rv>
  <rv s="2">
    <fb>77.61</fb>
    <v>12</v>
  </rv>
  <rv s="2">
    <fb>78.77</fb>
    <v>12</v>
  </rv>
  <rv s="2">
    <fb>79.09</fb>
    <v>12</v>
  </rv>
  <rv s="2">
    <fb>78.86</fb>
    <v>12</v>
  </rv>
  <rv s="2">
    <fb>78.37</fb>
    <v>12</v>
  </rv>
  <rv s="2">
    <fb>78.58</fb>
    <v>12</v>
  </rv>
  <rv s="2">
    <fb>78.89</fb>
    <v>12</v>
  </rv>
  <rv s="2">
    <fb>77.64</fb>
    <v>12</v>
  </rv>
  <rv s="2">
    <fb>76.739999999999995</fb>
    <v>12</v>
  </rv>
  <rv s="2">
    <fb>77.959999999999994</fb>
    <v>12</v>
  </rv>
  <rv s="2">
    <fb>77.25</fb>
    <v>12</v>
  </rv>
  <rv s="2">
    <fb>77.2</fb>
    <v>12</v>
  </rv>
  <rv s="2">
    <fb>76.900000000000006</fb>
    <v>12</v>
  </rv>
  <rv s="2">
    <fb>77.099999999999994</fb>
    <v>12</v>
  </rv>
  <rv s="2">
    <fb>76.94</fb>
    <v>12</v>
  </rv>
  <rv s="2">
    <fb>76.760000000000005</fb>
    <v>12</v>
  </rv>
  <rv s="2">
    <fb>76.790000000000006</fb>
    <v>12</v>
  </rv>
  <rv s="2">
    <fb>74.650000000000006</fb>
    <v>12</v>
  </rv>
  <rv s="2">
    <fb>75.67</fb>
    <v>12</v>
  </rv>
  <rv s="2">
    <fb>73.31</fb>
    <v>12</v>
  </rv>
  <rv s="2">
    <fb>72.09</fb>
    <v>12</v>
  </rv>
  <rv s="2">
    <fb>71.290000000000006</fb>
    <v>12</v>
  </rv>
  <rv s="2">
    <fb>71.2</fb>
    <v>12</v>
  </rv>
  <rv s="2">
    <fb>72.08</fb>
    <v>12</v>
  </rv>
  <rv s="2">
    <fb>71.17</fb>
    <v>12</v>
  </rv>
  <rv s="2">
    <fb>71.069999999999993</fb>
    <v>12</v>
  </rv>
  <rv s="2">
    <fb>71.11</fb>
    <v>12</v>
  </rv>
  <rv s="2">
    <fb>70.84</fb>
    <v>12</v>
  </rv>
  <rv s="2">
    <fb>73.17</fb>
    <v>12</v>
  </rv>
  <rv s="2">
    <fb>74.040000000000006</fb>
    <v>12</v>
  </rv>
  <rv s="2">
    <fb>74.290000000000006</fb>
    <v>12</v>
  </rv>
  <rv s="2">
    <fb>73.569999999999993</fb>
    <v>12</v>
  </rv>
  <rv s="2">
    <fb>74.39</fb>
    <v>12</v>
  </rv>
  <rv s="2">
    <fb>76.58</fb>
    <v>12</v>
  </rv>
  <rv s="2">
    <fb>78.33</fb>
    <v>12</v>
  </rv>
  <rv s="2">
    <fb>76.59</fb>
    <v>12</v>
  </rv>
  <rv s="2">
    <fb>76.72</fb>
    <v>12</v>
  </rv>
  <rv s="2">
    <fb>74.569999999999993</fb>
    <v>12</v>
  </rv>
  <rv s="2">
    <fb>71.739999999999995</fb>
    <v>12</v>
  </rv>
  <rv s="2">
    <fb>68.680000000000007</fb>
    <v>12</v>
  </rv>
  <rv s="2">
    <fb>70.94</fb>
    <v>12</v>
  </rv>
  <rv s="2">
    <fb>71.34</fb>
    <v>12</v>
  </rv>
  <rv s="2">
    <fb>72.260000000000005</fb>
    <v>12</v>
  </rv>
  <rv s="2">
    <fb>73.209999999999994</fb>
    <v>12</v>
  </rv>
  <rv s="2">
    <fb>73.040000000000006</fb>
    <v>12</v>
  </rv>
  <rv s="2">
    <fb>77.59</fb>
    <v>12</v>
  </rv>
  <rv s="2">
    <fb>76.78</fb>
    <v>12</v>
  </rv>
  <rv s="2">
    <fb>76.5</fb>
    <v>12</v>
  </rv>
  <rv s="2">
    <fb>80.28</fb>
    <v>12</v>
  </rv>
  <rv s="2">
    <fb>81.72</fb>
    <v>12</v>
  </rv>
  <rv s="2">
    <fb>81.17</fb>
    <v>12</v>
  </rv>
  <rv s="2">
    <fb>80.02</fb>
    <v>12</v>
  </rv>
  <rv s="2">
    <fb>79.430000000000007</fb>
    <v>12</v>
  </rv>
  <rv s="2">
    <fb>77.319999999999993</fb>
    <v>12</v>
  </rv>
  <rv s="2">
    <fb>77.81</fb>
    <v>12</v>
  </rv>
  <rv s="2">
    <fb>77.709999999999994</fb>
    <v>12</v>
  </rv>
  <rv s="2">
    <fb>78.59</fb>
    <v>12</v>
  </rv>
  <rv s="2">
    <fb>76.400000000000006</fb>
    <v>12</v>
  </rv>
  <rv s="2">
    <fb>73.58</fb>
    <v>12</v>
  </rv>
  <rv s="2">
    <fb>72.64</fb>
    <v>12</v>
  </rv>
  <rv s="2">
    <fb>71.66</fb>
    <v>12</v>
  </rv>
  <rv s="2">
    <fb>73.7</fb>
    <v>12</v>
  </rv>
  <rv s="2">
    <fb>72.989999999999995</fb>
    <v>12</v>
  </rv>
  <rv s="2">
    <fb>71.86</fb>
    <v>12</v>
  </rv>
  <rv s="2">
    <fb>67.94</fb>
    <v>12</v>
  </rv>
  <rv s="2">
    <fb>67.39</fb>
    <v>12</v>
  </rv>
  <rv s="2">
    <fb>66.540000000000006</fb>
    <v>12</v>
  </rv>
  <rv s="2">
    <fb>65.739999999999995</fb>
    <v>12</v>
  </rv>
  <rv s="2">
    <fb>65.8</fb>
    <v>12</v>
  </rv>
  <rv s="2">
    <fb>63.29</fb>
    <v>12</v>
  </rv>
  <rv s="2">
    <fb>63.48</fb>
    <v>12</v>
  </rv>
  <rv s="2">
    <fb>64.760000000000005</fb>
    <v>12</v>
  </rv>
  <rv s="2">
    <fb>64.959999999999994</fb>
    <v>12</v>
  </rv>
  <rv s="2">
    <fb>55.58</fb>
    <v>12</v>
  </rv>
  <rv s="2">
    <fb>57.25</fb>
    <v>12</v>
  </rv>
  <rv s="2">
    <fb>55.61</fb>
    <v>12</v>
  </rv>
  <rv s="2">
    <fb>53.27</fb>
    <v>12</v>
  </rv>
  <rv s="2">
    <fb>59.32</fb>
    <v>12</v>
  </rv>
  <rv s="2">
    <fb>54.4</fb>
    <v>12</v>
  </rv>
  <rv s="2">
    <fb>54.39</fb>
    <v>12</v>
  </rv>
  <rv s="2">
    <fb>55.41</fb>
    <v>12</v>
  </rv>
  <rv s="2">
    <fb>54.83</fb>
    <v>12</v>
  </rv>
  <rv s="2">
    <fb>53.55</fb>
    <v>12</v>
  </rv>
  <rv s="2">
    <fb>55.76</fb>
    <v>12</v>
  </rv>
  <rv s="2">
    <fb>56.12</fb>
    <v>12</v>
  </rv>
  <rv s="2">
    <fb>57.06</fb>
    <v>12</v>
  </rv>
  <rv s="2">
    <fb>57.39</fb>
    <v>12</v>
  </rv>
  <rv s="2">
    <fb>58.48</fb>
    <v>12</v>
  </rv>
  <rv s="2">
    <fb>57.62</fb>
    <v>12</v>
  </rv>
  <rv s="2">
    <fb>57.31</fb>
    <v>12</v>
  </rv>
  <rv s="2">
    <fb>57.54</fb>
    <v>12</v>
  </rv>
  <rv s="2">
    <fb>56.4</fb>
    <v>12</v>
  </rv>
  <rv s="2">
    <fb>56.76</fb>
    <v>12</v>
  </rv>
  <rv s="2">
    <fb>58.59</fb>
    <v>12</v>
  </rv>
  <rv s="2">
    <fb>67775713</fb>
    <v>18</v>
  </rv>
  <rv s="2">
    <fb>53.22</fb>
    <v>12</v>
  </rv>
  <rv s="2">
    <fb>59.22</fb>
    <v>12</v>
  </rv>
  <rv s="2">
    <fb>52.5</fb>
    <v>12</v>
  </rv>
  <rv s="2">
    <fb>45374363</fb>
    <v>18</v>
  </rv>
  <rv s="2">
    <fb>55.4</fb>
    <v>12</v>
  </rv>
  <rv s="2">
    <fb>57.18</fb>
    <v>12</v>
  </rv>
  <rv s="2">
    <fb>53.4</fb>
    <v>12</v>
  </rv>
  <rv s="2">
    <fb>30404286</fb>
    <v>18</v>
  </rv>
  <rv s="2">
    <fb>58.77</fb>
    <v>12</v>
  </rv>
  <rv s="2">
    <fb>52.37</fb>
    <v>12</v>
  </rv>
  <rv s="2">
    <fb>44732546</fb>
    <v>18</v>
  </rv>
  <rv s="2">
    <fb>53.28</fb>
    <v>12</v>
  </rv>
  <rv s="2">
    <fb>59.55</fb>
    <v>12</v>
  </rv>
  <rv s="2">
    <fb>52.48</fb>
    <v>12</v>
  </rv>
  <rv s="2">
    <fb>53764634</fb>
    <v>18</v>
  </rv>
  <rv s="2">
    <fb>57.225000000000001</fb>
    <v>12</v>
  </rv>
  <rv s="2">
    <fb>52.28</fb>
    <v>12</v>
  </rv>
  <rv s="2">
    <fb>22617097</fb>
    <v>18</v>
  </rv>
  <rv s="2">
    <fb>55.03</fb>
    <v>12</v>
  </rv>
  <rv s="2">
    <fb>52.86</fb>
    <v>12</v>
  </rv>
  <rv s="2">
    <fb>28346563</fb>
    <v>18</v>
  </rv>
  <rv s="2">
    <fb>55.64</fb>
    <v>12</v>
  </rv>
  <rv s="2">
    <fb>56.689900000000002</fb>
    <v>12</v>
  </rv>
  <rv s="2">
    <fb>54.67</fb>
    <v>12</v>
  </rv>
  <rv s="2">
    <fb>15977116</fb>
    <v>18</v>
  </rv>
  <rv s="2">
    <fb>54.68</fb>
    <v>12</v>
  </rv>
  <rv s="2">
    <fb>55.3934</fb>
    <v>12</v>
  </rv>
  <rv s="2">
    <fb>54.166600000000003</fb>
    <v>12</v>
  </rv>
  <rv s="2">
    <fb>19094887</fb>
    <v>18</v>
  </rv>
  <rv s="2">
    <fb>54.72</fb>
    <v>12</v>
  </rv>
  <rv s="2">
    <fb>55.15</fb>
    <v>12</v>
  </rv>
  <rv s="2">
    <fb>53.34</fb>
    <v>12</v>
  </rv>
  <rv s="2">
    <fb>18935084</fb>
    <v>18</v>
  </rv>
  <rv s="2">
    <fb>53.82</fb>
    <v>12</v>
  </rv>
  <rv s="2">
    <fb>56.02</fb>
    <v>12</v>
  </rv>
  <rv s="2">
    <fb>53.65</fb>
    <v>12</v>
  </rv>
  <rv s="2">
    <fb>17280931</fb>
    <v>18</v>
  </rv>
  <rv s="2">
    <fb>55.23</fb>
    <v>12</v>
  </rv>
  <rv s="2">
    <fb>56.36</fb>
    <v>12</v>
  </rv>
  <rv s="2">
    <fb>53.5</fb>
    <v>12</v>
  </rv>
  <rv s="2">
    <fb>16852242</fb>
    <v>18</v>
  </rv>
  <rv s="2">
    <fb>56.65</fb>
    <v>12</v>
  </rv>
  <rv s="2">
    <fb>58.09</fb>
    <v>12</v>
  </rv>
  <rv s="2">
    <fb>56.2395</fb>
    <v>12</v>
  </rv>
  <rv s="2">
    <fb>21660323</fb>
    <v>18</v>
  </rv>
  <rv s="2">
    <fb>59</fb>
    <v>12</v>
  </rv>
  <rv s="2">
    <fb>59.2</fb>
    <v>12</v>
  </rv>
  <rv s="2">
    <fb>56.7</fb>
    <v>12</v>
  </rv>
  <rv s="2">
    <fb>14508545</fb>
    <v>18</v>
  </rv>
  <rv s="2">
    <fb>57.81</fb>
    <v>12</v>
  </rv>
  <rv s="2">
    <fb>58.695</fb>
    <v>12</v>
  </rv>
  <rv s="2">
    <fb>57.13</fb>
    <v>12</v>
  </rv>
  <rv s="2">
    <fb>17156010</fb>
    <v>18</v>
  </rv>
  <rv s="2">
    <fb>58.21</fb>
    <v>12</v>
  </rv>
  <rv s="2">
    <fb>58.25</fb>
    <v>12</v>
  </rv>
  <rv s="2">
    <fb>56.61</fb>
    <v>12</v>
  </rv>
  <rv s="2">
    <fb>13321243</fb>
    <v>18</v>
  </rv>
  <rv s="2">
    <fb>57.73</fb>
    <v>12</v>
  </rv>
  <rv s="2">
    <fb>58.08</fb>
    <v>12</v>
  </rv>
  <rv s="2">
    <fb>56.8</fb>
    <v>12</v>
  </rv>
  <rv s="2">
    <fb>12967953</fb>
    <v>18</v>
  </rv>
  <rv s="2">
    <fb>57</fb>
    <v>12</v>
  </rv>
  <rv s="2">
    <fb>57.74</fb>
    <v>12</v>
  </rv>
  <rv s="2">
    <fb>56.74</fb>
    <v>12</v>
  </rv>
  <rv s="2">
    <fb>17205857</fb>
    <v>18</v>
  </rv>
  <rv s="2">
    <fb>55.86</fb>
    <v>12</v>
  </rv>
  <rv s="2">
    <fb>56.585000000000001</fb>
    <v>12</v>
  </rv>
  <rv s="2">
    <fb>54.75</fb>
    <v>12</v>
  </rv>
  <rv s="2">
    <fb>10526985</fb>
    <v>18</v>
  </rv>
  <rv s="2">
    <fb>56.68</fb>
    <v>12</v>
  </rv>
  <rv s="2">
    <fb>57.21</fb>
    <v>12</v>
  </rv>
  <rv s="2">
    <fb>56.258000000000003</fb>
    <v>12</v>
  </rv>
  <rv s="2">
    <fb>14723858</fb>
    <v>18</v>
  </rv>
  <rv s="2">
    <fb>57.865000000000002</fb>
    <v>12</v>
  </rv>
  <rv s="2">
    <fb>58.7</fb>
    <v>12</v>
  </rv>
  <rv s="2">
    <fb>5867564</fb>
    <v>18</v>
  </rv>
  <rv s="2">
    <fb>359</fb>
    <v>12</v>
  </rv>
  <rv s="2">
    <fb>361.73</fb>
    <v>12</v>
  </rv>
  <rv s="2">
    <fb>7690909</fb>
    <v>18</v>
  </rv>
  <rv s="2">
    <fb>335.54</fb>
    <v>12</v>
  </rv>
  <rv s="2">
    <fb>358.36</fb>
    <v>12</v>
  </rv>
  <rv s="2">
    <fb>332.01</fb>
    <v>12</v>
  </rv>
  <rv s="2">
    <fb>6650815</fb>
    <v>18</v>
  </rv>
  <rv s="2">
    <fb>350.1</fb>
    <v>12</v>
  </rv>
  <rv s="2">
    <fb>350.74</fb>
    <v>12</v>
  </rv>
  <rv s="2">
    <fb>333.83</fb>
    <v>12</v>
  </rv>
  <rv s="2">
    <fb>7186274</fb>
    <v>18</v>
  </rv>
  <rv s="2">
    <fb>338.74</fb>
    <v>12</v>
  </rv>
  <rv s="2">
    <fb>365.72</fb>
    <v>12</v>
  </rv>
  <rv s="2">
    <fb>333.43</fb>
    <v>12</v>
  </rv>
  <rv s="2">
    <fb>5694976</fb>
    <v>18</v>
  </rv>
  <rv s="2">
    <fb>360.97</fb>
    <v>12</v>
  </rv>
  <rv s="2">
    <fb>362.5</fb>
    <v>12</v>
  </rv>
  <rv s="2">
    <fb>3941817</fb>
    <v>18</v>
  </rv>
  <rv s="2">
    <fb>351.44</fb>
    <v>12</v>
  </rv>
  <rv s="2">
    <fb>353.1</fb>
    <v>12</v>
  </rv>
  <rv s="2">
    <fb>342.35</fb>
    <v>12</v>
  </rv>
  <rv s="2">
    <fb>3285950</fb>
    <v>18</v>
  </rv>
  <rv s="2">
    <fb>359.51</fb>
    <v>12</v>
  </rv>
  <rv s="2">
    <fb>362.05</fb>
    <v>12</v>
  </rv>
  <rv s="2">
    <fb>348.5</fb>
    <v>12</v>
  </rv>
  <rv s="2">
    <fb>3030407</fb>
    <v>18</v>
  </rv>
  <rv s="2">
    <fb>351.05</fb>
    <v>12</v>
  </rv>
  <rv s="2">
    <fb>356.49</fb>
    <v>12</v>
  </rv>
  <rv s="2">
    <fb>349.185</fb>
    <v>12</v>
  </rv>
  <rv s="2">
    <fb>3687874</fb>
    <v>18</v>
  </rv>
  <rv s="2">
    <fb>345</fb>
    <v>12</v>
  </rv>
  <rv s="2">
    <fb>341.31009999999998</fb>
    <v>12</v>
  </rv>
  <rv s="2">
    <fb>5229675</fb>
    <v>18</v>
  </rv>
  <rv s="2">
    <fb>349.75</fb>
    <v>12</v>
  </rv>
  <rv s="2">
    <fb>351.875</fb>
    <v>12</v>
  </rv>
  <rv s="2">
    <fb>345.09</fb>
    <v>12</v>
  </rv>
  <rv s="2">
    <fb>3691241</fb>
    <v>18</v>
  </rv>
  <rv s="2">
    <fb>344.565</fb>
    <v>12</v>
  </rv>
  <rv s="2">
    <fb>346.68</fb>
    <v>12</v>
  </rv>
  <rv s="2">
    <fb>338.64</fb>
    <v>12</v>
  </rv>
  <rv s="2">
    <fb>3250424</fb>
    <v>18</v>
  </rv>
  <rv s="2">
    <fb>349.14</fb>
    <v>12</v>
  </rv>
  <rv s="2">
    <fb>352.08</fb>
    <v>12</v>
  </rv>
  <rv s="2">
    <fb>344.36869999999999</fb>
    <v>12</v>
  </rv>
  <rv s="2">
    <fb>3167958</fb>
    <v>18</v>
  </rv>
  <rv s="2">
    <fb>358.12</fb>
    <v>12</v>
  </rv>
  <rv s="2">
    <fb>363</fb>
    <v>12</v>
  </rv>
  <rv s="2">
    <fb>349.8</fb>
    <v>12</v>
  </rv>
  <rv s="2">
    <fb>3085149</fb>
    <v>18</v>
  </rv>
  <rv s="2">
    <fb>353.59</fb>
    <v>12</v>
  </rv>
  <rv s="2">
    <fb>361.12</fb>
    <v>12</v>
  </rv>
  <rv s="2">
    <fb>353.245</fb>
    <v>12</v>
  </rv>
  <rv s="2">
    <fb>3499345</fb>
    <v>18</v>
  </rv>
  <rv s="2">
    <fb>361.69499999999999</fb>
    <v>12</v>
  </rv>
  <rv s="2">
    <fb>369.31</fb>
    <v>12</v>
  </rv>
  <rv s="2">
    <fb>359.99</fb>
    <v>12</v>
  </rv>
  <rv s="2">
    <fb>3163425</fb>
    <v>18</v>
  </rv>
  <rv s="2">
    <fb>368.05</fb>
    <v>12</v>
  </rv>
  <rv s="2">
    <fb>370.99</fb>
    <v>12</v>
  </rv>
  <rv s="2">
    <fb>364.58</fb>
    <v>12</v>
  </rv>
  <rv s="2">
    <fb>2198291</fb>
    <v>18</v>
  </rv>
  <rv s="2">
    <fb>367.21</fb>
    <v>12</v>
  </rv>
  <rv s="2">
    <fb>373.88</fb>
    <v>12</v>
  </rv>
  <rv s="2">
    <fb>366.88</fb>
    <v>12</v>
  </rv>
  <rv s="2">
    <fb>3305481</fb>
    <v>18</v>
  </rv>
  <rv s="2">
    <fb>366.87</fb>
    <v>12</v>
  </rv>
  <rv s="2">
    <fb>376</fb>
    <v>12</v>
  </rv>
  <rv s="2">
    <fb>363.56</fb>
    <v>12</v>
  </rv>
  <rv s="2">
    <fb>2848778</fb>
    <v>18</v>
  </rv>
  <rv s="2">
    <fb>378.3</fb>
    <v>12</v>
  </rv>
  <rv s="2">
    <fb>380.44</fb>
    <v>12</v>
  </rv>
  <rv s="2">
    <fb>374.07</fb>
    <v>12</v>
  </rv>
  <rv s="2">
    <fb>2340739</fb>
    <v>18</v>
  </rv>
  <rv s="2">
    <fb>380.09</fb>
    <v>12</v>
  </rv>
  <rv s="2">
    <fb>383.56150000000002</fb>
    <v>12</v>
  </rv>
  <rv s="2">
    <fb>379.19</fb>
    <v>12</v>
  </rv>
  <rv s="2">
    <fb>181.71</fb>
    <v>12</v>
  </rv>
  <rv s="2">
    <fb>182.4</fb>
    <v>12</v>
  </rv>
  <rv s="2">
    <fb>182.74</fb>
    <v>12</v>
  </rv>
  <rv s="2">
    <fb>184.57</fb>
    <v>12</v>
  </rv>
  <rv s="2">
    <fb>183.05</fb>
    <v>12</v>
  </rv>
  <rv s="2">
    <fb>186.28</fb>
    <v>12</v>
  </rv>
  <rv s="2">
    <fb>187.43</fb>
    <v>12</v>
  </rv>
  <rv s="2">
    <fb>189.72</fb>
    <v>12</v>
  </rv>
  <rv s="2">
    <fb>189.84</fb>
    <v>12</v>
  </rv>
  <rv s="2">
    <fb>189.87</fb>
    <v>12</v>
  </rv>
  <rv s="2">
    <fb>191.04</fb>
    <v>12</v>
  </rv>
  <rv s="2">
    <fb>192.35</fb>
    <v>12</v>
  </rv>
  <rv s="2">
    <fb>190.9</fb>
    <v>12</v>
  </rv>
  <rv s="2">
    <fb>186.88</fb>
    <v>12</v>
  </rv>
  <rv s="2">
    <fb>189.98</fb>
    <v>12</v>
  </rv>
  <rv s="2">
    <fb>189.99</fb>
    <v>12</v>
  </rv>
  <rv s="2">
    <fb>190.29</fb>
    <v>12</v>
  </rv>
  <rv s="2">
    <fb>191.29</fb>
    <v>12</v>
  </rv>
  <rv s="2">
    <fb>192.25</fb>
    <v>12</v>
  </rv>
  <rv s="2">
    <fb>194.03</fb>
    <v>12</v>
  </rv>
  <rv s="2">
    <fb>194.35</fb>
    <v>12</v>
  </rv>
  <rv s="2">
    <fb>195.87</fb>
    <v>12</v>
  </rv>
  <rv s="2">
    <fb>194.48</fb>
    <v>12</v>
  </rv>
  <rv s="2">
    <fb>196.89</fb>
    <v>12</v>
  </rv>
  <rv s="2">
    <fb>193.12</fb>
    <v>12</v>
  </rv>
  <rv s="2">
    <fb>207.15</fb>
    <v>12</v>
  </rv>
  <rv s="2">
    <fb>213.07</fb>
    <v>12</v>
  </rv>
  <rv s="2">
    <fb>214.24</fb>
    <v>12</v>
  </rv>
  <rv s="2">
    <fb>212.49</fb>
    <v>12</v>
  </rv>
  <rv s="2">
    <fb>216.67</fb>
    <v>12</v>
  </rv>
  <rv s="2">
    <fb>214.29</fb>
    <v>12</v>
  </rv>
  <rv s="2">
    <fb>209.68</fb>
    <v>12</v>
  </rv>
  <rv s="2">
    <fb>207.49</fb>
    <v>12</v>
  </rv>
  <rv s="2">
    <fb>208.14</fb>
    <v>12</v>
  </rv>
  <rv s="2">
    <fb>209.07</fb>
    <v>12</v>
  </rv>
  <rv s="2">
    <fb>213.25</fb>
    <v>12</v>
  </rv>
  <rv s="2">
    <fb>214.1</fb>
    <v>12</v>
  </rv>
  <rv s="2">
    <fb>210.62</fb>
    <v>12</v>
  </rv>
  <rv s="2">
    <fb>216.75</fb>
    <v>12</v>
  </rv>
  <rv s="2">
    <fb>220.27</fb>
    <v>12</v>
  </rv>
  <rv s="2">
    <fb>221.55</fb>
    <v>12</v>
  </rv>
  <rv s="2">
    <fb>226.34</fb>
    <v>12</v>
  </rv>
  <rv s="2">
    <fb>227.82</fb>
    <v>12</v>
  </rv>
  <rv s="2">
    <fb>228.68</fb>
    <v>12</v>
  </rv>
  <rv s="2">
    <fb>232.98</fb>
    <v>12</v>
  </rv>
  <rv s="2">
    <fb>227.57</fb>
    <v>12</v>
  </rv>
  <rv s="2">
    <fb>230.54</fb>
    <v>12</v>
  </rv>
  <rv s="2">
    <fb>234.4</fb>
    <v>12</v>
  </rv>
  <rv s="2">
    <fb>234.82</fb>
    <v>12</v>
  </rv>
  <rv s="2">
    <fb>228.88</fb>
    <v>12</v>
  </rv>
  <rv s="2">
    <fb>224.18</fb>
    <v>12</v>
  </rv>
  <rv s="2">
    <fb>224.31</fb>
    <v>12</v>
  </rv>
  <rv s="2">
    <fb>223.96</fb>
    <v>12</v>
  </rv>
  <rv s="2">
    <fb>225.01</fb>
    <v>12</v>
  </rv>
  <rv s="2">
    <fb>218.54</fb>
    <v>12</v>
  </rv>
  <rv s="2">
    <fb>217.49</fb>
    <v>12</v>
  </rv>
  <rv s="2">
    <fb>217.96</fb>
    <v>12</v>
  </rv>
  <rv s="2">
    <fb>218.24</fb>
    <v>12</v>
  </rv>
  <rv s="2">
    <fb>218.8</fb>
    <v>12</v>
  </rv>
  <rv s="2">
    <fb>222.08</fb>
    <v>12</v>
  </rv>
  <rv s="2">
    <fb>218.36</fb>
    <v>12</v>
  </rv>
  <rv s="2">
    <fb>219.86</fb>
    <v>12</v>
  </rv>
  <rv s="2">
    <fb>209.27</fb>
    <v>12</v>
  </rv>
  <rv s="2">
    <fb>209.82</fb>
    <v>12</v>
  </rv>
  <rv s="2">
    <fb>213.31</fb>
    <v>12</v>
  </rv>
  <rv s="2">
    <fb>216.24</fb>
    <v>12</v>
  </rv>
  <rv s="2">
    <fb>217.53</fb>
    <v>12</v>
  </rv>
  <rv s="2">
    <fb>221.27</fb>
    <v>12</v>
  </rv>
  <rv s="2">
    <fb>221.72</fb>
    <v>12</v>
  </rv>
  <rv s="2">
    <fb>224.72</fb>
    <v>12</v>
  </rv>
  <rv s="2">
    <fb>226.05</fb>
    <v>12</v>
  </rv>
  <rv s="2">
    <fb>225.89</fb>
    <v>12</v>
  </rv>
  <rv s="2">
    <fb>226.51</fb>
    <v>12</v>
  </rv>
  <rv s="2">
    <fb>226.4</fb>
    <v>12</v>
  </rv>
  <rv s="2">
    <fb>224.53</fb>
    <v>12</v>
  </rv>
  <rv s="2">
    <fb>226.84</fb>
    <v>12</v>
  </rv>
  <rv s="2">
    <fb>227.18</fb>
    <v>12</v>
  </rv>
  <rv s="2">
    <fb>228.03</fb>
    <v>12</v>
  </rv>
  <rv s="2">
    <fb>226.49</fb>
    <v>12</v>
  </rv>
  <rv s="2">
    <fb>229.79</fb>
    <v>12</v>
  </rv>
  <rv s="2">
    <fb>229</fb>
    <v>12</v>
  </rv>
  <rv s="2">
    <fb>222.77</fb>
    <v>12</v>
  </rv>
  <rv s="2">
    <fb>220.85</fb>
    <v>12</v>
  </rv>
  <rv s="2">
    <fb>222.38</fb>
    <v>12</v>
  </rv>
  <rv s="2">
    <fb>220.82</fb>
    <v>12</v>
  </rv>
  <rv s="2">
    <fb>220.91</fb>
    <v>12</v>
  </rv>
  <rv s="2">
    <fb>220.11</fb>
    <v>12</v>
  </rv>
  <rv s="2">
    <fb>222.66</fb>
    <v>12</v>
  </rv>
  <rv s="2">
    <fb>222.5</fb>
    <v>12</v>
  </rv>
  <rv s="2">
    <fb>216.32</fb>
    <v>12</v>
  </rv>
  <rv s="2">
    <fb>216.79</fb>
    <v>12</v>
  </rv>
  <rv s="2">
    <fb>220.69</fb>
    <v>12</v>
  </rv>
  <rv s="2">
    <fb>228.87</fb>
    <v>12</v>
  </rv>
  <rv s="2">
    <fb>228.2</fb>
    <v>12</v>
  </rv>
  <rv s="2">
    <fb>226.47</fb>
    <v>12</v>
  </rv>
  <rv s="2">
    <fb>227.37</fb>
    <v>12</v>
  </rv>
  <rv s="2">
    <fb>226.37</fb>
    <v>12</v>
  </rv>
  <rv s="2">
    <fb>227.52</fb>
    <v>12</v>
  </rv>
  <rv s="2">
    <fb>227.79</fb>
    <v>12</v>
  </rv>
  <rv s="2">
    <fb>233</fb>
    <v>12</v>
  </rv>
  <rv s="2">
    <fb>226.21</fb>
    <v>12</v>
  </rv>
  <rv s="2">
    <fb>226.78</fb>
    <v>12</v>
  </rv>
  <rv s="2">
    <fb>225.67</fb>
    <v>12</v>
  </rv>
  <rv s="2">
    <fb>226.8</fb>
    <v>12</v>
  </rv>
  <rv s="2">
    <fb>221.69</fb>
    <v>12</v>
  </rv>
  <rv s="2">
    <fb>225.77</fb>
    <v>12</v>
  </rv>
  <rv s="2">
    <fb>229.54</fb>
    <v>12</v>
  </rv>
  <rv s="2">
    <fb>229.04</fb>
    <v>12</v>
  </rv>
  <rv s="2">
    <fb>227.55</fb>
    <v>12</v>
  </rv>
  <rv s="2">
    <fb>231.3</fb>
    <v>12</v>
  </rv>
  <rv s="2">
    <fb>233.85</fb>
    <v>12</v>
  </rv>
  <rv s="2">
    <fb>231.78</fb>
    <v>12</v>
  </rv>
  <rv s="2">
    <fb>232.15</fb>
    <v>12</v>
  </rv>
  <rv s="2">
    <fb>235</fb>
    <v>12</v>
  </rv>
  <rv s="2">
    <fb>236.48</fb>
    <v>12</v>
  </rv>
  <rv s="2">
    <fb>235.86</fb>
    <v>12</v>
  </rv>
  <rv s="2">
    <fb>230.76</fb>
    <v>12</v>
  </rv>
  <rv s="2">
    <fb>230.57</fb>
    <v>12</v>
  </rv>
  <rv s="2">
    <fb>231.41</fb>
    <v>12</v>
  </rv>
  <rv s="2">
    <fb>233.4</fb>
    <v>12</v>
  </rv>
  <rv s="2">
    <fb>233.67</fb>
    <v>12</v>
  </rv>
  <rv s="2">
    <fb>230.1</fb>
    <v>12</v>
  </rv>
  <rv s="2">
    <fb>225.91</fb>
    <v>12</v>
  </rv>
  <rv s="2">
    <fb>222.91</fb>
    <v>12</v>
  </rv>
  <rv s="2">
    <fb>222.01</fb>
    <v>12</v>
  </rv>
  <rv s="2">
    <fb>223.45</fb>
    <v>12</v>
  </rv>
  <rv s="2">
    <fb>222.72</fb>
    <v>12</v>
  </rv>
  <rv s="2">
    <fb>227.48</fb>
    <v>12</v>
  </rv>
  <rv s="2">
    <fb>226.96</fb>
    <v>12</v>
  </rv>
  <rv s="2">
    <fb>224.23</fb>
    <v>12</v>
  </rv>
  <rv s="2">
    <fb>225.12</fb>
    <v>12</v>
  </rv>
  <rv s="2">
    <fb>228.22</fb>
    <v>12</v>
  </rv>
  <rv s="2">
    <fb>225</fb>
    <v>12</v>
  </rv>
  <rv s="2">
    <fb>228.02</fb>
    <v>12</v>
  </rv>
  <rv s="2">
    <fb>228.28</fb>
    <v>12</v>
  </rv>
  <rv s="2">
    <fb>228.52</fb>
    <v>12</v>
  </rv>
  <rv s="2">
    <fb>229.87</fb>
    <v>12</v>
  </rv>
  <rv s="2">
    <fb>232.87</fb>
    <v>12</v>
  </rv>
  <rv s="2">
    <fb>235.06</fb>
    <v>12</v>
  </rv>
  <rv s="2">
    <fb>234.93</fb>
    <v>12</v>
  </rv>
  <rv s="2">
    <fb>237.33</fb>
    <v>12</v>
  </rv>
  <rv s="2">
    <fb>239.59</fb>
    <v>12</v>
  </rv>
  <rv s="2">
    <fb>242.65</fb>
    <v>12</v>
  </rv>
  <rv s="2">
    <fb>243.01</fb>
    <v>12</v>
  </rv>
  <rv s="2">
    <fb>243.04</fb>
    <v>12</v>
  </rv>
  <rv s="2">
    <fb>242.84</fb>
    <v>12</v>
  </rv>
  <rv s="2">
    <fb>246.75</fb>
    <v>12</v>
  </rv>
  <rv s="2">
    <fb>247.77</fb>
    <v>12</v>
  </rv>
  <rv s="2">
    <fb>246.49</fb>
    <v>12</v>
  </rv>
  <rv s="2">
    <fb>247.96</fb>
    <v>12</v>
  </rv>
  <rv s="2">
    <fb>248.13</fb>
    <v>12</v>
  </rv>
  <rv s="2">
    <fb>251.04</fb>
    <v>12</v>
  </rv>
  <rv s="2">
    <fb>253.48</fb>
    <v>12</v>
  </rv>
  <rv s="2">
    <fb>254.49</fb>
    <v>12</v>
  </rv>
  <rv s="2">
    <fb>255.27</fb>
    <v>12</v>
  </rv>
  <rv s="2">
    <fb>258.2</fb>
    <v>12</v>
  </rv>
  <rv s="2">
    <fb>259.02</fb>
    <v>12</v>
  </rv>
  <rv s="2">
    <fb>255.59</fb>
    <v>12</v>
  </rv>
  <rv s="2">
    <fb>252.2</fb>
    <v>12</v>
  </rv>
  <rv s="2">
    <fb>250.42</fb>
    <v>12</v>
  </rv>
  <rv s="2">
    <fb>243.85</fb>
    <v>12</v>
  </rv>
  <rv s="2">
    <fb>243.36</fb>
    <v>12</v>
  </rv>
  <rv s="2">
    <fb>245</fb>
    <v>12</v>
  </rv>
  <rv s="2">
    <fb>242.21</fb>
    <v>12</v>
  </rv>
  <rv s="2">
    <fb>242.7</fb>
    <v>12</v>
  </rv>
  <rv s="2">
    <fb>236.85</fb>
    <v>12</v>
  </rv>
  <rv s="2">
    <fb>233.28</fb>
    <v>12</v>
  </rv>
  <rv s="2">
    <fb>237.87</fb>
    <v>12</v>
  </rv>
  <rv s="2">
    <fb>228.26</fb>
    <v>12</v>
  </rv>
  <rv s="2">
    <fb>229.98</fb>
    <v>12</v>
  </rv>
  <rv s="2">
    <fb>222.64</fb>
    <v>12</v>
  </rv>
  <rv s="2">
    <fb>223.83</fb>
    <v>12</v>
  </rv>
  <rv s="2">
    <fb>223.66</fb>
    <v>12</v>
  </rv>
  <rv s="2">
    <fb>222.78</fb>
    <v>12</v>
  </rv>
  <rv s="2">
    <fb>229.86</fb>
    <v>12</v>
  </rv>
  <rv s="2">
    <fb>238.26</fb>
    <v>12</v>
  </rv>
  <rv s="2">
    <fb>239.36</fb>
    <v>12</v>
  </rv>
  <rv s="2">
    <fb>237.59</fb>
    <v>12</v>
  </rv>
  <rv s="2">
    <fb>236</fb>
    <v>12</v>
  </rv>
  <rv s="2">
    <fb>228.01</fb>
    <v>12</v>
  </rv>
  <rv s="2">
    <fb>232.8</fb>
    <v>12</v>
  </rv>
  <rv s="2">
    <fb>232.47</fb>
    <v>12</v>
  </rv>
  <rv s="2">
    <fb>233.22</fb>
    <v>12</v>
  </rv>
  <rv s="2">
    <fb>227.63</fb>
    <v>12</v>
  </rv>
  <rv s="2">
    <fb>227.65</fb>
    <v>12</v>
  </rv>
  <rv s="2">
    <fb>232.62</fb>
    <v>12</v>
  </rv>
  <rv s="2">
    <fb>236.87</fb>
    <v>12</v>
  </rv>
  <rv s="2">
    <fb>244.6</fb>
    <v>12</v>
  </rv>
  <rv s="2">
    <fb>244.47</fb>
    <v>12</v>
  </rv>
  <rv s="2">
    <fb>244.87</fb>
    <v>12</v>
  </rv>
  <rv s="2">
    <fb>245.83</fb>
    <v>12</v>
  </rv>
  <rv s="2">
    <fb>245.55</fb>
    <v>12</v>
  </rv>
  <rv s="2">
    <fb>247.1</fb>
    <v>12</v>
  </rv>
  <rv s="2">
    <fb>247.04</fb>
    <v>12</v>
  </rv>
  <rv s="2">
    <fb>240.36</fb>
    <v>12</v>
  </rv>
  <rv s="2">
    <fb>237.3</fb>
    <v>12</v>
  </rv>
  <rv s="2">
    <fb>241.84</fb>
    <v>12</v>
  </rv>
  <rv s="2">
    <fb>238.03</fb>
    <v>12</v>
  </rv>
  <rv s="2">
    <fb>235.93</fb>
    <v>12</v>
  </rv>
  <rv s="2">
    <fb>235.74</fb>
    <v>12</v>
  </rv>
  <rv s="2">
    <fb>235.33</fb>
    <v>12</v>
  </rv>
  <rv s="2">
    <fb>239.07</fb>
    <v>12</v>
  </rv>
  <rv s="2">
    <fb>220.84</fb>
    <v>12</v>
  </rv>
  <rv s="2">
    <fb>216.98</fb>
    <v>12</v>
  </rv>
  <rv s="2">
    <fb>213.49</fb>
    <v>12</v>
  </rv>
  <rv s="2">
    <fb>214</fb>
    <v>12</v>
  </rv>
  <rv s="2">
    <fb>212.69</fb>
    <v>12</v>
  </rv>
  <rv s="2">
    <fb>215.24</fb>
    <v>12</v>
  </rv>
  <rv s="2">
    <fb>218.27</fb>
    <v>12</v>
  </rv>
  <rv s="2">
    <fb>220.73</fb>
    <v>12</v>
  </rv>
  <rv s="2">
    <fb>223.75</fb>
    <v>12</v>
  </rv>
  <rv s="2">
    <fb>221.53</fb>
    <v>12</v>
  </rv>
  <rv s="2">
    <fb>223.85</fb>
    <v>12</v>
  </rv>
  <rv s="2">
    <fb>217.9</fb>
    <v>12</v>
  </rv>
  <rv s="2">
    <fb>222.13</fb>
    <v>12</v>
  </rv>
  <rv s="2">
    <fb>223.19</fb>
    <v>12</v>
  </rv>
  <rv s="2">
    <fb>223.89</fb>
    <v>12</v>
  </rv>
  <rv s="2">
    <fb>203.19</fb>
    <v>12</v>
  </rv>
  <rv s="2">
    <fb>188.38</fb>
    <v>12</v>
  </rv>
  <rv s="2">
    <fb>181.46</fb>
    <v>12</v>
  </rv>
  <rv s="2">
    <fb>172.42</fb>
    <v>12</v>
  </rv>
  <rv s="2">
    <fb>198.85</fb>
    <v>12</v>
  </rv>
  <rv s="2">
    <fb>190.42</fb>
    <v>12</v>
  </rv>
  <rv s="2">
    <fb>198.15</fb>
    <v>12</v>
  </rv>
  <rv s="2">
    <fb>202.52</fb>
    <v>12</v>
  </rv>
  <rv s="2">
    <fb>202.14</fb>
    <v>12</v>
  </rv>
  <rv s="2">
    <fb>194.27</fb>
    <v>12</v>
  </rv>
  <rv s="2">
    <fb>196.98</fb>
    <v>12</v>
  </rv>
  <rv s="2">
    <fb>193.16</fb>
    <v>12</v>
  </rv>
  <rv s="2">
    <fb>199.74</fb>
    <v>12</v>
  </rv>
  <rv s="2">
    <fb>204.6</fb>
    <v>12</v>
  </rv>
  <rv s="2">
    <fb>208.37</fb>
    <v>12</v>
  </rv>
  <rv s="2">
    <fb>209.28</fb>
    <v>12</v>
  </rv>
  <rv s="2">
    <fb>210.14</fb>
    <v>12</v>
  </rv>
  <rv s="2">
    <fb>211.21</fb>
    <v>12</v>
  </rv>
  <rv s="2">
    <fb>212.5</fb>
    <v>12</v>
  </rv>
  <rv s="2">
    <fb>213.32</fb>
    <v>12</v>
  </rv>
  <rv s="2">
    <fb>205.35</fb>
    <v>12</v>
  </rv>
  <rv s="10">
    <v>19</v>
    <v>a1o4mw</v>
    <v>Daily</v>
    <v>45416</v>
    <v>45781</v>
    <v>0</v>
    <v>1</v>
    <v>638817408000000000,638819632044406333,0</v>
    <v>0</v>
    <v>a1o4mw</v>
    <v>XNYS:BABA</v>
    <v>1</v>
  </rv>
  <rv s="10">
    <v>19</v>
    <v>a1mv7w</v>
    <v>Daily</v>
    <v>45416</v>
    <v>45781</v>
    <v>0</v>
    <v>1</v>
    <v>638817408000000000,638819636249700363,0</v>
    <v>0</v>
    <v>a1mv7w</v>
    <v>XNAS:ADBE</v>
    <v>2</v>
  </rv>
  <rv s="10">
    <v>19</v>
    <v>a269ec</v>
    <v>Daily</v>
    <v>45416</v>
    <v>45781</v>
    <v>0</v>
    <v>1</v>
    <v/>
    <v>3</v>
    <v/>
    <v/>
    <v>4</v>
  </rv>
  <rv s="10">
    <v>19</v>
    <v>a1qe5r</v>
    <v>Daily</v>
    <v>45416</v>
    <v>45781</v>
    <v>0</v>
    <v>1</v>
    <v/>
    <v>5</v>
    <v/>
    <v/>
    <v>6</v>
  </rv>
  <rv s="10">
    <v>19</v>
    <v>XNYS:NKE</v>
    <v>Daily</v>
    <v>45416</v>
    <v>45781</v>
    <v>0</v>
    <v>1</v>
    <v>638817408000000000,638819639925526499,0</v>
    <v>0</v>
    <v>a1yjxm</v>
    <v>XNYS:NKE</v>
    <v>7</v>
  </rv>
  <rv s="11">
    <v>20</v>
    <v>XNYS:NKE</v>
    <v>Daily</v>
    <v>45751</v>
    <v>45781</v>
    <v>0</v>
    <v>1</v>
    <v>638817408000000000,638819640801557245,0</v>
    <v>8</v>
    <v>a1yjxm</v>
    <v>XNYS:NKE</v>
    <v>9</v>
    <v>10</v>
    <v>11</v>
    <v>12</v>
    <v>13</v>
  </rv>
  <rv s="10">
    <v>19</v>
    <v>a1waa2</v>
    <v>Daily</v>
    <v>45416</v>
    <v>45781</v>
    <v>0</v>
    <v>1</v>
    <v>638817408000000000,638819632041489741,0</v>
    <v>0</v>
    <v>a1waa2</v>
    <v>XNYS:JPM</v>
    <v>14</v>
  </rv>
  <rv s="10">
    <v>19</v>
    <v>azgv7w</v>
    <v>Daily</v>
    <v>45416</v>
    <v>45781</v>
    <v>0</v>
    <v>1</v>
    <v/>
    <v>5</v>
    <v/>
    <v/>
    <v>15</v>
  </rv>
  <rv s="10">
    <v>19</v>
    <v>a256cw</v>
    <v>Daily</v>
    <v>45416</v>
    <v>45781</v>
    <v>0</v>
    <v>1</v>
    <v>638817408000000000,638819632045511957,0</v>
    <v>0</v>
    <v>a256cw</v>
    <v>XNYS:V</v>
    <v>16</v>
  </rv>
  <rv s="10">
    <v>19</v>
    <v>a1yjxm</v>
    <v>Daily</v>
    <v>45416</v>
    <v>45781</v>
    <v>0</v>
    <v>1</v>
    <v/>
    <v>3</v>
    <v/>
    <v/>
    <v>17</v>
  </rv>
  <rv s="10">
    <v>19</v>
    <v>XNAS:AAPL</v>
    <v>Daily</v>
    <v>45416</v>
    <v>45781</v>
    <v>0</v>
    <v>1</v>
    <v>638817408000000000,638819636250075786,0</v>
    <v>0</v>
    <v>a1mou2</v>
    <v>XNAS:AAPL</v>
    <v>18</v>
  </rv>
  <rv s="10">
    <v>19</v>
    <v>a1w8ec</v>
    <v>Daily</v>
    <v>45416</v>
    <v>45781</v>
    <v>0</v>
    <v>1</v>
    <v>638817408000000000,638819632042722925,0</v>
    <v>0</v>
    <v>a1w8ec</v>
    <v>XNYS:JNJ</v>
    <v>19</v>
  </rv>
  <rv s="10">
    <v>19</v>
    <v>a25ya2</v>
    <v>Daily</v>
    <v>45416</v>
    <v>45781</v>
    <v>0</v>
    <v>1</v>
    <v/>
    <v>5</v>
    <v/>
    <v/>
    <v>20</v>
  </rv>
  <rv s="10">
    <v>19</v>
    <v>a1sqr7</v>
    <v>Daily</v>
    <v>45416</v>
    <v>45781</v>
    <v>0</v>
    <v>1</v>
    <v>638817408000000000,638819632041365516,0</v>
    <v>0</v>
    <v>a1sqr7</v>
    <v>XNYS:FDX</v>
    <v>21</v>
  </rv>
  <rv s="10">
    <v>19</v>
    <v>XNAS:ADBE</v>
    <v>Daily</v>
    <v>45416</v>
    <v>45781</v>
    <v>0</v>
    <v>1</v>
    <v>638817408000000000,638819644782663774,0</v>
    <v>0</v>
    <v>a1mv7w</v>
    <v>XNAS:ADBE</v>
    <v>2</v>
  </rv>
  <rv s="11">
    <v>20</v>
    <v>XNAS:ADBE</v>
    <v>Daily</v>
    <v>45751</v>
    <v>45781</v>
    <v>0</v>
    <v>1</v>
    <v>638817408000000000,638819644837122747,0</v>
    <v>8</v>
    <v>a1mv7w</v>
    <v>XNAS:ADBE</v>
    <v>22</v>
    <v>23</v>
    <v>24</v>
    <v>25</v>
    <v>26</v>
  </rv>
  <rv s="12">
    <v>12</v>
    <v>1</v>
  </rv>
  <rv s="13">
    <v>27</v>
  </rv>
  <rv s="13">
    <v>28</v>
  </rv>
  <rv s="14">
    <v>{5B7E6B44-2BA8-4852-9683-FA259A0A9776}</v>
    <v>0</v>
    <v>21</v>
    <v>2777</v>
    <v>2778</v>
  </rv>
</rvData>
</file>

<file path=xl/richData/rdrichvaluestructure.xml><?xml version="1.0" encoding="utf-8"?>
<rvStructures xmlns="http://schemas.microsoft.com/office/spreadsheetml/2017/richdata" count="15">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Instrument type" t="s"/>
    <k n="Last trade time"/>
    <k n="Name" t="s"/>
    <k n="Previous close"/>
    <k n="Price"/>
    <k n="Ticker symbol" t="s"/>
    <k n="UniqueName" t="s"/>
  </s>
  <s t="_linkedentity">
    <k n="%cvi" t="r"/>
  </s>
  <s t="_formattednumber">
    <k n="_Format" t="spb"/>
  </s>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error">
    <k n="errorType" t="i"/>
    <k n="field" t="s"/>
    <k n="subType" t="i"/>
  </s>
  <s t="_stockhistorycache">
    <k n="_Format" t="spb"/>
    <k n="Symbol" t="s"/>
    <k n="Interval" t="s"/>
    <k n="StartDate" t="i"/>
    <k n="EndDate" t="i"/>
    <k n="f1904" t="b"/>
    <k n="fdcompat" t="b"/>
    <k n="etag" t="s"/>
    <k n="Date" t="a"/>
    <k n="EntityId" t="s"/>
    <k n="Instrument" t="s"/>
    <k n="Close" t="a"/>
  </s>
  <s t="_stockhistorycache">
    <k n="_Format" t="spb"/>
    <k n="Symbol" t="s"/>
    <k n="Interval" t="s"/>
    <k n="StartDate" t="i"/>
    <k n="EndDate" t="i"/>
    <k n="f1904" t="b"/>
    <k n="fdcompat" t="b"/>
    <k n="etag" t="s"/>
    <k n="Date" t="a"/>
    <k n="EntityId" t="s"/>
    <k n="Instrument" t="s"/>
    <k n="Close" t="a"/>
    <k n="Open" t="a"/>
    <k n="High" t="a"/>
    <k n="Low" t="a"/>
    <k n="Volume" t="a"/>
  </s>
  <s t="_error">
    <k n="errorType" t="i"/>
    <k n="propagated" t="b"/>
  </s>
  <s t="_array">
    <k n="array" t="a"/>
  </s>
  <s t="_datasourcecontainer">
    <k n="%XLUID" t="s"/>
    <k n="_CRID" t="i"/>
    <k n="_Display" t="spb"/>
    <k n="P/E" t="r"/>
    <k n="Stock" t="r"/>
  </s>
</rvStructures>
</file>

<file path=xl/richData/rdsupportingpropertybag.xml><?xml version="1.0" encoding="utf-8"?>
<supportingPropertyBags xmlns="http://schemas.microsoft.com/office/spreadsheetml/2017/richdata2">
  <spbArrays count="5">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5">
      <v t="s">Stock</v>
      <v t="s">P/E</v>
      <v t="s">_CRID</v>
      <v t="s">%XLUID</v>
      <v t="s">_Display</v>
    </a>
  </spbArrays>
  <spbData count="22">
    <spb s="0">
      <v>0</v>
      <v>Name</v>
    </spb>
    <spb s="1">
      <v>0</v>
      <v>0</v>
      <v>0</v>
    </spb>
    <spb s="2">
      <v>1</v>
      <v>1</v>
    </spb>
    <spb s="3">
      <v>1</v>
      <v>2</v>
      <v>2</v>
      <v>3</v>
      <v>2</v>
      <v>2</v>
      <v>2</v>
      <v>4</v>
      <v>5</v>
    </spb>
    <spb s="4">
      <v>GMT</v>
    </spb>
    <spb s="5">
      <v>6</v>
    </spb>
    <spb s="6">
      <v>1</v>
      <v>Name</v>
      <v>LearnMoreOnLink</v>
    </spb>
    <spb s="7">
      <v>0</v>
      <v>0</v>
    </spb>
    <spb s="8">
      <v>7</v>
      <v>1</v>
      <v>1</v>
      <v>1</v>
      <v>1</v>
    </spb>
    <spb s="9">
      <v>7</v>
      <v>8</v>
      <v>8</v>
      <v>7</v>
      <v>1</v>
      <v>7</v>
      <v>9</v>
      <v>7</v>
      <v>7</v>
      <v>10</v>
      <v>10</v>
      <v>3</v>
      <v>11</v>
      <v>7</v>
      <v>7</v>
      <v>7</v>
      <v>10</v>
      <v>4</v>
      <v>12</v>
      <v>5</v>
      <v>10</v>
      <v>7</v>
      <v>7</v>
      <v>3</v>
    </spb>
    <spb s="10">
      <v>at close</v>
      <v>from previous close</v>
      <v>from previous close</v>
      <v>Source: Nasdaq</v>
      <v>GMT</v>
      <v>Delayed 15 minutes</v>
      <v>from close</v>
      <v>from close</v>
    </spb>
    <spb s="11">
      <v>Powered by Refinitiv</v>
    </spb>
    <spb s="5">
      <v>7</v>
    </spb>
    <spb s="6">
      <v>2</v>
      <v>Name</v>
      <v>LearnMoreOnLink</v>
    </spb>
    <spb s="12">
      <v>1</v>
      <v>1</v>
      <v>1</v>
      <v>1</v>
    </spb>
    <spb s="13">
      <v>7</v>
      <v>8</v>
      <v>8</v>
      <v>7</v>
      <v>1</v>
      <v>7</v>
      <v>7</v>
      <v>7</v>
      <v>10</v>
      <v>10</v>
      <v>3</v>
      <v>11</v>
      <v>7</v>
      <v>7</v>
      <v>7</v>
      <v>10</v>
      <v>4</v>
      <v>12</v>
      <v>5</v>
      <v>10</v>
      <v>7</v>
      <v>7</v>
      <v>3</v>
    </spb>
    <spb s="6">
      <v>3</v>
      <v>Name</v>
      <v>LearnMoreOnLink</v>
    </spb>
    <spb s="14">
      <v>7</v>
      <v>8</v>
      <v>7</v>
      <v>1</v>
      <v>7</v>
      <v>7</v>
      <v>7</v>
      <v>10</v>
      <v>10</v>
      <v>3</v>
      <v>11</v>
      <v>7</v>
      <v>7</v>
      <v>7</v>
      <v>10</v>
      <v>4</v>
      <v>12</v>
      <v>5</v>
      <v>10</v>
      <v>7</v>
      <v>7</v>
      <v>3</v>
    </spb>
    <spb s="5">
      <v>10</v>
    </spb>
    <spb s="15">
      <v>6</v>
      <v>7</v>
    </spb>
    <spb s="16">
      <v>7</v>
      <v>6</v>
      <v>7</v>
      <v>7</v>
      <v>7</v>
      <v>10</v>
    </spb>
    <spb s="17">
      <v>4</v>
    </spb>
  </spbData>
</supportingPropertyBags>
</file>

<file path=xl/richData/rdsupportingpropertybagstructure.xml><?xml version="1.0" encoding="utf-8"?>
<spbStructures xmlns="http://schemas.microsoft.com/office/spreadsheetml/2017/richdata2" count="18">
  <s>
    <k n="^Order" t="spba"/>
    <k n="TitleProperty" t="s"/>
  </s>
  <s>
    <k n="ShowInCardView" t="b"/>
    <k n="ShowInDotNotation" t="b"/>
    <k n="ShowInAutoComplete" t="b"/>
  </s>
  <s>
    <k n="UniqueName" t="spb"/>
    <k n="`%ProviderInfo" t="spb"/>
  </s>
  <s>
    <k n="Name" t="i"/>
    <k n="Price" t="i"/>
    <k n="Change" t="i"/>
    <k n="Change (%)" t="i"/>
    <k n="52 week low" t="i"/>
    <k n="52 week high" t="i"/>
    <k n="Previous close" t="i"/>
    <k n="Last trade time" t="i"/>
    <k n="`%EntityServiceId" t="i"/>
  </s>
  <s>
    <k n="Last trade time" t="s"/>
  </s>
  <s>
    <k n="_Self" t="i"/>
  </s>
  <s>
    <k n="^Order" t="spba"/>
    <k n="TitleProperty" t="s"/>
    <k n="SubTitleProperty"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Date" t="i"/>
    <k n="Close" t="i"/>
  </s>
  <s>
    <k n="Low" t="i"/>
    <k n="Date" t="i"/>
    <k n="High" t="i"/>
    <k n="Open" t="i"/>
    <k n="Close" t="i"/>
    <k n="Volume" t="i"/>
  </s>
  <s>
    <k n="^Order" t="spba"/>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19" formatCode="dd/mm/yyyy"/>
    </x:dxf>
  </dxfs>
  <richProperties>
    <rPr n="IsTitleField" t="b"/>
    <rPr n="NumberFormat" t="s"/>
    <rPr n="IsHeroField" t="b"/>
  </richProperties>
  <richStyles>
    <rSty>
      <rpv i="0">1</rpv>
    </rSty>
    <rSty dxfid="1">
      <rpv i="1">_-* #,##0.00 [$₫-vi-VN]_-;-* #,##0.00 [$₫-vi-VN]_-;_-* "-"?? [$₫-vi-VN]_-;_-@_-</rpv>
    </rSty>
    <rSty dxfid="3"/>
    <rSty dxfid="2"/>
    <rSty dxfid="0">
      <rpv i="1">0.00</rpv>
    </rSty>
    <rSty dxfid="7"/>
    <rSty dxfid="1">
      <rpv i="1">_([$$-en-US]* #,##0.00_);_([$$-en-US]* (#,##0.00);_([$$-en-US]* "-"??_);_(@_)</rpv>
    </rSty>
    <rSty dxfid="5">
      <rpv i="1">#,##0.00</rpv>
    </rSty>
    <rSty>
      <rpv i="2">1</rpv>
    </rSty>
    <rSty dxfid="4">
      <rpv i="1">#,##0</rpv>
    </rSty>
    <rSty dxfid="1">
      <rpv i="1">_([$$-en-US]* #,##0_);_([$$-en-US]* (#,##0);_([$$-en-US]* "-"_);_(@_)</rpv>
    </rSty>
    <rSty dxfid="6">
      <rpv i="1">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7D0D8A-A3DC-42A6-91F5-99089A0B0A05}" name="Ledger" displayName="Ledger" ref="A3:H30" totalsRowShown="0">
  <autoFilter ref="A3:H30" xr:uid="{C57D0D8A-A3DC-42A6-91F5-99089A0B0A05}"/>
  <tableColumns count="8">
    <tableColumn id="1" xr3:uid="{3F41BFCF-1A3E-46B6-A140-A5025B6C2814}" name="Date" dataDxfId="12"/>
    <tableColumn id="2" xr3:uid="{DFAAAE64-B304-4719-A062-F9DE6C402D7A}" name="Stock"/>
    <tableColumn id="3" xr3:uid="{BC03D5B0-F18C-4BC6-9D66-3653D6DDA907}" name="Transaction"/>
    <tableColumn id="4" xr3:uid="{A19DED17-79BA-4B4A-876F-7B155561B806}" name="Volume"/>
    <tableColumn id="5" xr3:uid="{B335E5AB-1B4F-4BF9-B137-341433E725F0}" name="Price"/>
    <tableColumn id="6" xr3:uid="{8233E594-8338-4621-8072-4D72F0C3CBE9}" name="Currency"/>
    <tableColumn id="7" xr3:uid="{91DEA4D8-5FBD-4B59-B917-59CF0EBAD63E}" name="Transaction Amount" dataDxfId="11" dataCellStyle="Comma">
      <calculatedColumnFormula>$D4*$E4</calculatedColumnFormula>
    </tableColumn>
    <tableColumn id="8" xr3:uid="{124028B9-9988-4BF4-B036-1FFFB96DAE6D}" name="Ticker" dataDxfId="10">
      <calculatedColumnFormula array="1">_FV(Ledger[[#This Row],[Stock]],"Ticker symbol",TRUE)</calculatedColumnFormula>
    </tableColumn>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8B4A14-6FCE-4B5A-8298-617AF2FF8BB1}" name="Table2" displayName="Table2" ref="A2:H20" totalsRowShown="0" dataDxfId="9" tableBorderDxfId="8">
  <autoFilter ref="A2:H20" xr:uid="{358B4A14-6FCE-4B5A-8298-617AF2FF8BB1}"/>
  <tableColumns count="8">
    <tableColumn id="1" xr3:uid="{8648BCF5-55E3-4B4A-B5D8-E24D12DB95AC}" name="Stock" dataDxfId="7"/>
    <tableColumn id="2" xr3:uid="{AA6D629C-3904-4499-A1B8-C0B745125BC6}" name="Exchange" dataDxfId="6">
      <calculatedColumnFormula array="1">_FV(Table2[[#This Row],[Stock]],"Exchange abbreviation",TRUE)</calculatedColumnFormula>
    </tableColumn>
    <tableColumn id="3" xr3:uid="{C59AF29A-BEA5-4D59-BF0B-FF3C568A5D76}" name="Ticker symbol" dataDxfId="5">
      <calculatedColumnFormula array="1">_FV(Table2[[#This Row],[Stock]],"Ticker symbol",TRUE)</calculatedColumnFormula>
    </tableColumn>
    <tableColumn id="5" xr3:uid="{16475903-E925-47AC-9E69-FF43D379CD5C}" name="52 week high" dataDxfId="4">
      <calculatedColumnFormula array="1">_FV(Table2[[#This Row],[Stock]],"52 week high",TRUE)</calculatedColumnFormula>
    </tableColumn>
    <tableColumn id="6" xr3:uid="{F8B98C47-2B02-4113-8800-D15832EE787B}" name="52 week low" dataDxfId="3">
      <calculatedColumnFormula array="1">_FV(Table2[[#This Row],[Stock]],"52 week low",TRUE)</calculatedColumnFormula>
    </tableColumn>
    <tableColumn id="7" xr3:uid="{E1FD4D20-7102-4B80-AEAC-1F242080CF03}" name="Price" dataDxfId="2">
      <calculatedColumnFormula array="1">_FV(Table2[[#This Row],[Stock]],"Price")</calculatedColumnFormula>
    </tableColumn>
    <tableColumn id="8" xr3:uid="{D9F02E07-B5A8-4192-95F4-FDF7FCCD4BBA}" name="P/E" dataDxfId="1">
      <calculatedColumnFormula array="1">_FV(Table2[[#This Row],[Stock]],"P/E",TRUE)</calculatedColumnFormula>
    </tableColumn>
    <tableColumn id="9" xr3:uid="{0A85686C-5F21-4C2E-A0FE-A47844D8A9D7}" name="Change" dataDxfId="0">
      <calculatedColumnFormula array="1">_FV(Table2[[#This Row],[Stock]],"Change")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_rels/sheet19.xml.rels><?xml version="1.0" encoding="UTF-8" standalone="yes"?>
<Relationships xmlns="http://schemas.openxmlformats.org/package/2006/relationships"><Relationship Id="rId1" Type="http://schemas.openxmlformats.org/officeDocument/2006/relationships/pivotTable" Target="../pivotTables/pivotTable17.xml"/></Relationships>
</file>

<file path=xl/worksheets/_rels/sheet20.xml.rels><?xml version="1.0" encoding="UTF-8" standalone="yes"?>
<Relationships xmlns="http://schemas.openxmlformats.org/package/2006/relationships"><Relationship Id="rId1" Type="http://schemas.openxmlformats.org/officeDocument/2006/relationships/pivotTable" Target="../pivotTables/pivotTable18.xml"/></Relationships>
</file>

<file path=xl/worksheets/_rels/sheet21.xml.rels><?xml version="1.0" encoding="UTF-8" standalone="yes"?>
<Relationships xmlns="http://schemas.openxmlformats.org/package/2006/relationships"><Relationship Id="rId1" Type="http://schemas.openxmlformats.org/officeDocument/2006/relationships/pivotTable" Target="../pivotTables/pivotTable19.xml"/></Relationships>
</file>

<file path=xl/worksheets/_rels/sheet22.xml.rels><?xml version="1.0" encoding="UTF-8" standalone="yes"?>
<Relationships xmlns="http://schemas.openxmlformats.org/package/2006/relationships"><Relationship Id="rId1" Type="http://schemas.openxmlformats.org/officeDocument/2006/relationships/pivotTable" Target="../pivotTables/pivotTable20.xml"/></Relationships>
</file>

<file path=xl/worksheets/_rels/sheet23.xml.rels><?xml version="1.0" encoding="UTF-8" standalone="yes"?>
<Relationships xmlns="http://schemas.openxmlformats.org/package/2006/relationships"><Relationship Id="rId1" Type="http://schemas.openxmlformats.org/officeDocument/2006/relationships/pivotTable" Target="../pivotTables/pivotTable21.xml"/></Relationships>
</file>

<file path=xl/worksheets/_rels/sheet24.xml.rels><?xml version="1.0" encoding="UTF-8" standalone="yes"?>
<Relationships xmlns="http://schemas.openxmlformats.org/package/2006/relationships"><Relationship Id="rId1" Type="http://schemas.openxmlformats.org/officeDocument/2006/relationships/pivotTable" Target="../pivotTables/pivotTable22.xml"/></Relationships>
</file>

<file path=xl/worksheets/_rels/sheet25.xml.rels><?xml version="1.0" encoding="UTF-8" standalone="yes"?>
<Relationships xmlns="http://schemas.openxmlformats.org/package/2006/relationships"><Relationship Id="rId1" Type="http://schemas.openxmlformats.org/officeDocument/2006/relationships/pivotTable" Target="../pivotTables/pivotTable23.xml"/></Relationships>
</file>

<file path=xl/worksheets/_rels/sheet26.xml.rels><?xml version="1.0" encoding="UTF-8" standalone="yes"?>
<Relationships xmlns="http://schemas.openxmlformats.org/package/2006/relationships"><Relationship Id="rId1" Type="http://schemas.openxmlformats.org/officeDocument/2006/relationships/pivotTable" Target="../pivotTables/pivotTable24.xml"/></Relationships>
</file>

<file path=xl/worksheets/_rels/sheet27.xml.rels><?xml version="1.0" encoding="UTF-8" standalone="yes"?>
<Relationships xmlns="http://schemas.openxmlformats.org/package/2006/relationships"><Relationship Id="rId1" Type="http://schemas.openxmlformats.org/officeDocument/2006/relationships/pivotTable" Target="../pivotTables/pivotTable25.xml"/></Relationships>
</file>

<file path=xl/worksheets/_rels/sheet28.xml.rels><?xml version="1.0" encoding="UTF-8" standalone="yes"?>
<Relationships xmlns="http://schemas.openxmlformats.org/package/2006/relationships"><Relationship Id="rId1" Type="http://schemas.openxmlformats.org/officeDocument/2006/relationships/pivotTable" Target="../pivotTables/pivotTable26.xml"/></Relationships>
</file>

<file path=xl/worksheets/_rels/sheet29.xml.rels><?xml version="1.0" encoding="UTF-8" standalone="yes"?>
<Relationships xmlns="http://schemas.openxmlformats.org/package/2006/relationships"><Relationship Id="rId1" Type="http://schemas.openxmlformats.org/officeDocument/2006/relationships/pivotTable" Target="../pivotTables/pivotTable27.xml"/></Relationships>
</file>

<file path=xl/worksheets/_rels/sheet30.xml.rels><?xml version="1.0" encoding="UTF-8" standalone="yes"?>
<Relationships xmlns="http://schemas.openxmlformats.org/package/2006/relationships"><Relationship Id="rId1" Type="http://schemas.openxmlformats.org/officeDocument/2006/relationships/pivotTable" Target="../pivotTables/pivotTable28.xml"/></Relationships>
</file>

<file path=xl/worksheets/_rels/sheet31.xml.rels><?xml version="1.0" encoding="UTF-8" standalone="yes"?>
<Relationships xmlns="http://schemas.openxmlformats.org/package/2006/relationships"><Relationship Id="rId1" Type="http://schemas.openxmlformats.org/officeDocument/2006/relationships/pivotTable" Target="../pivotTables/pivotTable29.xml"/></Relationships>
</file>

<file path=xl/worksheets/_rels/sheet32.xml.rels><?xml version="1.0" encoding="UTF-8" standalone="yes"?>
<Relationships xmlns="http://schemas.openxmlformats.org/package/2006/relationships"><Relationship Id="rId1" Type="http://schemas.openxmlformats.org/officeDocument/2006/relationships/pivotTable" Target="../pivotTables/pivotTable30.xml"/></Relationships>
</file>

<file path=xl/worksheets/_rels/sheet33.xml.rels><?xml version="1.0" encoding="UTF-8" standalone="yes"?>
<Relationships xmlns="http://schemas.openxmlformats.org/package/2006/relationships"><Relationship Id="rId1" Type="http://schemas.openxmlformats.org/officeDocument/2006/relationships/pivotTable" Target="../pivotTables/pivotTable31.xml"/></Relationships>
</file>

<file path=xl/worksheets/_rels/sheet34.xml.rels><?xml version="1.0" encoding="UTF-8" standalone="yes"?>
<Relationships xmlns="http://schemas.openxmlformats.org/package/2006/relationships"><Relationship Id="rId1" Type="http://schemas.openxmlformats.org/officeDocument/2006/relationships/pivotTable" Target="../pivotTables/pivotTable32.xml"/></Relationships>
</file>

<file path=xl/worksheets/_rels/sheet35.xml.rels><?xml version="1.0" encoding="UTF-8" standalone="yes"?>
<Relationships xmlns="http://schemas.openxmlformats.org/package/2006/relationships"><Relationship Id="rId1" Type="http://schemas.openxmlformats.org/officeDocument/2006/relationships/pivotTable" Target="../pivotTables/pivotTable33.xml"/></Relationships>
</file>

<file path=xl/worksheets/_rels/sheet36.xml.rels><?xml version="1.0" encoding="UTF-8" standalone="yes"?>
<Relationships xmlns="http://schemas.openxmlformats.org/package/2006/relationships"><Relationship Id="rId1" Type="http://schemas.openxmlformats.org/officeDocument/2006/relationships/pivotTable" Target="../pivotTables/pivotTable34.xml"/></Relationships>
</file>

<file path=xl/worksheets/_rels/sheet37.xml.rels><?xml version="1.0" encoding="UTF-8" standalone="yes"?>
<Relationships xmlns="http://schemas.openxmlformats.org/package/2006/relationships"><Relationship Id="rId1" Type="http://schemas.openxmlformats.org/officeDocument/2006/relationships/pivotTable" Target="../pivotTables/pivotTable35.xml"/></Relationships>
</file>

<file path=xl/worksheets/_rels/sheet38.xml.rels><?xml version="1.0" encoding="UTF-8" standalone="yes"?>
<Relationships xmlns="http://schemas.openxmlformats.org/package/2006/relationships"><Relationship Id="rId1" Type="http://schemas.openxmlformats.org/officeDocument/2006/relationships/pivotTable" Target="../pivotTables/pivotTable36.xml"/></Relationships>
</file>

<file path=xl/worksheets/_rels/sheet39.xml.rels><?xml version="1.0" encoding="UTF-8" standalone="yes"?>
<Relationships xmlns="http://schemas.openxmlformats.org/package/2006/relationships"><Relationship Id="rId1" Type="http://schemas.openxmlformats.org/officeDocument/2006/relationships/pivotTable" Target="../pivotTables/pivotTable3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7EDD7-7B85-432F-A266-C78897EAE5AA}">
  <dimension ref="A1:JG32"/>
  <sheetViews>
    <sheetView showGridLines="0" tabSelected="1" zoomScaleNormal="100" workbookViewId="0">
      <selection activeCell="J13" sqref="J13:L13"/>
    </sheetView>
  </sheetViews>
  <sheetFormatPr defaultRowHeight="15" outlineLevelCol="1" x14ac:dyDescent="0.25"/>
  <cols>
    <col min="1" max="1" width="2.42578125" customWidth="1"/>
    <col min="2" max="2" width="42.85546875" bestFit="1" customWidth="1"/>
    <col min="3" max="3" width="38" customWidth="1"/>
    <col min="4" max="4" width="9.140625" customWidth="1"/>
    <col min="5" max="5" width="12.7109375" bestFit="1" customWidth="1"/>
    <col min="6" max="6" width="12.5703125" bestFit="1" customWidth="1"/>
    <col min="7" max="7" width="14.85546875" bestFit="1" customWidth="1"/>
    <col min="8" max="8" width="9.85546875" bestFit="1" customWidth="1"/>
    <col min="9" max="9" width="11.28515625" bestFit="1" customWidth="1"/>
    <col min="10" max="10" width="14.42578125" bestFit="1" customWidth="1"/>
    <col min="14" max="16" width="10.42578125" customWidth="1" outlineLevel="1"/>
    <col min="17" max="264" width="9.140625" customWidth="1" outlineLevel="1"/>
  </cols>
  <sheetData>
    <row r="1" spans="1:267" ht="45" x14ac:dyDescent="0.25">
      <c r="A1" s="2"/>
      <c r="B1" s="28" t="s">
        <v>0</v>
      </c>
      <c r="C1" s="28"/>
      <c r="D1" s="4"/>
      <c r="E1" s="4"/>
      <c r="F1" s="17" t="s">
        <v>23</v>
      </c>
      <c r="G1" s="18" t="s">
        <v>7</v>
      </c>
      <c r="H1" s="4"/>
      <c r="I1" s="17" t="s">
        <v>24</v>
      </c>
      <c r="J1" s="18" t="e" vm="1">
        <v>#VALUE!</v>
      </c>
      <c r="K1" s="4"/>
      <c r="L1" s="4"/>
    </row>
    <row r="2" spans="1:267" ht="15" customHeight="1" x14ac:dyDescent="0.25">
      <c r="A2" s="3"/>
      <c r="B2" s="28"/>
      <c r="C2" s="28"/>
      <c r="D2" s="4"/>
      <c r="E2" s="4"/>
      <c r="F2" s="19">
        <f ca="1">SUM(_xlfn.ANCHORARRAY(F6))</f>
        <v>76552</v>
      </c>
      <c r="G2" s="20">
        <f ca="1">SUM(_xlfn.ANCHORARRAY(G6))</f>
        <v>2338.2000000000012</v>
      </c>
      <c r="H2" s="21">
        <f ca="1">G2/(F2-G2)</f>
        <v>3.150626972342073E-2</v>
      </c>
      <c r="I2" s="15">
        <f ca="1">SUM(_xlfn.ANCHORARRAY(I6))</f>
        <v>13267.1</v>
      </c>
      <c r="J2" s="23" t="str" cm="1">
        <f t="array" aca="1" ref="J2" ca="1">TEXT(_FV(J1,"Price"),IF(_FV(J1,"Price")-_FV(J1,"Previous close",TRUE)&gt;0,"#,##0.00 ▲","#,##0.00 ▼"))</f>
        <v>25,980.00 ▼</v>
      </c>
      <c r="K2" s="4"/>
      <c r="L2" s="4"/>
      <c r="N2" s="22"/>
    </row>
    <row r="4" spans="1:267" x14ac:dyDescent="0.25">
      <c r="B4" s="5" t="s">
        <v>1</v>
      </c>
      <c r="C4" s="1"/>
      <c r="D4" s="1"/>
      <c r="E4" s="1"/>
      <c r="F4" s="1"/>
      <c r="G4" s="1"/>
      <c r="H4" s="1"/>
      <c r="I4" s="1"/>
      <c r="J4" s="1"/>
      <c r="K4" s="1"/>
      <c r="L4" s="1"/>
    </row>
    <row r="5" spans="1:267" ht="15.75" thickBot="1" x14ac:dyDescent="0.3">
      <c r="B5" s="6" t="s">
        <v>2</v>
      </c>
      <c r="C5" s="6" t="s">
        <v>3</v>
      </c>
      <c r="D5" s="6" t="s">
        <v>4</v>
      </c>
      <c r="E5" s="6" t="s">
        <v>5</v>
      </c>
      <c r="F5" s="6" t="s">
        <v>6</v>
      </c>
      <c r="G5" s="7" t="s">
        <v>7</v>
      </c>
      <c r="H5" s="7"/>
      <c r="I5" s="6" t="s">
        <v>8</v>
      </c>
      <c r="J5" s="26" t="s">
        <v>9</v>
      </c>
      <c r="K5" s="26"/>
      <c r="L5" s="26"/>
      <c r="N5" cm="1" vm="2">
        <f t="array" aca="1" ref="N5:JB6" ca="1">TRANSPOSE(_xlfn.STOCKHISTORY(B6,TODAY()-365,TODAY(),0,0,0,1))</f>
        <v>45418</v>
      </c>
      <c r="O5" vm="3">
        <f ca="1"/>
        <v>45419</v>
      </c>
      <c r="P5" vm="4">
        <f ca="1"/>
        <v>45420</v>
      </c>
      <c r="Q5" vm="5">
        <f ca="1"/>
        <v>45421</v>
      </c>
      <c r="R5" vm="6">
        <f ca="1"/>
        <v>45422</v>
      </c>
      <c r="S5" vm="7">
        <f ca="1"/>
        <v>45425</v>
      </c>
      <c r="T5" vm="8">
        <f ca="1"/>
        <v>45426</v>
      </c>
      <c r="U5" vm="9">
        <f ca="1"/>
        <v>45427</v>
      </c>
      <c r="V5" vm="10">
        <f ca="1"/>
        <v>45428</v>
      </c>
      <c r="W5" vm="11">
        <f ca="1"/>
        <v>45429</v>
      </c>
      <c r="X5" vm="12">
        <f ca="1"/>
        <v>45432</v>
      </c>
      <c r="Y5" vm="13">
        <f ca="1"/>
        <v>45433</v>
      </c>
      <c r="Z5" vm="14">
        <f ca="1"/>
        <v>45434</v>
      </c>
      <c r="AA5" vm="15">
        <f ca="1"/>
        <v>45435</v>
      </c>
      <c r="AB5" vm="16">
        <f ca="1"/>
        <v>45436</v>
      </c>
      <c r="AC5" vm="17">
        <f ca="1"/>
        <v>45440</v>
      </c>
      <c r="AD5" vm="18">
        <f ca="1"/>
        <v>45441</v>
      </c>
      <c r="AE5" vm="19">
        <f ca="1"/>
        <v>45442</v>
      </c>
      <c r="AF5" vm="20">
        <f ca="1"/>
        <v>45443</v>
      </c>
      <c r="AG5" vm="21">
        <f ca="1"/>
        <v>45446</v>
      </c>
      <c r="AH5" vm="22">
        <f ca="1"/>
        <v>45447</v>
      </c>
      <c r="AI5" vm="23">
        <f ca="1"/>
        <v>45448</v>
      </c>
      <c r="AJ5" vm="24">
        <f ca="1"/>
        <v>45449</v>
      </c>
      <c r="AK5" vm="25">
        <f ca="1"/>
        <v>45450</v>
      </c>
      <c r="AL5" vm="26">
        <f ca="1"/>
        <v>45453</v>
      </c>
      <c r="AM5" vm="27">
        <f ca="1"/>
        <v>45454</v>
      </c>
      <c r="AN5" vm="28">
        <f ca="1"/>
        <v>45455</v>
      </c>
      <c r="AO5" vm="29">
        <f ca="1"/>
        <v>45456</v>
      </c>
      <c r="AP5" vm="30">
        <f ca="1"/>
        <v>45457</v>
      </c>
      <c r="AQ5" vm="31">
        <f ca="1"/>
        <v>45460</v>
      </c>
      <c r="AR5" vm="32">
        <f ca="1"/>
        <v>45461</v>
      </c>
      <c r="AS5" vm="33">
        <f ca="1"/>
        <v>45463</v>
      </c>
      <c r="AT5" vm="34">
        <f ca="1"/>
        <v>45464</v>
      </c>
      <c r="AU5" vm="35">
        <f ca="1"/>
        <v>45467</v>
      </c>
      <c r="AV5" vm="36">
        <f ca="1"/>
        <v>45468</v>
      </c>
      <c r="AW5" vm="37">
        <f ca="1"/>
        <v>45469</v>
      </c>
      <c r="AX5" vm="38">
        <f ca="1"/>
        <v>45470</v>
      </c>
      <c r="AY5" vm="39">
        <f ca="1"/>
        <v>45471</v>
      </c>
      <c r="AZ5" vm="40">
        <f ca="1"/>
        <v>45474</v>
      </c>
      <c r="BA5" vm="41">
        <f ca="1"/>
        <v>45475</v>
      </c>
      <c r="BB5" vm="42">
        <f ca="1"/>
        <v>45476</v>
      </c>
      <c r="BC5" vm="43">
        <f ca="1"/>
        <v>45478</v>
      </c>
      <c r="BD5" vm="44">
        <f ca="1"/>
        <v>45481</v>
      </c>
      <c r="BE5" vm="45">
        <f ca="1"/>
        <v>45482</v>
      </c>
      <c r="BF5" vm="46">
        <f ca="1"/>
        <v>45483</v>
      </c>
      <c r="BG5" vm="47">
        <f ca="1"/>
        <v>45484</v>
      </c>
      <c r="BH5" vm="48">
        <f ca="1"/>
        <v>45485</v>
      </c>
      <c r="BI5" vm="49">
        <f ca="1"/>
        <v>45488</v>
      </c>
      <c r="BJ5" vm="50">
        <f ca="1"/>
        <v>45489</v>
      </c>
      <c r="BK5" vm="51">
        <f ca="1"/>
        <v>45490</v>
      </c>
      <c r="BL5" vm="52">
        <f ca="1"/>
        <v>45491</v>
      </c>
      <c r="BM5" vm="53">
        <f ca="1"/>
        <v>45492</v>
      </c>
      <c r="BN5" vm="54">
        <f ca="1"/>
        <v>45495</v>
      </c>
      <c r="BO5" vm="55">
        <f ca="1"/>
        <v>45496</v>
      </c>
      <c r="BP5" vm="56">
        <f ca="1"/>
        <v>45497</v>
      </c>
      <c r="BQ5" vm="57">
        <f ca="1"/>
        <v>45498</v>
      </c>
      <c r="BR5" vm="58">
        <f ca="1"/>
        <v>45499</v>
      </c>
      <c r="BS5" vm="59">
        <f ca="1"/>
        <v>45502</v>
      </c>
      <c r="BT5" vm="60">
        <f ca="1"/>
        <v>45503</v>
      </c>
      <c r="BU5" vm="61">
        <f ca="1"/>
        <v>45504</v>
      </c>
      <c r="BV5" vm="62">
        <f ca="1"/>
        <v>45505</v>
      </c>
      <c r="BW5" vm="63">
        <f ca="1"/>
        <v>45506</v>
      </c>
      <c r="BX5" vm="64">
        <f ca="1"/>
        <v>45509</v>
      </c>
      <c r="BY5" vm="65">
        <f ca="1"/>
        <v>45510</v>
      </c>
      <c r="BZ5" vm="66">
        <f ca="1"/>
        <v>45511</v>
      </c>
      <c r="CA5" vm="67">
        <f ca="1"/>
        <v>45512</v>
      </c>
      <c r="CB5" vm="68">
        <f ca="1"/>
        <v>45513</v>
      </c>
      <c r="CC5" vm="69">
        <f ca="1"/>
        <v>45516</v>
      </c>
      <c r="CD5" vm="70">
        <f ca="1"/>
        <v>45517</v>
      </c>
      <c r="CE5" vm="71">
        <f ca="1"/>
        <v>45518</v>
      </c>
      <c r="CF5" vm="72">
        <f ca="1"/>
        <v>45519</v>
      </c>
      <c r="CG5" vm="73">
        <f ca="1"/>
        <v>45520</v>
      </c>
      <c r="CH5" vm="74">
        <f ca="1"/>
        <v>45523</v>
      </c>
      <c r="CI5" vm="75">
        <f ca="1"/>
        <v>45524</v>
      </c>
      <c r="CJ5" vm="76">
        <f ca="1"/>
        <v>45525</v>
      </c>
      <c r="CK5" vm="77">
        <f ca="1"/>
        <v>45526</v>
      </c>
      <c r="CL5" vm="78">
        <f ca="1"/>
        <v>45527</v>
      </c>
      <c r="CM5" vm="79">
        <f ca="1"/>
        <v>45530</v>
      </c>
      <c r="CN5" vm="80">
        <f ca="1"/>
        <v>45531</v>
      </c>
      <c r="CO5" vm="81">
        <f ca="1"/>
        <v>45532</v>
      </c>
      <c r="CP5" vm="82">
        <f ca="1"/>
        <v>45533</v>
      </c>
      <c r="CQ5" vm="83">
        <f ca="1"/>
        <v>45534</v>
      </c>
      <c r="CR5" vm="84">
        <f ca="1"/>
        <v>45538</v>
      </c>
      <c r="CS5" vm="85">
        <f ca="1"/>
        <v>45539</v>
      </c>
      <c r="CT5" vm="86">
        <f ca="1"/>
        <v>45540</v>
      </c>
      <c r="CU5" vm="87">
        <f ca="1"/>
        <v>45541</v>
      </c>
      <c r="CV5" vm="88">
        <f ca="1"/>
        <v>45544</v>
      </c>
      <c r="CW5" vm="89">
        <f ca="1"/>
        <v>45545</v>
      </c>
      <c r="CX5" vm="90">
        <f ca="1"/>
        <v>45546</v>
      </c>
      <c r="CY5" vm="91">
        <f ca="1"/>
        <v>45547</v>
      </c>
      <c r="CZ5" vm="92">
        <f ca="1"/>
        <v>45548</v>
      </c>
      <c r="DA5" vm="93">
        <f ca="1"/>
        <v>45551</v>
      </c>
      <c r="DB5" vm="94">
        <f ca="1"/>
        <v>45552</v>
      </c>
      <c r="DC5" vm="95">
        <f ca="1"/>
        <v>45553</v>
      </c>
      <c r="DD5" vm="96">
        <f ca="1"/>
        <v>45554</v>
      </c>
      <c r="DE5" vm="97">
        <f ca="1"/>
        <v>45555</v>
      </c>
      <c r="DF5" vm="98">
        <f ca="1"/>
        <v>45558</v>
      </c>
      <c r="DG5" vm="99">
        <f ca="1"/>
        <v>45559</v>
      </c>
      <c r="DH5" vm="100">
        <f ca="1"/>
        <v>45560</v>
      </c>
      <c r="DI5" vm="101">
        <f ca="1"/>
        <v>45561</v>
      </c>
      <c r="DJ5" vm="102">
        <f ca="1"/>
        <v>45562</v>
      </c>
      <c r="DK5" vm="103">
        <f ca="1"/>
        <v>45565</v>
      </c>
      <c r="DL5" vm="104">
        <f ca="1"/>
        <v>45566</v>
      </c>
      <c r="DM5" vm="105">
        <f ca="1"/>
        <v>45567</v>
      </c>
      <c r="DN5" vm="106">
        <f ca="1"/>
        <v>45568</v>
      </c>
      <c r="DO5" vm="107">
        <f ca="1"/>
        <v>45569</v>
      </c>
      <c r="DP5" vm="108">
        <f ca="1"/>
        <v>45572</v>
      </c>
      <c r="DQ5" vm="109">
        <f ca="1"/>
        <v>45573</v>
      </c>
      <c r="DR5" vm="110">
        <f ca="1"/>
        <v>45574</v>
      </c>
      <c r="DS5" vm="111">
        <f ca="1"/>
        <v>45575</v>
      </c>
      <c r="DT5" vm="112">
        <f ca="1"/>
        <v>45576</v>
      </c>
      <c r="DU5" vm="113">
        <f ca="1"/>
        <v>45579</v>
      </c>
      <c r="DV5" vm="114">
        <f ca="1"/>
        <v>45580</v>
      </c>
      <c r="DW5" vm="115">
        <f ca="1"/>
        <v>45581</v>
      </c>
      <c r="DX5" vm="116">
        <f ca="1"/>
        <v>45582</v>
      </c>
      <c r="DY5" vm="117">
        <f ca="1"/>
        <v>45583</v>
      </c>
      <c r="DZ5" vm="118">
        <f ca="1"/>
        <v>45586</v>
      </c>
      <c r="EA5" vm="119">
        <f ca="1"/>
        <v>45587</v>
      </c>
      <c r="EB5" vm="120">
        <f ca="1"/>
        <v>45588</v>
      </c>
      <c r="EC5" vm="121">
        <f ca="1"/>
        <v>45589</v>
      </c>
      <c r="ED5" vm="122">
        <f ca="1"/>
        <v>45590</v>
      </c>
      <c r="EE5" vm="123">
        <f ca="1"/>
        <v>45593</v>
      </c>
      <c r="EF5" vm="124">
        <f ca="1"/>
        <v>45594</v>
      </c>
      <c r="EG5" vm="125">
        <f ca="1"/>
        <v>45595</v>
      </c>
      <c r="EH5" vm="126">
        <f ca="1"/>
        <v>45596</v>
      </c>
      <c r="EI5" vm="127">
        <f ca="1"/>
        <v>45597</v>
      </c>
      <c r="EJ5" vm="128">
        <f ca="1"/>
        <v>45600</v>
      </c>
      <c r="EK5" vm="129">
        <f ca="1"/>
        <v>45601</v>
      </c>
      <c r="EL5" vm="130">
        <f ca="1"/>
        <v>45602</v>
      </c>
      <c r="EM5" vm="131">
        <f ca="1"/>
        <v>45603</v>
      </c>
      <c r="EN5" vm="132">
        <f ca="1"/>
        <v>45604</v>
      </c>
      <c r="EO5" vm="133">
        <f ca="1"/>
        <v>45607</v>
      </c>
      <c r="EP5" vm="134">
        <f ca="1"/>
        <v>45608</v>
      </c>
      <c r="EQ5" vm="135">
        <f ca="1"/>
        <v>45609</v>
      </c>
      <c r="ER5" vm="136">
        <f ca="1"/>
        <v>45610</v>
      </c>
      <c r="ES5" vm="137">
        <f ca="1"/>
        <v>45611</v>
      </c>
      <c r="ET5" vm="138">
        <f ca="1"/>
        <v>45614</v>
      </c>
      <c r="EU5" vm="139">
        <f ca="1"/>
        <v>45615</v>
      </c>
      <c r="EV5" vm="140">
        <f ca="1"/>
        <v>45616</v>
      </c>
      <c r="EW5" vm="141">
        <f ca="1"/>
        <v>45617</v>
      </c>
      <c r="EX5" vm="142">
        <f ca="1"/>
        <v>45618</v>
      </c>
      <c r="EY5" vm="143">
        <f ca="1"/>
        <v>45621</v>
      </c>
      <c r="EZ5" vm="144">
        <f ca="1"/>
        <v>45622</v>
      </c>
      <c r="FA5" vm="145">
        <f ca="1"/>
        <v>45623</v>
      </c>
      <c r="FB5" vm="146">
        <f ca="1"/>
        <v>45625</v>
      </c>
      <c r="FC5" vm="147">
        <f ca="1"/>
        <v>45628</v>
      </c>
      <c r="FD5" vm="148">
        <f ca="1"/>
        <v>45629</v>
      </c>
      <c r="FE5" vm="149">
        <f ca="1"/>
        <v>45630</v>
      </c>
      <c r="FF5" vm="150">
        <f ca="1"/>
        <v>45631</v>
      </c>
      <c r="FG5" vm="151">
        <f ca="1"/>
        <v>45632</v>
      </c>
      <c r="FH5" vm="152">
        <f ca="1"/>
        <v>45635</v>
      </c>
      <c r="FI5" vm="153">
        <f ca="1"/>
        <v>45636</v>
      </c>
      <c r="FJ5" vm="154">
        <f ca="1"/>
        <v>45637</v>
      </c>
      <c r="FK5" vm="155">
        <f ca="1"/>
        <v>45638</v>
      </c>
      <c r="FL5" vm="156">
        <f ca="1"/>
        <v>45639</v>
      </c>
      <c r="FM5" vm="157">
        <f ca="1"/>
        <v>45642</v>
      </c>
      <c r="FN5" vm="158">
        <f ca="1"/>
        <v>45643</v>
      </c>
      <c r="FO5" vm="159">
        <f ca="1"/>
        <v>45644</v>
      </c>
      <c r="FP5" vm="160">
        <f ca="1"/>
        <v>45645</v>
      </c>
      <c r="FQ5" vm="161">
        <f ca="1"/>
        <v>45646</v>
      </c>
      <c r="FR5" vm="162">
        <f ca="1"/>
        <v>45649</v>
      </c>
      <c r="FS5" vm="163">
        <f ca="1"/>
        <v>45650</v>
      </c>
      <c r="FT5" vm="164">
        <f ca="1"/>
        <v>45652</v>
      </c>
      <c r="FU5" vm="165">
        <f ca="1"/>
        <v>45653</v>
      </c>
      <c r="FV5" vm="166">
        <f ca="1"/>
        <v>45656</v>
      </c>
      <c r="FW5" vm="167">
        <f ca="1"/>
        <v>45657</v>
      </c>
      <c r="FX5" vm="168">
        <f ca="1"/>
        <v>45659</v>
      </c>
      <c r="FY5" vm="169">
        <f ca="1"/>
        <v>45660</v>
      </c>
      <c r="FZ5" vm="170">
        <f ca="1"/>
        <v>45663</v>
      </c>
      <c r="GA5" vm="171">
        <f ca="1"/>
        <v>45664</v>
      </c>
      <c r="GB5" vm="172">
        <f ca="1"/>
        <v>45665</v>
      </c>
      <c r="GC5" vm="173">
        <f ca="1"/>
        <v>45667</v>
      </c>
      <c r="GD5" vm="174">
        <f ca="1"/>
        <v>45670</v>
      </c>
      <c r="GE5" vm="175">
        <f ca="1"/>
        <v>45671</v>
      </c>
      <c r="GF5" vm="176">
        <f ca="1"/>
        <v>45672</v>
      </c>
      <c r="GG5" vm="177">
        <f ca="1"/>
        <v>45673</v>
      </c>
      <c r="GH5" vm="178">
        <f ca="1"/>
        <v>45674</v>
      </c>
      <c r="GI5" vm="179">
        <f ca="1"/>
        <v>45678</v>
      </c>
      <c r="GJ5" vm="180">
        <f ca="1"/>
        <v>45679</v>
      </c>
      <c r="GK5" vm="181">
        <f ca="1"/>
        <v>45680</v>
      </c>
      <c r="GL5" vm="182">
        <f ca="1"/>
        <v>45681</v>
      </c>
      <c r="GM5" vm="183">
        <f ca="1"/>
        <v>45684</v>
      </c>
      <c r="GN5" vm="184">
        <f ca="1"/>
        <v>45685</v>
      </c>
      <c r="GO5" vm="185">
        <f ca="1"/>
        <v>45686</v>
      </c>
      <c r="GP5" vm="186">
        <f ca="1"/>
        <v>45687</v>
      </c>
      <c r="GQ5" vm="187">
        <f ca="1"/>
        <v>45688</v>
      </c>
      <c r="GR5" vm="188">
        <f ca="1"/>
        <v>45691</v>
      </c>
      <c r="GS5" vm="189">
        <f ca="1"/>
        <v>45692</v>
      </c>
      <c r="GT5" vm="190">
        <f ca="1"/>
        <v>45693</v>
      </c>
      <c r="GU5" vm="191">
        <f ca="1"/>
        <v>45694</v>
      </c>
      <c r="GV5" vm="192">
        <f ca="1"/>
        <v>45695</v>
      </c>
      <c r="GW5" vm="193">
        <f ca="1"/>
        <v>45698</v>
      </c>
      <c r="GX5" vm="194">
        <f ca="1"/>
        <v>45699</v>
      </c>
      <c r="GY5" vm="195">
        <f ca="1"/>
        <v>45700</v>
      </c>
      <c r="GZ5" vm="196">
        <f ca="1"/>
        <v>45701</v>
      </c>
      <c r="HA5" vm="197">
        <f ca="1"/>
        <v>45702</v>
      </c>
      <c r="HB5" vm="198">
        <f ca="1"/>
        <v>45706</v>
      </c>
      <c r="HC5" vm="199">
        <f ca="1"/>
        <v>45707</v>
      </c>
      <c r="HD5" vm="200">
        <f ca="1"/>
        <v>45708</v>
      </c>
      <c r="HE5" vm="201">
        <f ca="1"/>
        <v>45709</v>
      </c>
      <c r="HF5" vm="202">
        <f ca="1"/>
        <v>45712</v>
      </c>
      <c r="HG5" vm="203">
        <f ca="1"/>
        <v>45713</v>
      </c>
      <c r="HH5" vm="204">
        <f ca="1"/>
        <v>45714</v>
      </c>
      <c r="HI5" vm="205">
        <f ca="1"/>
        <v>45715</v>
      </c>
      <c r="HJ5" vm="206">
        <f ca="1"/>
        <v>45716</v>
      </c>
      <c r="HK5" vm="207">
        <f ca="1"/>
        <v>45719</v>
      </c>
      <c r="HL5" vm="208">
        <f ca="1"/>
        <v>45720</v>
      </c>
      <c r="HM5" vm="209">
        <f ca="1"/>
        <v>45721</v>
      </c>
      <c r="HN5" vm="210">
        <f ca="1"/>
        <v>45722</v>
      </c>
      <c r="HO5" vm="211">
        <f ca="1"/>
        <v>45723</v>
      </c>
      <c r="HP5" vm="212">
        <f ca="1"/>
        <v>45726</v>
      </c>
      <c r="HQ5" vm="213">
        <f ca="1"/>
        <v>45727</v>
      </c>
      <c r="HR5" vm="214">
        <f ca="1"/>
        <v>45728</v>
      </c>
      <c r="HS5" vm="215">
        <f ca="1"/>
        <v>45729</v>
      </c>
      <c r="HT5" vm="216">
        <f ca="1"/>
        <v>45730</v>
      </c>
      <c r="HU5" vm="217">
        <f ca="1"/>
        <v>45733</v>
      </c>
      <c r="HV5" vm="218">
        <f ca="1"/>
        <v>45734</v>
      </c>
      <c r="HW5" vm="219">
        <f ca="1"/>
        <v>45735</v>
      </c>
      <c r="HX5" vm="220">
        <f ca="1"/>
        <v>45736</v>
      </c>
      <c r="HY5" vm="221">
        <f ca="1"/>
        <v>45737</v>
      </c>
      <c r="HZ5" vm="222">
        <f ca="1"/>
        <v>45740</v>
      </c>
      <c r="IA5" vm="223">
        <f ca="1"/>
        <v>45741</v>
      </c>
      <c r="IB5" vm="224">
        <f ca="1"/>
        <v>45742</v>
      </c>
      <c r="IC5" vm="225">
        <f ca="1"/>
        <v>45743</v>
      </c>
      <c r="ID5" vm="226">
        <f ca="1"/>
        <v>45744</v>
      </c>
      <c r="IE5" vm="227">
        <f ca="1"/>
        <v>45747</v>
      </c>
      <c r="IF5" vm="228">
        <f ca="1"/>
        <v>45748</v>
      </c>
      <c r="IG5" vm="229">
        <f ca="1"/>
        <v>45749</v>
      </c>
      <c r="IH5" vm="230">
        <f ca="1"/>
        <v>45750</v>
      </c>
      <c r="II5" vm="231">
        <f ca="1"/>
        <v>45751</v>
      </c>
      <c r="IJ5" vm="232">
        <f ca="1"/>
        <v>45754</v>
      </c>
      <c r="IK5" vm="233">
        <f ca="1"/>
        <v>45755</v>
      </c>
      <c r="IL5" vm="234">
        <f ca="1"/>
        <v>45756</v>
      </c>
      <c r="IM5" vm="235">
        <f ca="1"/>
        <v>45757</v>
      </c>
      <c r="IN5" vm="236">
        <f ca="1"/>
        <v>45758</v>
      </c>
      <c r="IO5" vm="237">
        <f ca="1"/>
        <v>45761</v>
      </c>
      <c r="IP5" vm="238">
        <f ca="1"/>
        <v>45762</v>
      </c>
      <c r="IQ5" vm="239">
        <f ca="1"/>
        <v>45763</v>
      </c>
      <c r="IR5" vm="240">
        <f ca="1"/>
        <v>45764</v>
      </c>
      <c r="IS5" vm="241">
        <f ca="1"/>
        <v>45768</v>
      </c>
      <c r="IT5" vm="242">
        <f ca="1"/>
        <v>45769</v>
      </c>
      <c r="IU5" vm="243">
        <f ca="1"/>
        <v>45770</v>
      </c>
      <c r="IV5" vm="244">
        <f ca="1"/>
        <v>45771</v>
      </c>
      <c r="IW5" vm="245">
        <f ca="1"/>
        <v>45772</v>
      </c>
      <c r="IX5" vm="246">
        <f ca="1"/>
        <v>45775</v>
      </c>
      <c r="IY5" vm="247">
        <f ca="1"/>
        <v>45776</v>
      </c>
      <c r="IZ5" vm="248">
        <f ca="1"/>
        <v>45777</v>
      </c>
      <c r="JA5" vm="249">
        <f ca="1"/>
        <v>45778</v>
      </c>
      <c r="JB5" vm="250">
        <f ca="1"/>
        <v>45779</v>
      </c>
    </row>
    <row r="6" spans="1:267" x14ac:dyDescent="0.25">
      <c r="B6" t="e" cm="1" vm="251">
        <f t="array" ref="B6:B16">_xlfn._xlws.SORT(_xlfn.UNIQUE(_xlfn._xlws.FILTER(Ledger[Stock],SUMIF(Ledger[Stock],Ledger[Stock],Ledger[Volume])&lt;&gt;0)))</f>
        <v>#VALUE!</v>
      </c>
      <c r="C6" t="str" cm="1">
        <f t="array" aca="1" ref="C6:C16" ca="1">_FV(_xlfn.ANCHORARRAY(B6),"Industry")</f>
        <v>Software &amp; IT Services</v>
      </c>
      <c r="D6" cm="1">
        <f t="array" ref="D6:D16">SUMIF(Ledger[Stock],_xlfn.ANCHORARRAY(B6),Ledger[Volume])</f>
        <v>20</v>
      </c>
      <c r="E6" s="11" cm="1">
        <f t="array" aca="1" ref="E6:E16" ca="1">_FV(_xlfn.ANCHORARRAY(B6),"Price")</f>
        <v>380.87</v>
      </c>
      <c r="F6" s="11" cm="1">
        <f t="array" aca="1" ref="F6:F16" ca="1">_xlfn.ANCHORARRAY(D6)*_xlfn.ANCHORARRAY(E6)</f>
        <v>7617.4</v>
      </c>
      <c r="G6" s="13" cm="1">
        <f t="array" aca="1" ref="G6:G16" ca="1">(_xlfn.ANCHORARRAY(E6)-_FV(_xlfn.ANCHORARRAY(B6),"Previous close",TRUE))*_xlfn.ANCHORARRAY(D6)</f>
        <v>124.80000000000018</v>
      </c>
      <c r="H6" s="16" cm="1">
        <f t="array" aca="1" ref="H6:H16" ca="1">_xlfn.ANCHORARRAY(G6)/(_xlfn.ANCHORARRAY(F6)-_xlfn.ANCHORARRAY(G6))</f>
        <v>1.6656434348557268E-2</v>
      </c>
      <c r="I6" s="13" cm="1">
        <f t="array" aca="1" ref="I6:I16" ca="1">-SUMIF(Ledger[Stock],_xlfn.ANCHORARRAY(B6),Ledger[Transaction Amount])+_xlfn.ANCHORARRAY(F6)</f>
        <v>-2216.3999999999996</v>
      </c>
      <c r="J6" s="27"/>
      <c r="K6" s="27"/>
      <c r="L6" s="27"/>
      <c r="N6" s="14" vm="252">
        <f ca="1"/>
        <v>493.59</v>
      </c>
      <c r="O6" s="14" vm="253">
        <f ca="1"/>
        <v>492.27</v>
      </c>
      <c r="P6" s="14" vm="254">
        <f ca="1"/>
        <v>488.1</v>
      </c>
      <c r="Q6" s="14" vm="255">
        <f ca="1"/>
        <v>482.65</v>
      </c>
      <c r="R6" s="14" vm="256">
        <f ca="1"/>
        <v>482.29</v>
      </c>
      <c r="S6" s="14" vm="257">
        <f ca="1"/>
        <v>483.11</v>
      </c>
      <c r="T6" s="14" vm="258">
        <f ca="1"/>
        <v>475.95</v>
      </c>
      <c r="U6" s="14" vm="259">
        <f ca="1"/>
        <v>485.35</v>
      </c>
      <c r="V6" s="14" vm="260">
        <f ca="1"/>
        <v>482.88</v>
      </c>
      <c r="W6" s="14" vm="261">
        <f ca="1"/>
        <v>483.43</v>
      </c>
      <c r="X6" s="14" vm="262">
        <f ca="1"/>
        <v>484.69</v>
      </c>
      <c r="Y6" s="14" vm="263">
        <f ca="1"/>
        <v>481.85</v>
      </c>
      <c r="Z6" s="14" vm="264">
        <f ca="1"/>
        <v>483.93</v>
      </c>
      <c r="AA6" s="14" vm="265">
        <f ca="1"/>
        <v>483.31</v>
      </c>
      <c r="AB6" s="14" vm="266">
        <f ca="1"/>
        <v>475.43</v>
      </c>
      <c r="AC6" s="14" vm="267">
        <f ca="1"/>
        <v>478.43</v>
      </c>
      <c r="AD6" s="14" vm="268">
        <f ca="1"/>
        <v>477.6</v>
      </c>
      <c r="AE6" s="14" vm="269">
        <f ca="1"/>
        <v>445.87</v>
      </c>
      <c r="AF6" s="14" vm="270">
        <f ca="1"/>
        <v>444.76</v>
      </c>
      <c r="AG6" s="14" vm="271">
        <f ca="1"/>
        <v>439.02</v>
      </c>
      <c r="AH6" s="14" vm="272">
        <f ca="1"/>
        <v>448.37</v>
      </c>
      <c r="AI6" s="14" vm="273">
        <f ca="1"/>
        <v>455.8</v>
      </c>
      <c r="AJ6" s="14" vm="274">
        <f ca="1"/>
        <v>458.13</v>
      </c>
      <c r="AK6" s="14" vm="275">
        <f ca="1"/>
        <v>465.43</v>
      </c>
      <c r="AL6" s="14" vm="276">
        <f ca="1"/>
        <v>459.94</v>
      </c>
      <c r="AM6" s="14" vm="277">
        <f ca="1"/>
        <v>462.69</v>
      </c>
      <c r="AN6" s="14" vm="278">
        <f ca="1"/>
        <v>459.87</v>
      </c>
      <c r="AO6" s="14" vm="279">
        <f ca="1"/>
        <v>458.74</v>
      </c>
      <c r="AP6" s="14" vm="280">
        <f ca="1"/>
        <v>525.30999999999995</v>
      </c>
      <c r="AQ6" s="14" vm="281">
        <f ca="1"/>
        <v>518.74</v>
      </c>
      <c r="AR6" s="14" vm="282">
        <f ca="1"/>
        <v>522.25</v>
      </c>
      <c r="AS6" s="14" vm="283">
        <f ca="1"/>
        <v>522.95000000000005</v>
      </c>
      <c r="AT6" s="14" vm="284">
        <f ca="1"/>
        <v>533.44000000000005</v>
      </c>
      <c r="AU6" s="14" vm="285">
        <f ca="1"/>
        <v>524.16999999999996</v>
      </c>
      <c r="AV6" s="14" vm="286">
        <f ca="1"/>
        <v>526.88</v>
      </c>
      <c r="AW6" s="14" vm="287">
        <f ca="1"/>
        <v>528.66</v>
      </c>
      <c r="AX6" s="14" vm="288">
        <f ca="1"/>
        <v>546.76</v>
      </c>
      <c r="AY6" s="14" vm="289">
        <f ca="1"/>
        <v>555.54</v>
      </c>
      <c r="AZ6" s="14" vm="290">
        <f ca="1"/>
        <v>560.01</v>
      </c>
      <c r="BA6" s="14" vm="291">
        <f ca="1"/>
        <v>567.71</v>
      </c>
      <c r="BB6" s="14" vm="292">
        <f ca="1"/>
        <v>570.15</v>
      </c>
      <c r="BC6" s="14" vm="293">
        <f ca="1"/>
        <v>578.34</v>
      </c>
      <c r="BD6" s="14" vm="294">
        <f ca="1"/>
        <v>575.4</v>
      </c>
      <c r="BE6" s="14" vm="295">
        <f ca="1"/>
        <v>566.02</v>
      </c>
      <c r="BF6" s="14" vm="296">
        <f ca="1"/>
        <v>564.54999999999995</v>
      </c>
      <c r="BG6" s="14" vm="297">
        <f ca="1"/>
        <v>557.63</v>
      </c>
      <c r="BH6" s="14" vm="298">
        <f ca="1"/>
        <v>559.04999999999995</v>
      </c>
      <c r="BI6" s="14" vm="299">
        <f ca="1"/>
        <v>565.71</v>
      </c>
      <c r="BJ6" s="14" vm="300">
        <f ca="1"/>
        <v>566.54</v>
      </c>
      <c r="BK6" s="14" vm="301">
        <f ca="1"/>
        <v>563.09</v>
      </c>
      <c r="BL6" s="14" vm="302">
        <f ca="1"/>
        <v>556.85</v>
      </c>
      <c r="BM6" s="14" vm="303">
        <f ca="1"/>
        <v>551</v>
      </c>
      <c r="BN6" s="14" vm="304">
        <f ca="1"/>
        <v>554.82000000000005</v>
      </c>
      <c r="BO6" s="14" vm="305">
        <f ca="1"/>
        <v>546.01</v>
      </c>
      <c r="BP6" s="14" vm="306">
        <f ca="1"/>
        <v>531.04</v>
      </c>
      <c r="BQ6" s="14" vm="307">
        <f ca="1"/>
        <v>532.15</v>
      </c>
      <c r="BR6" s="14" vm="308">
        <f ca="1"/>
        <v>542.44000000000005</v>
      </c>
      <c r="BS6" s="14" vm="309">
        <f ca="1"/>
        <v>536.61</v>
      </c>
      <c r="BT6" s="14" vm="310">
        <f ca="1"/>
        <v>538.71</v>
      </c>
      <c r="BU6" s="14" vm="311">
        <f ca="1"/>
        <v>551.65</v>
      </c>
      <c r="BV6" s="14" vm="312">
        <f ca="1"/>
        <v>546.41</v>
      </c>
      <c r="BW6" s="14" vm="313">
        <f ca="1"/>
        <v>526.16999999999996</v>
      </c>
      <c r="BX6" s="14" vm="314">
        <f ca="1"/>
        <v>509.32</v>
      </c>
      <c r="BY6" s="14" vm="315">
        <f ca="1"/>
        <v>514.20000000000005</v>
      </c>
      <c r="BZ6" s="14" vm="316">
        <f ca="1"/>
        <v>513.62</v>
      </c>
      <c r="CA6" s="14" vm="317">
        <f ca="1"/>
        <v>530.24</v>
      </c>
      <c r="CB6" s="14" vm="318">
        <f ca="1"/>
        <v>536.29999999999995</v>
      </c>
      <c r="CC6" s="14" vm="319">
        <f ca="1"/>
        <v>530.92999999999995</v>
      </c>
      <c r="CD6" s="14" vm="320">
        <f ca="1"/>
        <v>535.22</v>
      </c>
      <c r="CE6" s="14" vm="321">
        <f ca="1"/>
        <v>539.79</v>
      </c>
      <c r="CF6" s="14" vm="322">
        <f ca="1"/>
        <v>554.16</v>
      </c>
      <c r="CG6" s="14" vm="323">
        <f ca="1"/>
        <v>553.46</v>
      </c>
      <c r="CH6" s="14" vm="324">
        <f ca="1"/>
        <v>563.12</v>
      </c>
      <c r="CI6" s="14" vm="325">
        <f ca="1"/>
        <v>562.25</v>
      </c>
      <c r="CJ6" s="14" vm="326">
        <f ca="1"/>
        <v>565.79</v>
      </c>
      <c r="CK6" s="14" vm="327">
        <f ca="1"/>
        <v>557.44000000000005</v>
      </c>
      <c r="CL6" s="14" vm="328">
        <f ca="1"/>
        <v>558.29999999999995</v>
      </c>
      <c r="CM6" s="14" vm="329">
        <f ca="1"/>
        <v>559.44000000000005</v>
      </c>
      <c r="CN6" s="14" vm="330">
        <f ca="1"/>
        <v>567.82000000000005</v>
      </c>
      <c r="CO6" s="14" vm="331">
        <f ca="1"/>
        <v>560.54</v>
      </c>
      <c r="CP6" s="14" vm="332">
        <f ca="1"/>
        <v>569.63</v>
      </c>
      <c r="CQ6" s="14" vm="333">
        <f ca="1"/>
        <v>574.41</v>
      </c>
      <c r="CR6" s="14" vm="334">
        <f ca="1"/>
        <v>571.04</v>
      </c>
      <c r="CS6" s="14" vm="335">
        <f ca="1"/>
        <v>575.25</v>
      </c>
      <c r="CT6" s="14" vm="336">
        <f ca="1"/>
        <v>567.92999999999995</v>
      </c>
      <c r="CU6" s="14" vm="337">
        <f ca="1"/>
        <v>563.41</v>
      </c>
      <c r="CV6" s="14" vm="338">
        <f ca="1"/>
        <v>569.88</v>
      </c>
      <c r="CW6" s="14" vm="339">
        <f ca="1"/>
        <v>574.48</v>
      </c>
      <c r="CX6" s="14" vm="340">
        <f ca="1"/>
        <v>580.38</v>
      </c>
      <c r="CY6" s="14" vm="341">
        <f ca="1"/>
        <v>586.54999999999995</v>
      </c>
      <c r="CZ6" s="14" vm="342">
        <f ca="1"/>
        <v>536.87</v>
      </c>
      <c r="DA6" s="14" vm="343">
        <f ca="1"/>
        <v>521.5</v>
      </c>
      <c r="DB6" s="14" vm="344">
        <f ca="1"/>
        <v>515.03</v>
      </c>
      <c r="DC6" s="14" vm="345">
        <f ca="1"/>
        <v>508.13</v>
      </c>
      <c r="DD6" s="14" vm="346">
        <f ca="1"/>
        <v>526.44000000000005</v>
      </c>
      <c r="DE6" s="14" vm="347">
        <f ca="1"/>
        <v>522.29999999999995</v>
      </c>
      <c r="DF6" s="14" vm="348">
        <f ca="1"/>
        <v>527.87</v>
      </c>
      <c r="DG6" s="14" vm="349">
        <f ca="1"/>
        <v>524.07000000000005</v>
      </c>
      <c r="DH6" s="14" vm="350">
        <f ca="1"/>
        <v>517.9</v>
      </c>
      <c r="DI6" s="14" vm="351">
        <f ca="1"/>
        <v>515.38</v>
      </c>
      <c r="DJ6" s="14" vm="352">
        <f ca="1"/>
        <v>515.48</v>
      </c>
      <c r="DK6" s="14" vm="353">
        <f ca="1"/>
        <v>517.78</v>
      </c>
      <c r="DL6" s="14" vm="354">
        <f ca="1"/>
        <v>502.8</v>
      </c>
      <c r="DM6" s="14" vm="355">
        <f ca="1"/>
        <v>505.81</v>
      </c>
      <c r="DN6" s="14" vm="356">
        <f ca="1"/>
        <v>503.8</v>
      </c>
      <c r="DO6" s="14" vm="357">
        <f ca="1"/>
        <v>507.22</v>
      </c>
      <c r="DP6" s="14" vm="358">
        <f ca="1"/>
        <v>487.3</v>
      </c>
      <c r="DQ6" s="14" vm="359">
        <f ca="1"/>
        <v>496.24</v>
      </c>
      <c r="DR6" s="14" vm="360">
        <f ca="1"/>
        <v>494.08</v>
      </c>
      <c r="DS6" s="14" vm="361">
        <f ca="1"/>
        <v>503.57</v>
      </c>
      <c r="DT6" s="14" vm="362">
        <f ca="1"/>
        <v>495.42</v>
      </c>
      <c r="DU6" s="14" vm="363">
        <f ca="1"/>
        <v>509.65</v>
      </c>
      <c r="DV6" s="14" vm="364">
        <f ca="1"/>
        <v>508.03</v>
      </c>
      <c r="DW6" s="14" vm="365">
        <f ca="1"/>
        <v>502.54</v>
      </c>
      <c r="DX6" s="14" vm="366">
        <f ca="1"/>
        <v>496.83</v>
      </c>
      <c r="DY6" s="14" vm="367">
        <f ca="1"/>
        <v>494.9</v>
      </c>
      <c r="DZ6" s="14" vm="368">
        <f ca="1"/>
        <v>497.71</v>
      </c>
      <c r="EA6" s="14" vm="369">
        <f ca="1"/>
        <v>493.11</v>
      </c>
      <c r="EB6" s="14" vm="370">
        <f ca="1"/>
        <v>485.03</v>
      </c>
      <c r="EC6" s="14" vm="371">
        <f ca="1"/>
        <v>482.87</v>
      </c>
      <c r="ED6" s="14" vm="372">
        <f ca="1"/>
        <v>483.72</v>
      </c>
      <c r="EE6" s="14" vm="373">
        <f ca="1"/>
        <v>481.04</v>
      </c>
      <c r="EF6" s="14" vm="374">
        <f ca="1"/>
        <v>485.39</v>
      </c>
      <c r="EG6" s="14" vm="375">
        <f ca="1"/>
        <v>486.68</v>
      </c>
      <c r="EH6" s="14" vm="376">
        <f ca="1"/>
        <v>478.08</v>
      </c>
      <c r="EI6" s="14" vm="377">
        <f ca="1"/>
        <v>482.8</v>
      </c>
      <c r="EJ6" s="14" vm="378">
        <f ca="1"/>
        <v>481.35</v>
      </c>
      <c r="EK6" s="14" vm="379">
        <f ca="1"/>
        <v>486.42</v>
      </c>
      <c r="EL6" s="14" vm="380">
        <f ca="1"/>
        <v>504.83</v>
      </c>
      <c r="EM6" s="14" vm="381">
        <f ca="1"/>
        <v>500.92</v>
      </c>
      <c r="EN6" s="14" vm="382">
        <f ca="1"/>
        <v>494.68</v>
      </c>
      <c r="EO6" s="14" vm="383">
        <f ca="1"/>
        <v>504.48</v>
      </c>
      <c r="EP6" s="14" vm="384">
        <f ca="1"/>
        <v>526.41999999999996</v>
      </c>
      <c r="EQ6" s="14" vm="385">
        <f ca="1"/>
        <v>532.5</v>
      </c>
      <c r="ER6" s="14" vm="386">
        <f ca="1"/>
        <v>529.87</v>
      </c>
      <c r="ES6" s="14" vm="387">
        <f ca="1"/>
        <v>503.37</v>
      </c>
      <c r="ET6" s="14" vm="388">
        <f ca="1"/>
        <v>499.51</v>
      </c>
      <c r="EU6" s="14" vm="389">
        <f ca="1"/>
        <v>499.61</v>
      </c>
      <c r="EV6" s="14" vm="390">
        <f ca="1"/>
        <v>499.5</v>
      </c>
      <c r="EW6" s="14" vm="391">
        <f ca="1"/>
        <v>504.44</v>
      </c>
      <c r="EX6" s="14" vm="392">
        <f ca="1"/>
        <v>512.15</v>
      </c>
      <c r="EY6" s="14" vm="393">
        <f ca="1"/>
        <v>518.73</v>
      </c>
      <c r="EZ6" s="14" vm="394">
        <f ca="1"/>
        <v>525.29999999999995</v>
      </c>
      <c r="FA6" s="14" vm="395">
        <f ca="1"/>
        <v>513.67999999999995</v>
      </c>
      <c r="FB6" s="14" vm="396">
        <f ca="1"/>
        <v>515.92999999999995</v>
      </c>
      <c r="FC6" s="14" vm="397">
        <f ca="1"/>
        <v>516.20000000000005</v>
      </c>
      <c r="FD6" s="14" vm="398">
        <f ca="1"/>
        <v>516.26</v>
      </c>
      <c r="FE6" s="14" vm="399">
        <f ca="1"/>
        <v>536.49</v>
      </c>
      <c r="FF6" s="14" vm="400">
        <f ca="1"/>
        <v>538.22</v>
      </c>
      <c r="FG6" s="14" vm="401">
        <f ca="1"/>
        <v>552.96</v>
      </c>
      <c r="FH6" s="14" vm="402">
        <f ca="1"/>
        <v>547.92999999999995</v>
      </c>
      <c r="FI6" s="14" vm="403">
        <f ca="1"/>
        <v>547.04999999999995</v>
      </c>
      <c r="FJ6" s="14" vm="404">
        <f ca="1"/>
        <v>549.92999999999995</v>
      </c>
      <c r="FK6" s="14" vm="405">
        <f ca="1"/>
        <v>474.63</v>
      </c>
      <c r="FL6" s="14" vm="406">
        <f ca="1"/>
        <v>465.69</v>
      </c>
      <c r="FM6" s="14" vm="407">
        <f ca="1"/>
        <v>461.53</v>
      </c>
      <c r="FN6" s="14" vm="408">
        <f ca="1"/>
        <v>455.23</v>
      </c>
      <c r="FO6" s="14" vm="409">
        <f ca="1"/>
        <v>441.31</v>
      </c>
      <c r="FP6" s="14" vm="410">
        <f ca="1"/>
        <v>437.39</v>
      </c>
      <c r="FQ6" s="14" vm="411">
        <f ca="1"/>
        <v>447.17</v>
      </c>
      <c r="FR6" s="14" vm="412">
        <f ca="1"/>
        <v>446.74</v>
      </c>
      <c r="FS6" s="14" vm="413">
        <f ca="1"/>
        <v>447.94</v>
      </c>
      <c r="FT6" s="14" vm="414">
        <f ca="1"/>
        <v>450.16</v>
      </c>
      <c r="FU6" s="14" vm="415">
        <f ca="1"/>
        <v>446.48</v>
      </c>
      <c r="FV6" s="14" vm="416">
        <f ca="1"/>
        <v>445.8</v>
      </c>
      <c r="FW6" s="14" vm="417">
        <f ca="1"/>
        <v>444.68</v>
      </c>
      <c r="FX6" s="14" vm="418">
        <f ca="1"/>
        <v>441</v>
      </c>
      <c r="FY6" s="14" vm="419">
        <f ca="1"/>
        <v>430.57</v>
      </c>
      <c r="FZ6" s="14" vm="420">
        <f ca="1"/>
        <v>431.18</v>
      </c>
      <c r="GA6" s="14" vm="421">
        <f ca="1"/>
        <v>422.63</v>
      </c>
      <c r="GB6" s="14" vm="422">
        <f ca="1"/>
        <v>419.58</v>
      </c>
      <c r="GC6" s="14" vm="423">
        <f ca="1"/>
        <v>405.92</v>
      </c>
      <c r="GD6" s="14" vm="424">
        <f ca="1"/>
        <v>408.5</v>
      </c>
      <c r="GE6" s="14" vm="425">
        <f ca="1"/>
        <v>412.71</v>
      </c>
      <c r="GF6" s="14" vm="426">
        <f ca="1"/>
        <v>417.28</v>
      </c>
      <c r="GG6" s="14" vm="427">
        <f ca="1"/>
        <v>426.93</v>
      </c>
      <c r="GH6" s="14" vm="428">
        <f ca="1"/>
        <v>429.99</v>
      </c>
      <c r="GI6" s="14" vm="429">
        <f ca="1"/>
        <v>436.36</v>
      </c>
      <c r="GJ6" s="14" vm="430">
        <f ca="1"/>
        <v>437.32</v>
      </c>
      <c r="GK6" s="14" vm="431">
        <f ca="1"/>
        <v>437.28</v>
      </c>
      <c r="GL6" s="14" vm="432">
        <f ca="1"/>
        <v>435.38</v>
      </c>
      <c r="GM6" s="14" vm="433">
        <f ca="1"/>
        <v>438.6</v>
      </c>
      <c r="GN6" s="14" vm="434">
        <f ca="1"/>
        <v>442.84</v>
      </c>
      <c r="GO6" s="14" vm="435">
        <f ca="1"/>
        <v>441.68</v>
      </c>
      <c r="GP6" s="14" vm="436">
        <f ca="1"/>
        <v>446</v>
      </c>
      <c r="GQ6" s="14" vm="437">
        <f ca="1"/>
        <v>437.45</v>
      </c>
      <c r="GR6" s="14" vm="433">
        <f ca="1"/>
        <v>438.6</v>
      </c>
      <c r="GS6" s="14" vm="438">
        <f ca="1"/>
        <v>440.23</v>
      </c>
      <c r="GT6" s="14" vm="439">
        <f ca="1"/>
        <v>437.63</v>
      </c>
      <c r="GU6" s="14" vm="440">
        <f ca="1"/>
        <v>435.4</v>
      </c>
      <c r="GV6" s="14" vm="441">
        <f ca="1"/>
        <v>433.07</v>
      </c>
      <c r="GW6" s="14" vm="442">
        <f ca="1"/>
        <v>451.1</v>
      </c>
      <c r="GX6" s="14" vm="443">
        <f ca="1"/>
        <v>458.82</v>
      </c>
      <c r="GY6" s="14" vm="444">
        <f ca="1"/>
        <v>462.76</v>
      </c>
      <c r="GZ6" s="14" vm="445">
        <f ca="1"/>
        <v>459.22</v>
      </c>
      <c r="HA6" s="14" vm="446">
        <f ca="1"/>
        <v>460.16</v>
      </c>
      <c r="HB6" s="14" vm="447">
        <f ca="1"/>
        <v>464.11</v>
      </c>
      <c r="HC6" s="14" vm="448">
        <f ca="1"/>
        <v>456.99</v>
      </c>
      <c r="HD6" s="14" vm="449">
        <f ca="1"/>
        <v>454.69</v>
      </c>
      <c r="HE6" s="14" vm="450">
        <f ca="1"/>
        <v>444.32</v>
      </c>
      <c r="HF6" s="14" vm="451">
        <f ca="1"/>
        <v>444.42</v>
      </c>
      <c r="HG6" s="14" vm="452">
        <f ca="1"/>
        <v>443.41</v>
      </c>
      <c r="HH6" s="14" vm="453">
        <f ca="1"/>
        <v>441.5</v>
      </c>
      <c r="HI6" s="14" vm="454">
        <f ca="1"/>
        <v>437.19</v>
      </c>
      <c r="HJ6" s="14" vm="455">
        <f ca="1"/>
        <v>438.56</v>
      </c>
      <c r="HK6" s="14" vm="456">
        <f ca="1"/>
        <v>440.72</v>
      </c>
      <c r="HL6" s="14" vm="457">
        <f ca="1"/>
        <v>446.03</v>
      </c>
      <c r="HM6" s="14" vm="458">
        <f ca="1"/>
        <v>451.24</v>
      </c>
      <c r="HN6" s="14" vm="459">
        <f ca="1"/>
        <v>444.78</v>
      </c>
      <c r="HO6" s="14" vm="460">
        <f ca="1"/>
        <v>449.4</v>
      </c>
      <c r="HP6" s="14" vm="461">
        <f ca="1"/>
        <v>435.08</v>
      </c>
      <c r="HQ6" s="14" vm="462">
        <f ca="1"/>
        <v>433.66</v>
      </c>
      <c r="HR6" s="14" vm="433">
        <f ca="1"/>
        <v>438.6</v>
      </c>
      <c r="HS6" s="14" vm="463">
        <f ca="1"/>
        <v>377.84</v>
      </c>
      <c r="HT6" s="14" vm="464">
        <f ca="1"/>
        <v>394.74</v>
      </c>
      <c r="HU6" s="14" vm="465">
        <f ca="1"/>
        <v>399.34</v>
      </c>
      <c r="HV6" s="14" vm="466">
        <f ca="1"/>
        <v>391.37</v>
      </c>
      <c r="HW6" s="14" vm="467">
        <f ca="1"/>
        <v>387.89</v>
      </c>
      <c r="HX6" s="14" vm="468">
        <f ca="1"/>
        <v>389.61</v>
      </c>
      <c r="HY6" s="14" vm="469">
        <f ca="1"/>
        <v>387.26</v>
      </c>
      <c r="HZ6" s="14" vm="470">
        <f ca="1"/>
        <v>394.47</v>
      </c>
      <c r="IA6" s="14" vm="471">
        <f ca="1"/>
        <v>403.64</v>
      </c>
      <c r="IB6" s="14" vm="472">
        <f ca="1"/>
        <v>397.81</v>
      </c>
      <c r="IC6" s="14" vm="473">
        <f ca="1"/>
        <v>396.15</v>
      </c>
      <c r="ID6" s="14" vm="474">
        <f ca="1"/>
        <v>385.71</v>
      </c>
      <c r="IE6" s="14" vm="475">
        <f ca="1"/>
        <v>383.53</v>
      </c>
      <c r="IF6" s="14" vm="476">
        <f ca="1"/>
        <v>383.2</v>
      </c>
      <c r="IG6" s="14" vm="477">
        <f ca="1"/>
        <v>385.78</v>
      </c>
      <c r="IH6" s="14" vm="478">
        <f ca="1"/>
        <v>367.25</v>
      </c>
      <c r="II6" s="14" vm="479">
        <f ca="1"/>
        <v>349.07</v>
      </c>
      <c r="IJ6" s="14" vm="480">
        <f ca="1"/>
        <v>340.7</v>
      </c>
      <c r="IK6" s="14" vm="481">
        <f ca="1"/>
        <v>340</v>
      </c>
      <c r="IL6" s="14" vm="482">
        <f ca="1"/>
        <v>364.64</v>
      </c>
      <c r="IM6" s="14" vm="483">
        <f ca="1"/>
        <v>350.05</v>
      </c>
      <c r="IN6" s="14" vm="484">
        <f ca="1"/>
        <v>352.47</v>
      </c>
      <c r="IO6" s="14" vm="485">
        <f ca="1"/>
        <v>350.91</v>
      </c>
      <c r="IP6" s="14" vm="486">
        <f ca="1"/>
        <v>350.38</v>
      </c>
      <c r="IQ6" s="14" vm="487">
        <f ca="1"/>
        <v>344.19</v>
      </c>
      <c r="IR6" s="14" vm="488">
        <f ca="1"/>
        <v>348.8</v>
      </c>
      <c r="IS6" s="14" vm="489">
        <f ca="1"/>
        <v>343.22</v>
      </c>
      <c r="IT6" s="14" vm="490">
        <f ca="1"/>
        <v>349.91</v>
      </c>
      <c r="IU6" s="14" vm="491">
        <f ca="1"/>
        <v>351.96</v>
      </c>
      <c r="IV6" s="14" vm="492">
        <f ca="1"/>
        <v>360.91</v>
      </c>
      <c r="IW6" s="14" vm="493">
        <f ca="1"/>
        <v>367.72</v>
      </c>
      <c r="IX6" s="14" vm="494">
        <f ca="1"/>
        <v>368.62</v>
      </c>
      <c r="IY6" s="14" vm="495">
        <f ca="1"/>
        <v>370.98</v>
      </c>
      <c r="IZ6" s="14" vm="496">
        <f ca="1"/>
        <v>374.98</v>
      </c>
      <c r="JA6" s="14" vm="497">
        <f ca="1"/>
        <v>374.63</v>
      </c>
      <c r="JB6" s="14" vm="498">
        <f ca="1"/>
        <v>380.87</v>
      </c>
      <c r="JC6" s="14"/>
      <c r="JD6" s="14"/>
      <c r="JE6" s="14"/>
      <c r="JF6" s="14"/>
      <c r="JG6" s="14"/>
    </row>
    <row r="7" spans="1:267" x14ac:dyDescent="0.25">
      <c r="B7" t="e" vm="499">
        <v>#VALUE!</v>
      </c>
      <c r="C7" t="str">
        <f ca="1"/>
        <v>Software &amp; IT Services</v>
      </c>
      <c r="D7">
        <v>100</v>
      </c>
      <c r="E7" s="11">
        <f ca="1"/>
        <v>125.76</v>
      </c>
      <c r="F7" s="11">
        <f ca="1"/>
        <v>12576</v>
      </c>
      <c r="G7" s="13">
        <f ca="1"/>
        <v>523.00000000000045</v>
      </c>
      <c r="H7" s="16">
        <f ca="1"/>
        <v>4.3391686716999958E-2</v>
      </c>
      <c r="I7" s="13">
        <f ca="1"/>
        <v>5606</v>
      </c>
      <c r="J7" s="27"/>
      <c r="K7" s="27"/>
      <c r="L7" s="27"/>
      <c r="N7" s="14" cm="1" vm="500">
        <f t="array" aca="1" ref="N7:JB7" ca="1">TRANSPOSE(_xlfn.STOCKHISTORY(B7,TODAY()-365,TODAY(),0,0,1))</f>
        <v>81.55</v>
      </c>
      <c r="O7" s="14" vm="501">
        <f ca="1"/>
        <v>79.37</v>
      </c>
      <c r="P7" s="14" vm="502">
        <f ca="1"/>
        <v>78.459999999999994</v>
      </c>
      <c r="Q7" s="14" vm="503">
        <f ca="1"/>
        <v>79.459999999999994</v>
      </c>
      <c r="R7" s="14" vm="504">
        <f ca="1"/>
        <v>80.040000000000006</v>
      </c>
      <c r="S7" s="14" vm="505">
        <f ca="1"/>
        <v>84.6</v>
      </c>
      <c r="T7" s="14" vm="506">
        <f ca="1"/>
        <v>79.510000000000005</v>
      </c>
      <c r="U7" s="14" vm="507">
        <f ca="1"/>
        <v>80.989999999999995</v>
      </c>
      <c r="V7" s="14" vm="508">
        <f ca="1"/>
        <v>86.7</v>
      </c>
      <c r="W7" s="14" vm="509">
        <f ca="1"/>
        <v>88.54</v>
      </c>
      <c r="X7" s="14" vm="510">
        <f ca="1"/>
        <v>88.28</v>
      </c>
      <c r="Y7" s="14" vm="511">
        <f ca="1"/>
        <v>86.13</v>
      </c>
      <c r="Z7" s="14" vm="512">
        <f ca="1"/>
        <v>82.68</v>
      </c>
      <c r="AA7" s="14" vm="513">
        <f ca="1"/>
        <v>80.8</v>
      </c>
      <c r="AB7" s="14" vm="514">
        <f ca="1"/>
        <v>81.260000000000005</v>
      </c>
      <c r="AC7" s="14" vm="515">
        <f ca="1"/>
        <v>80.58</v>
      </c>
      <c r="AD7" s="14" vm="516">
        <f ca="1"/>
        <v>79.06</v>
      </c>
      <c r="AE7" s="14" vm="517">
        <f ca="1"/>
        <v>79.63</v>
      </c>
      <c r="AF7" s="14" vm="518">
        <f ca="1"/>
        <v>78.34</v>
      </c>
      <c r="AG7" s="14" vm="519">
        <f ca="1"/>
        <v>77.900000000000006</v>
      </c>
      <c r="AH7" s="14" vm="520">
        <f ca="1"/>
        <v>78.45</v>
      </c>
      <c r="AI7" s="14" vm="521">
        <f ca="1"/>
        <v>79.83</v>
      </c>
      <c r="AJ7" s="14" vm="522">
        <f ca="1"/>
        <v>80.010000000000005</v>
      </c>
      <c r="AK7" s="14" vm="523">
        <f ca="1"/>
        <v>78.41</v>
      </c>
      <c r="AL7" s="14" vm="524">
        <f ca="1"/>
        <v>79.3</v>
      </c>
      <c r="AM7" s="14" vm="519">
        <f ca="1"/>
        <v>77.900000000000006</v>
      </c>
      <c r="AN7" s="14" vm="525">
        <f ca="1"/>
        <v>78.040000000000006</v>
      </c>
      <c r="AO7" s="14" vm="526">
        <f ca="1"/>
        <v>75.680000000000007</v>
      </c>
      <c r="AP7" s="14" vm="527">
        <f ca="1"/>
        <v>73.349999999999994</v>
      </c>
      <c r="AQ7" s="14" vm="528">
        <f ca="1"/>
        <v>74.55</v>
      </c>
      <c r="AR7" s="14" vm="529">
        <f ca="1"/>
        <v>74.459999999999994</v>
      </c>
      <c r="AS7" s="14" vm="530">
        <f ca="1"/>
        <v>74.349999999999994</v>
      </c>
      <c r="AT7" s="14" vm="531">
        <f ca="1"/>
        <v>73.67</v>
      </c>
      <c r="AU7" s="14" vm="532">
        <f ca="1"/>
        <v>74.790000000000006</v>
      </c>
      <c r="AV7" s="14" vm="533">
        <f ca="1"/>
        <v>73.790000000000006</v>
      </c>
      <c r="AW7" s="14" vm="534">
        <f ca="1"/>
        <v>74.17</v>
      </c>
      <c r="AX7" s="14" vm="535">
        <f ca="1"/>
        <v>72.37</v>
      </c>
      <c r="AY7" s="14" vm="536">
        <f ca="1"/>
        <v>72</v>
      </c>
      <c r="AZ7" s="14" vm="537">
        <f ca="1"/>
        <v>72.180000000000007</v>
      </c>
      <c r="BA7" s="14" vm="538">
        <f ca="1"/>
        <v>73.680000000000007</v>
      </c>
      <c r="BB7" s="14" vm="539">
        <f ca="1"/>
        <v>75.569999999999993</v>
      </c>
      <c r="BC7" s="14" vm="540">
        <f ca="1"/>
        <v>74.52</v>
      </c>
      <c r="BD7" s="14" vm="541">
        <f ca="1"/>
        <v>73.5</v>
      </c>
      <c r="BE7" s="14" vm="542">
        <f ca="1"/>
        <v>75.7</v>
      </c>
      <c r="BF7" s="14" vm="543">
        <f ca="1"/>
        <v>76.010000000000005</v>
      </c>
      <c r="BG7" s="14" vm="544">
        <f ca="1"/>
        <v>78.52</v>
      </c>
      <c r="BH7" s="14" vm="545">
        <f ca="1"/>
        <v>79.650000000000006</v>
      </c>
      <c r="BI7" s="14" vm="546">
        <f ca="1"/>
        <v>78.010000000000005</v>
      </c>
      <c r="BJ7" s="14" vm="547">
        <f ca="1"/>
        <v>78.38</v>
      </c>
      <c r="BK7" s="14" vm="548">
        <f ca="1"/>
        <v>77.040000000000006</v>
      </c>
      <c r="BL7" s="14" vm="549">
        <f ca="1"/>
        <v>76.540000000000006</v>
      </c>
      <c r="BM7" s="14" vm="550">
        <f ca="1"/>
        <v>75.27</v>
      </c>
      <c r="BN7" s="14" vm="551">
        <f ca="1"/>
        <v>76.64</v>
      </c>
      <c r="BO7" s="14" vm="552">
        <f ca="1"/>
        <v>76.099999999999994</v>
      </c>
      <c r="BP7" s="14" vm="553">
        <f ca="1"/>
        <v>75.8</v>
      </c>
      <c r="BQ7" s="14" vm="554">
        <f ca="1"/>
        <v>75.400000000000006</v>
      </c>
      <c r="BR7" s="14" vm="555">
        <f ca="1"/>
        <v>76.53</v>
      </c>
      <c r="BS7" s="14" vm="556">
        <f ca="1"/>
        <v>78.62</v>
      </c>
      <c r="BT7" s="14" vm="557">
        <f ca="1"/>
        <v>78</v>
      </c>
      <c r="BU7" s="14" vm="558">
        <f ca="1"/>
        <v>78.849999999999994</v>
      </c>
      <c r="BV7" s="14" vm="559">
        <f ca="1"/>
        <v>77.98</v>
      </c>
      <c r="BW7" s="14" vm="560">
        <f ca="1"/>
        <v>77.45</v>
      </c>
      <c r="BX7" s="14" vm="561">
        <f ca="1"/>
        <v>76.98</v>
      </c>
      <c r="BY7" s="14" vm="519">
        <f ca="1"/>
        <v>77.900000000000006</v>
      </c>
      <c r="BZ7" s="14" vm="562">
        <f ca="1"/>
        <v>77.83</v>
      </c>
      <c r="CA7" s="14" vm="563">
        <f ca="1"/>
        <v>80.31</v>
      </c>
      <c r="CB7" s="14" vm="564">
        <f ca="1"/>
        <v>79.989999999999995</v>
      </c>
      <c r="CC7" s="14" vm="565">
        <f ca="1"/>
        <v>80.91</v>
      </c>
      <c r="CD7" s="14" vm="566">
        <f ca="1"/>
        <v>81.099999999999994</v>
      </c>
      <c r="CE7" s="14" vm="567">
        <f ca="1"/>
        <v>79.47</v>
      </c>
      <c r="CF7" s="14" vm="568">
        <f ca="1"/>
        <v>79.540000000000006</v>
      </c>
      <c r="CG7" s="14" vm="569">
        <f ca="1"/>
        <v>83.18</v>
      </c>
      <c r="CH7" s="14" vm="570">
        <f ca="1"/>
        <v>83.91</v>
      </c>
      <c r="CI7" s="14" vm="571">
        <f ca="1"/>
        <v>81.040000000000006</v>
      </c>
      <c r="CJ7" s="14" vm="572">
        <f ca="1"/>
        <v>83.53</v>
      </c>
      <c r="CK7" s="14" vm="573">
        <f ca="1"/>
        <v>82.96</v>
      </c>
      <c r="CL7" s="14" vm="574">
        <f ca="1"/>
        <v>85.41</v>
      </c>
      <c r="CM7" s="14" vm="575">
        <f ca="1"/>
        <v>81.760000000000005</v>
      </c>
      <c r="CN7" s="14" vm="576">
        <f ca="1"/>
        <v>81.45</v>
      </c>
      <c r="CO7" s="14" vm="577">
        <f ca="1"/>
        <v>79.62</v>
      </c>
      <c r="CP7" s="14" vm="578">
        <f ca="1"/>
        <v>81.02</v>
      </c>
      <c r="CQ7" s="14" vm="579">
        <f ca="1"/>
        <v>83.34</v>
      </c>
      <c r="CR7" s="14" vm="580">
        <f ca="1"/>
        <v>82.27</v>
      </c>
      <c r="CS7" s="14" vm="581">
        <f ca="1"/>
        <v>82.47</v>
      </c>
      <c r="CT7" s="14" vm="582">
        <f ca="1"/>
        <v>82.43</v>
      </c>
      <c r="CU7" s="14" vm="583">
        <f ca="1"/>
        <v>81.180000000000007</v>
      </c>
      <c r="CV7" s="14" vm="584">
        <f ca="1"/>
        <v>81.44</v>
      </c>
      <c r="CW7" s="14" vm="585">
        <f ca="1"/>
        <v>83.8</v>
      </c>
      <c r="CX7" s="14" vm="586">
        <f ca="1"/>
        <v>84.81</v>
      </c>
      <c r="CY7" s="14" vm="587">
        <f ca="1"/>
        <v>85.49</v>
      </c>
      <c r="CZ7" s="14" vm="588">
        <f ca="1"/>
        <v>84.69</v>
      </c>
      <c r="DA7" s="14" vm="589">
        <f ca="1"/>
        <v>83.6</v>
      </c>
      <c r="DB7" s="14" vm="590">
        <f ca="1"/>
        <v>84.7</v>
      </c>
      <c r="DC7" s="14" vm="591">
        <f ca="1"/>
        <v>84.42</v>
      </c>
      <c r="DD7" s="14" vm="592">
        <f ca="1"/>
        <v>88.49</v>
      </c>
      <c r="DE7" s="14" vm="593">
        <f ca="1"/>
        <v>88.29</v>
      </c>
      <c r="DF7" s="14" vm="594">
        <f ca="1"/>
        <v>90.09</v>
      </c>
      <c r="DG7" s="14" vm="595">
        <f ca="1"/>
        <v>97.19</v>
      </c>
      <c r="DH7" s="14" vm="596">
        <f ca="1"/>
        <v>95.46</v>
      </c>
      <c r="DI7" s="14" vm="597">
        <f ca="1"/>
        <v>105.07</v>
      </c>
      <c r="DJ7" s="14" vm="598">
        <f ca="1"/>
        <v>107.33</v>
      </c>
      <c r="DK7" s="14" vm="599">
        <f ca="1"/>
        <v>106.12</v>
      </c>
      <c r="DL7" s="14" vm="600">
        <f ca="1"/>
        <v>112.74</v>
      </c>
      <c r="DM7" s="14" vm="601">
        <f ca="1"/>
        <v>115.25</v>
      </c>
      <c r="DN7" s="14" vm="602">
        <f ca="1"/>
        <v>112.84</v>
      </c>
      <c r="DO7" s="14" vm="603">
        <f ca="1"/>
        <v>114.53</v>
      </c>
      <c r="DP7" s="14" vm="604">
        <f ca="1"/>
        <v>117.52</v>
      </c>
      <c r="DQ7" s="14" vm="605">
        <f ca="1"/>
        <v>109.68</v>
      </c>
      <c r="DR7" s="14" vm="606">
        <f ca="1"/>
        <v>107.89</v>
      </c>
      <c r="DS7" s="14" vm="607">
        <f ca="1"/>
        <v>109.28</v>
      </c>
      <c r="DT7" s="14" vm="608">
        <f ca="1"/>
        <v>110.14</v>
      </c>
      <c r="DU7" s="14" vm="609">
        <f ca="1"/>
        <v>107.81</v>
      </c>
      <c r="DV7" s="14" vm="610">
        <f ca="1"/>
        <v>101.84</v>
      </c>
      <c r="DW7" s="14" vm="611">
        <f ca="1"/>
        <v>102.17</v>
      </c>
      <c r="DX7" s="14" vm="612">
        <f ca="1"/>
        <v>100.07</v>
      </c>
      <c r="DY7" s="14" vm="613">
        <f ca="1"/>
        <v>102.43</v>
      </c>
      <c r="DZ7" s="14" vm="614">
        <f ca="1"/>
        <v>100.91</v>
      </c>
      <c r="EA7" s="14" vm="615">
        <f ca="1"/>
        <v>100.46</v>
      </c>
      <c r="EB7" s="14" vm="616">
        <f ca="1"/>
        <v>98</v>
      </c>
      <c r="EC7" s="14" vm="617">
        <f ca="1"/>
        <v>96.36</v>
      </c>
      <c r="ED7" s="14" vm="618">
        <f ca="1"/>
        <v>97.42</v>
      </c>
      <c r="EE7" s="14" vm="619">
        <f ca="1"/>
        <v>99.93</v>
      </c>
      <c r="EF7" s="14" vm="620">
        <f ca="1"/>
        <v>99.83</v>
      </c>
      <c r="EG7" s="14" vm="621">
        <f ca="1"/>
        <v>98.7</v>
      </c>
      <c r="EH7" s="14" vm="622">
        <f ca="1"/>
        <v>97.98</v>
      </c>
      <c r="EI7" s="14" vm="623">
        <f ca="1"/>
        <v>97.58</v>
      </c>
      <c r="EJ7" s="14" vm="624">
        <f ca="1"/>
        <v>98.4</v>
      </c>
      <c r="EK7" s="14" vm="625">
        <f ca="1"/>
        <v>99.21</v>
      </c>
      <c r="EL7" s="14" vm="626">
        <f ca="1"/>
        <v>96.73</v>
      </c>
      <c r="EM7" s="14" vm="627">
        <f ca="1"/>
        <v>100.14</v>
      </c>
      <c r="EN7" s="14" vm="628">
        <f ca="1"/>
        <v>94.19</v>
      </c>
      <c r="EO7" s="14" vm="629">
        <f ca="1"/>
        <v>95.42</v>
      </c>
      <c r="EP7" s="14" vm="630">
        <f ca="1"/>
        <v>91.78</v>
      </c>
      <c r="EQ7" s="14" vm="631">
        <f ca="1"/>
        <v>92</v>
      </c>
      <c r="ER7" s="14" vm="632">
        <f ca="1"/>
        <v>90.58</v>
      </c>
      <c r="ES7" s="14" vm="633">
        <f ca="1"/>
        <v>88.59</v>
      </c>
      <c r="ET7" s="14" vm="634">
        <f ca="1"/>
        <v>89.35</v>
      </c>
      <c r="EU7" s="14" vm="635">
        <f ca="1"/>
        <v>87.11</v>
      </c>
      <c r="EV7" s="14" vm="636">
        <f ca="1"/>
        <v>86.77</v>
      </c>
      <c r="EW7" s="14" vm="637">
        <f ca="1"/>
        <v>85.58</v>
      </c>
      <c r="EX7" s="14" vm="638">
        <f ca="1"/>
        <v>83.13</v>
      </c>
      <c r="EY7" s="14" vm="637">
        <f ca="1"/>
        <v>85.58</v>
      </c>
      <c r="EZ7" s="14" vm="639">
        <f ca="1"/>
        <v>85.18</v>
      </c>
      <c r="FA7" s="14" vm="640">
        <f ca="1"/>
        <v>86.59</v>
      </c>
      <c r="FB7" s="14" vm="641">
        <f ca="1"/>
        <v>87.37</v>
      </c>
      <c r="FC7" s="14" vm="642">
        <f ca="1"/>
        <v>85.95</v>
      </c>
      <c r="FD7" s="14" vm="643">
        <f ca="1"/>
        <v>85.68</v>
      </c>
      <c r="FE7" s="14" vm="644">
        <f ca="1"/>
        <v>84.93</v>
      </c>
      <c r="FF7" s="14" vm="645">
        <f ca="1"/>
        <v>84.15</v>
      </c>
      <c r="FG7" s="14" vm="646">
        <f ca="1"/>
        <v>85.93</v>
      </c>
      <c r="FH7" s="14" vm="647">
        <f ca="1"/>
        <v>92.32</v>
      </c>
      <c r="FI7" s="14" vm="648">
        <f ca="1"/>
        <v>89.83</v>
      </c>
      <c r="FJ7" s="14" vm="649">
        <f ca="1"/>
        <v>88.98</v>
      </c>
      <c r="FK7" s="14" vm="650">
        <f ca="1"/>
        <v>89.23</v>
      </c>
      <c r="FL7" s="14" vm="651">
        <f ca="1"/>
        <v>87.82</v>
      </c>
      <c r="FM7" s="14" vm="652">
        <f ca="1"/>
        <v>86.06</v>
      </c>
      <c r="FN7" s="14" vm="653">
        <f ca="1"/>
        <v>87.15</v>
      </c>
      <c r="FO7" s="14" vm="654">
        <f ca="1"/>
        <v>85</v>
      </c>
      <c r="FP7" s="14" vm="655">
        <f ca="1"/>
        <v>84.31</v>
      </c>
      <c r="FQ7" s="14" vm="656">
        <f ca="1"/>
        <v>82.28</v>
      </c>
      <c r="FR7" s="14" vm="657">
        <f ca="1"/>
        <v>85.14</v>
      </c>
      <c r="FS7" s="14" vm="658">
        <f ca="1"/>
        <v>85.52</v>
      </c>
      <c r="FT7" s="14" vm="659">
        <f ca="1"/>
        <v>86.08</v>
      </c>
      <c r="FU7" s="14" vm="660">
        <f ca="1"/>
        <v>85.06</v>
      </c>
      <c r="FV7" s="14" vm="661">
        <f ca="1"/>
        <v>84.13</v>
      </c>
      <c r="FW7" s="14" vm="662">
        <f ca="1"/>
        <v>84.79</v>
      </c>
      <c r="FX7" s="14" vm="663">
        <f ca="1"/>
        <v>84.95</v>
      </c>
      <c r="FY7" s="14" vm="664">
        <f ca="1"/>
        <v>85.54</v>
      </c>
      <c r="FZ7" s="14" vm="658">
        <f ca="1"/>
        <v>85.52</v>
      </c>
      <c r="GA7" s="14" vm="665">
        <f ca="1"/>
        <v>84.48</v>
      </c>
      <c r="GB7" s="14" vm="666">
        <f ca="1"/>
        <v>83.69</v>
      </c>
      <c r="GC7" s="14" vm="667">
        <f ca="1"/>
        <v>80.53</v>
      </c>
      <c r="GD7" s="14" vm="668">
        <f ca="1"/>
        <v>80.540000000000006</v>
      </c>
      <c r="GE7" s="14" vm="669">
        <f ca="1"/>
        <v>81.680000000000007</v>
      </c>
      <c r="GF7" s="14" vm="670">
        <f ca="1"/>
        <v>82.44</v>
      </c>
      <c r="GG7" s="14" vm="582">
        <f ca="1"/>
        <v>82.43</v>
      </c>
      <c r="GH7" s="14" vm="671">
        <f ca="1"/>
        <v>85.12</v>
      </c>
      <c r="GI7" s="14" vm="672">
        <f ca="1"/>
        <v>85.38</v>
      </c>
      <c r="GJ7" s="14" vm="673">
        <f ca="1"/>
        <v>86.4</v>
      </c>
      <c r="GK7" s="14" vm="674">
        <f ca="1"/>
        <v>86.1</v>
      </c>
      <c r="GL7" s="14" vm="675">
        <f ca="1"/>
        <v>89.14</v>
      </c>
      <c r="GM7" s="14" vm="676">
        <f ca="1"/>
        <v>89.99</v>
      </c>
      <c r="GN7" s="14" vm="677">
        <f ca="1"/>
        <v>96.03</v>
      </c>
      <c r="GO7" s="14" vm="678">
        <f ca="1"/>
        <v>96.72</v>
      </c>
      <c r="GP7" s="14" vm="679">
        <f ca="1"/>
        <v>102.74</v>
      </c>
      <c r="GQ7" s="14" vm="680">
        <f ca="1"/>
        <v>98.84</v>
      </c>
      <c r="GR7" s="14" vm="681">
        <f ca="1"/>
        <v>98.61</v>
      </c>
      <c r="GS7" s="14" vm="682">
        <f ca="1"/>
        <v>102.35</v>
      </c>
      <c r="GT7" s="14" vm="683">
        <f ca="1"/>
        <v>99.28</v>
      </c>
      <c r="GU7" s="14" vm="684">
        <f ca="1"/>
        <v>100.38</v>
      </c>
      <c r="GV7" s="14" vm="685">
        <f ca="1"/>
        <v>103.51</v>
      </c>
      <c r="GW7" s="14" vm="686">
        <f ca="1"/>
        <v>111.32</v>
      </c>
      <c r="GX7" s="14" vm="687">
        <f ca="1"/>
        <v>112.78</v>
      </c>
      <c r="GY7" s="14" vm="688">
        <f ca="1"/>
        <v>118.33</v>
      </c>
      <c r="GZ7" s="14" vm="689">
        <f ca="1"/>
        <v>119.54</v>
      </c>
      <c r="HA7" s="14" vm="690">
        <f ca="1"/>
        <v>124.73</v>
      </c>
      <c r="HB7" s="14" vm="691">
        <f ca="1"/>
        <v>126.9</v>
      </c>
      <c r="HC7" s="14" vm="692">
        <f ca="1"/>
        <v>125.79</v>
      </c>
      <c r="HD7" s="14" vm="693">
        <f ca="1"/>
        <v>135.97</v>
      </c>
      <c r="HE7" s="14" vm="694">
        <f ca="1"/>
        <v>143.75</v>
      </c>
      <c r="HF7" s="14" vm="695">
        <f ca="1"/>
        <v>129.04</v>
      </c>
      <c r="HG7" s="14" vm="696">
        <f ca="1"/>
        <v>134.01</v>
      </c>
      <c r="HH7" s="14" vm="697">
        <f ca="1"/>
        <v>139.08000000000001</v>
      </c>
      <c r="HI7" s="14" vm="698">
        <f ca="1"/>
        <v>136.55000000000001</v>
      </c>
      <c r="HJ7" s="14" vm="699">
        <f ca="1"/>
        <v>132.51</v>
      </c>
      <c r="HK7" s="14" vm="700">
        <f ca="1"/>
        <v>130.81</v>
      </c>
      <c r="HL7" s="14" vm="701">
        <f ca="1"/>
        <v>129.85</v>
      </c>
      <c r="HM7" s="14" vm="702">
        <f ca="1"/>
        <v>141.03</v>
      </c>
      <c r="HN7" s="14" vm="703">
        <f ca="1"/>
        <v>139.94999999999999</v>
      </c>
      <c r="HO7" s="14" vm="704">
        <f ca="1"/>
        <v>140.62</v>
      </c>
      <c r="HP7" s="14" vm="705">
        <f ca="1"/>
        <v>132.54</v>
      </c>
      <c r="HQ7" s="14" vm="706">
        <f ca="1"/>
        <v>139.02000000000001</v>
      </c>
      <c r="HR7" s="14" vm="707">
        <f ca="1"/>
        <v>137.13999999999999</v>
      </c>
      <c r="HS7" s="14" vm="708">
        <f ca="1"/>
        <v>138.35</v>
      </c>
      <c r="HT7" s="14" vm="709">
        <f ca="1"/>
        <v>141.1</v>
      </c>
      <c r="HU7" s="14" vm="710">
        <f ca="1"/>
        <v>147.57</v>
      </c>
      <c r="HV7" s="14" vm="711">
        <f ca="1"/>
        <v>142.74</v>
      </c>
      <c r="HW7" s="14" vm="712">
        <f ca="1"/>
        <v>143.19999999999999</v>
      </c>
      <c r="HX7" s="14" vm="713">
        <f ca="1"/>
        <v>136.91</v>
      </c>
      <c r="HY7" s="14" vm="714">
        <f ca="1"/>
        <v>135.13999999999999</v>
      </c>
      <c r="HZ7" s="14" vm="715">
        <f ca="1"/>
        <v>134.47999999999999</v>
      </c>
      <c r="IA7" s="14" vm="716">
        <f ca="1"/>
        <v>132.75</v>
      </c>
      <c r="IB7" s="14" vm="717">
        <f ca="1"/>
        <v>132.24</v>
      </c>
      <c r="IC7" s="14" vm="718">
        <f ca="1"/>
        <v>135.63</v>
      </c>
      <c r="ID7" s="14" vm="719">
        <f ca="1"/>
        <v>132.43</v>
      </c>
      <c r="IE7" s="14" vm="720">
        <f ca="1"/>
        <v>132.22999999999999</v>
      </c>
      <c r="IF7" s="14" vm="721">
        <f ca="1"/>
        <v>132.69999999999999</v>
      </c>
      <c r="IG7" s="14" vm="722">
        <f ca="1"/>
        <v>129.79</v>
      </c>
      <c r="IH7" s="14" vm="723">
        <f ca="1"/>
        <v>129.33000000000001</v>
      </c>
      <c r="II7" s="14" vm="724">
        <f ca="1"/>
        <v>116.54</v>
      </c>
      <c r="IJ7" s="14" vm="725">
        <f ca="1"/>
        <v>105.98</v>
      </c>
      <c r="IK7" s="14" vm="726">
        <f ca="1"/>
        <v>99.37</v>
      </c>
      <c r="IL7" s="14" vm="727">
        <f ca="1"/>
        <v>104.78</v>
      </c>
      <c r="IM7" s="14" vm="728">
        <f ca="1"/>
        <v>104.18</v>
      </c>
      <c r="IN7" s="14" vm="729">
        <f ca="1"/>
        <v>107.73</v>
      </c>
      <c r="IO7" s="14" vm="730">
        <f ca="1"/>
        <v>113.97</v>
      </c>
      <c r="IP7" s="14" vm="731">
        <f ca="1"/>
        <v>112.28</v>
      </c>
      <c r="IQ7" s="14" vm="732">
        <f ca="1"/>
        <v>106.75</v>
      </c>
      <c r="IR7" s="14" vm="733">
        <f ca="1"/>
        <v>108.87</v>
      </c>
      <c r="IS7" s="14" vm="734">
        <f ca="1"/>
        <v>110.15</v>
      </c>
      <c r="IT7" s="14" vm="735">
        <f ca="1"/>
        <v>115.88</v>
      </c>
      <c r="IU7" s="14" vm="736">
        <f ca="1"/>
        <v>118.97</v>
      </c>
      <c r="IV7" s="14" vm="737">
        <f ca="1"/>
        <v>119.29</v>
      </c>
      <c r="IW7" s="14" vm="738">
        <f ca="1"/>
        <v>120.28</v>
      </c>
      <c r="IX7" s="14" vm="739">
        <f ca="1"/>
        <v>118.37</v>
      </c>
      <c r="IY7" s="14" vm="740">
        <f ca="1"/>
        <v>118.88</v>
      </c>
      <c r="IZ7" s="14" vm="741">
        <f ca="1"/>
        <v>119.43</v>
      </c>
      <c r="JA7" s="14" vm="742">
        <f ca="1"/>
        <v>120.53</v>
      </c>
      <c r="JB7" s="14" vm="743">
        <f ca="1"/>
        <v>125.76</v>
      </c>
      <c r="JC7" s="14"/>
      <c r="JD7" s="14"/>
      <c r="JE7" s="14"/>
      <c r="JF7" s="14"/>
      <c r="JG7" s="14"/>
    </row>
    <row r="8" spans="1:267" x14ac:dyDescent="0.25">
      <c r="B8" t="e" vm="744">
        <v>#VALUE!</v>
      </c>
      <c r="C8" t="str">
        <f ca="1"/>
        <v>Communications &amp; Networking</v>
      </c>
      <c r="D8">
        <v>50</v>
      </c>
      <c r="E8" s="11">
        <f ca="1"/>
        <v>59.33</v>
      </c>
      <c r="F8" s="11">
        <f ca="1"/>
        <v>2966.5</v>
      </c>
      <c r="G8" s="13">
        <f ca="1"/>
        <v>60.500000000000043</v>
      </c>
      <c r="H8" s="16">
        <f ca="1"/>
        <v>2.0818995182381294E-2</v>
      </c>
      <c r="I8" s="13">
        <f ca="1"/>
        <v>440.5</v>
      </c>
      <c r="J8" s="27"/>
      <c r="K8" s="27"/>
      <c r="L8" s="27"/>
      <c r="N8" s="14" cm="1" vm="745">
        <f t="array" aca="1" ref="N8:DF8" ca="1">TRANSPOSE(_xlfn.STOCKHISTORY(B8,TODAY()-365,TODAY(),0,0,1))</f>
        <v>47.11</v>
      </c>
      <c r="O8" s="14" vm="746">
        <f ca="1"/>
        <v>47.28</v>
      </c>
      <c r="P8" s="14" vm="747">
        <f ca="1"/>
        <v>48</v>
      </c>
      <c r="Q8" s="14" vm="748">
        <f ca="1"/>
        <v>47.79</v>
      </c>
      <c r="R8" s="14" vm="749">
        <f ca="1"/>
        <v>48.06</v>
      </c>
      <c r="S8" s="14" vm="750">
        <f ca="1"/>
        <v>48.68</v>
      </c>
      <c r="T8" s="14" vm="751">
        <f ca="1"/>
        <v>48.95</v>
      </c>
      <c r="U8" s="14" vm="752">
        <f ca="1"/>
        <v>49.67</v>
      </c>
      <c r="V8" s="14" vm="753">
        <f ca="1"/>
        <v>48.34</v>
      </c>
      <c r="W8" s="14" vm="754">
        <f ca="1"/>
        <v>48.17</v>
      </c>
      <c r="X8" s="14" vm="755">
        <f ca="1"/>
        <v>47.13</v>
      </c>
      <c r="Y8" s="14" vm="756">
        <f ca="1"/>
        <v>46.94</v>
      </c>
      <c r="Z8" s="14" vm="757">
        <f ca="1"/>
        <v>47.43</v>
      </c>
      <c r="AA8" s="14" vm="758">
        <f ca="1"/>
        <v>46.6</v>
      </c>
      <c r="AB8" s="14" vm="759">
        <f ca="1"/>
        <v>46.42</v>
      </c>
      <c r="AC8" s="14" vm="760">
        <f ca="1"/>
        <v>46.28</v>
      </c>
      <c r="AD8" s="14" vm="761">
        <f ca="1"/>
        <v>46.08</v>
      </c>
      <c r="AE8" s="14" vm="762">
        <f ca="1"/>
        <v>46.12</v>
      </c>
      <c r="AF8" s="14" vm="763">
        <f ca="1"/>
        <v>46.5</v>
      </c>
      <c r="AG8" s="14" vm="764">
        <f ca="1"/>
        <v>46.65</v>
      </c>
      <c r="AH8" s="14" vm="765">
        <f ca="1"/>
        <v>47.42</v>
      </c>
      <c r="AI8" s="14" vm="766">
        <f ca="1"/>
        <v>46.02</v>
      </c>
      <c r="AJ8" s="14" vm="767">
        <f ca="1"/>
        <v>46.23</v>
      </c>
      <c r="AK8" s="14" vm="768">
        <f ca="1"/>
        <v>45.84</v>
      </c>
      <c r="AL8" s="14" vm="769">
        <f ca="1"/>
        <v>45.85</v>
      </c>
      <c r="AM8" s="14" vm="770">
        <f ca="1"/>
        <v>45.77</v>
      </c>
      <c r="AN8" s="14" vm="771">
        <f ca="1"/>
        <v>45.62</v>
      </c>
      <c r="AO8" s="14" vm="772">
        <f ca="1"/>
        <v>45.52</v>
      </c>
      <c r="AP8" s="14" vm="773">
        <f ca="1"/>
        <v>45.68</v>
      </c>
      <c r="AQ8" s="14" vm="774">
        <f ca="1"/>
        <v>45.69</v>
      </c>
      <c r="AR8" s="14" vm="775">
        <f ca="1"/>
        <v>45.97</v>
      </c>
      <c r="AS8" s="14" vm="776">
        <f ca="1"/>
        <v>46.72</v>
      </c>
      <c r="AT8" s="14" vm="777">
        <f ca="1"/>
        <v>47.29</v>
      </c>
      <c r="AU8" s="14" vm="746">
        <f ca="1"/>
        <v>47.28</v>
      </c>
      <c r="AV8" s="14" vm="778">
        <f ca="1"/>
        <v>47.38</v>
      </c>
      <c r="AW8" s="14" vm="779">
        <f ca="1"/>
        <v>46.86</v>
      </c>
      <c r="AX8" s="14" vm="780">
        <f ca="1"/>
        <v>47.45</v>
      </c>
      <c r="AY8" s="14" vm="781">
        <f ca="1"/>
        <v>47.51</v>
      </c>
      <c r="AZ8" s="14" vm="782">
        <f ca="1"/>
        <v>47.52</v>
      </c>
      <c r="BA8" s="14" vm="746">
        <f ca="1"/>
        <v>47.28</v>
      </c>
      <c r="BB8" s="14" vm="783">
        <f ca="1"/>
        <v>47.09</v>
      </c>
      <c r="BC8" s="14" vm="764">
        <f ca="1"/>
        <v>46.65</v>
      </c>
      <c r="BD8" s="14" vm="784">
        <f ca="1"/>
        <v>46.06</v>
      </c>
      <c r="BE8" s="14" vm="785">
        <f ca="1"/>
        <v>45.8</v>
      </c>
      <c r="BF8" s="14" vm="786">
        <f ca="1"/>
        <v>46.27</v>
      </c>
      <c r="BG8" s="14" vm="787">
        <f ca="1"/>
        <v>46.76</v>
      </c>
      <c r="BH8" s="14" vm="778">
        <f ca="1"/>
        <v>47.38</v>
      </c>
      <c r="BI8" s="14" vm="788">
        <f ca="1"/>
        <v>47.4</v>
      </c>
      <c r="BJ8" s="14" vm="765">
        <f ca="1"/>
        <v>47.42</v>
      </c>
      <c r="BK8" s="14" vm="789">
        <f ca="1"/>
        <v>48.52</v>
      </c>
      <c r="BL8" s="14" vm="790">
        <f ca="1"/>
        <v>48.04</v>
      </c>
      <c r="BM8" s="14" vm="791">
        <f ca="1"/>
        <v>47.32</v>
      </c>
      <c r="BN8" s="14" vm="792">
        <f ca="1"/>
        <v>46.82</v>
      </c>
      <c r="BO8" s="14" vm="793">
        <f ca="1"/>
        <v>46.36</v>
      </c>
      <c r="BP8" s="14" vm="794">
        <f ca="1"/>
        <v>46.85</v>
      </c>
      <c r="BQ8" s="14" vm="795">
        <f ca="1"/>
        <v>47.24</v>
      </c>
      <c r="BR8" s="14" vm="796">
        <f ca="1"/>
        <v>47.88</v>
      </c>
      <c r="BS8" s="14" vm="797">
        <f ca="1"/>
        <v>47.99</v>
      </c>
      <c r="BT8" s="14" vm="798">
        <f ca="1"/>
        <v>48.14</v>
      </c>
      <c r="BU8" s="14" vm="799">
        <f ca="1"/>
        <v>48.45</v>
      </c>
      <c r="BV8" s="14" vm="800">
        <f ca="1"/>
        <v>47.39</v>
      </c>
      <c r="BW8" s="14" vm="801">
        <f ca="1"/>
        <v>46.66</v>
      </c>
      <c r="BX8" s="14" vm="802">
        <f ca="1"/>
        <v>44.74</v>
      </c>
      <c r="BY8" s="14" vm="803">
        <f ca="1"/>
        <v>45.16</v>
      </c>
      <c r="BZ8" s="14" vm="804">
        <f ca="1"/>
        <v>45.12</v>
      </c>
      <c r="CA8" s="14" vm="805">
        <f ca="1"/>
        <v>45.83</v>
      </c>
      <c r="CB8" s="14" vm="806">
        <f ca="1"/>
        <v>45.47</v>
      </c>
      <c r="CC8" s="14" vm="807">
        <f ca="1"/>
        <v>44.86</v>
      </c>
      <c r="CD8" s="14" vm="808">
        <f ca="1"/>
        <v>45.37</v>
      </c>
      <c r="CE8" s="14" vm="809">
        <f ca="1"/>
        <v>45.44</v>
      </c>
      <c r="CF8" s="14" vm="810">
        <f ca="1"/>
        <v>48.53</v>
      </c>
      <c r="CG8" s="14" vm="811">
        <f ca="1"/>
        <v>49.46</v>
      </c>
      <c r="CH8" s="14" vm="812">
        <f ca="1"/>
        <v>49.98</v>
      </c>
      <c r="CI8" s="14" vm="813">
        <f ca="1"/>
        <v>50.24</v>
      </c>
      <c r="CJ8" s="14" vm="814">
        <f ca="1"/>
        <v>50.45</v>
      </c>
      <c r="CK8" s="14" vm="815">
        <f ca="1"/>
        <v>50.22</v>
      </c>
      <c r="CL8" s="14" vm="816">
        <f ca="1"/>
        <v>50.74</v>
      </c>
      <c r="CM8" s="14" vm="817">
        <f ca="1"/>
        <v>50.79</v>
      </c>
      <c r="CN8" s="14" vm="818">
        <f ca="1"/>
        <v>50.71</v>
      </c>
      <c r="CO8" s="14" vm="819">
        <f ca="1"/>
        <v>49.85</v>
      </c>
      <c r="CP8" s="14" vm="820">
        <f ca="1"/>
        <v>50.39</v>
      </c>
      <c r="CQ8" s="14" vm="821">
        <f ca="1"/>
        <v>50.54</v>
      </c>
      <c r="CR8" s="14" vm="822">
        <f ca="1"/>
        <v>50.06</v>
      </c>
      <c r="CS8" s="14" vm="823">
        <f ca="1"/>
        <v>49.7</v>
      </c>
      <c r="CT8" s="14" vm="824">
        <f ca="1"/>
        <v>49.13</v>
      </c>
      <c r="CU8" s="14" vm="825">
        <f ca="1"/>
        <v>48.5</v>
      </c>
      <c r="CV8" s="14" vm="826">
        <f ca="1"/>
        <v>48.7</v>
      </c>
      <c r="CW8" s="14" vm="827">
        <f ca="1"/>
        <v>48.79</v>
      </c>
      <c r="CX8" s="14" vm="828">
        <f ca="1"/>
        <v>49.11</v>
      </c>
      <c r="CY8" s="14" vm="829">
        <f ca="1"/>
        <v>49.61</v>
      </c>
      <c r="CZ8" s="14" vm="830">
        <f ca="1"/>
        <v>49.8</v>
      </c>
      <c r="DA8" s="14" vm="831">
        <f ca="1"/>
        <v>51.03</v>
      </c>
      <c r="DB8" s="14" vm="832">
        <f ca="1"/>
        <v>50.61</v>
      </c>
      <c r="DC8" s="14" vm="833">
        <f ca="1"/>
        <v>50.57</v>
      </c>
      <c r="DD8" s="14" vm="834">
        <f ca="1"/>
        <v>51.44</v>
      </c>
      <c r="DE8" s="14" vm="835">
        <f ca="1"/>
        <v>51.97</v>
      </c>
      <c r="DF8" s="14" vm="836">
        <f ca="1"/>
        <v>52.19</v>
      </c>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14"/>
      <c r="GU8" s="14"/>
      <c r="GV8" s="14"/>
      <c r="GW8" s="14"/>
      <c r="GX8" s="14"/>
      <c r="GY8" s="14"/>
      <c r="GZ8" s="14"/>
      <c r="HA8" s="14"/>
      <c r="HB8" s="14"/>
      <c r="HC8" s="14"/>
      <c r="HD8" s="14"/>
      <c r="HE8" s="14"/>
      <c r="HF8" s="14"/>
      <c r="HG8" s="14"/>
      <c r="HH8" s="14"/>
      <c r="HI8" s="14"/>
      <c r="HJ8" s="14"/>
      <c r="HK8" s="14"/>
      <c r="HL8" s="14"/>
      <c r="HM8" s="14"/>
      <c r="HN8" s="14"/>
      <c r="HO8" s="14"/>
      <c r="HP8" s="14"/>
      <c r="HQ8" s="14"/>
      <c r="HR8" s="14"/>
      <c r="HS8" s="14"/>
      <c r="HT8" s="14"/>
      <c r="HU8" s="14"/>
      <c r="HV8" s="14"/>
      <c r="HW8" s="14"/>
      <c r="HX8" s="14"/>
      <c r="HY8" s="14"/>
      <c r="HZ8" s="14"/>
      <c r="IA8" s="14"/>
      <c r="IB8" s="14"/>
      <c r="IC8" s="14"/>
      <c r="ID8" s="14"/>
      <c r="IE8" s="14"/>
      <c r="IF8" s="14"/>
      <c r="IG8" s="14"/>
      <c r="IH8" s="14"/>
      <c r="II8" s="14"/>
      <c r="IJ8" s="14"/>
      <c r="IK8" s="14"/>
      <c r="IL8" s="14"/>
      <c r="IM8" s="14"/>
      <c r="IN8" s="14"/>
      <c r="IO8" s="14"/>
      <c r="IP8" s="14"/>
      <c r="IQ8" s="14"/>
      <c r="IR8" s="14"/>
      <c r="IS8" s="14"/>
      <c r="IT8" s="14"/>
      <c r="IU8" s="14"/>
      <c r="IV8" s="14"/>
      <c r="IW8" s="14"/>
      <c r="IX8" s="14"/>
      <c r="IY8" s="14"/>
      <c r="IZ8" s="14"/>
      <c r="JA8" s="14"/>
      <c r="JB8" s="14"/>
      <c r="JC8" s="14"/>
      <c r="JD8" s="14"/>
      <c r="JE8" s="14"/>
      <c r="JF8" s="14"/>
      <c r="JG8" s="14"/>
    </row>
    <row r="9" spans="1:267" x14ac:dyDescent="0.25">
      <c r="B9" t="e" vm="837">
        <v>#VALUE!</v>
      </c>
      <c r="C9" t="str">
        <f ca="1"/>
        <v>Oil &amp; Gas</v>
      </c>
      <c r="D9">
        <v>100</v>
      </c>
      <c r="E9" s="11">
        <f ca="1"/>
        <v>106.21</v>
      </c>
      <c r="F9" s="11">
        <f ca="1"/>
        <v>10621</v>
      </c>
      <c r="G9" s="13">
        <f ca="1"/>
        <v>42.999999999999261</v>
      </c>
      <c r="H9" s="16">
        <f ca="1"/>
        <v>4.0650406504064342E-3</v>
      </c>
      <c r="I9" s="13">
        <f ca="1"/>
        <v>667</v>
      </c>
      <c r="J9" s="27"/>
      <c r="K9" s="27"/>
      <c r="L9" s="27"/>
      <c r="N9" s="14" cm="1" vm="838">
        <f t="array" aca="1" ref="N9:EI9" ca="1">TRANSPOSE(_xlfn.STOCKHISTORY(B9,TODAY()-365,TODAY(),0,0,1))</f>
        <v>116.75</v>
      </c>
      <c r="O9" s="14" vm="839">
        <f ca="1"/>
        <v>116.17</v>
      </c>
      <c r="P9" s="14" vm="840">
        <f ca="1"/>
        <v>116.15</v>
      </c>
      <c r="Q9" s="14" vm="841">
        <f ca="1"/>
        <v>118.44</v>
      </c>
      <c r="R9" s="14" vm="842">
        <f ca="1"/>
        <v>117.96</v>
      </c>
      <c r="S9" s="14" vm="843">
        <f ca="1"/>
        <v>117.91</v>
      </c>
      <c r="T9" s="14" vm="844">
        <f ca="1"/>
        <v>117.67</v>
      </c>
      <c r="U9" s="14" vm="845">
        <f ca="1"/>
        <v>118.58</v>
      </c>
      <c r="V9" s="14" vm="846">
        <f ca="1"/>
        <v>117.87</v>
      </c>
      <c r="W9" s="14" vm="847">
        <f ca="1"/>
        <v>119.64</v>
      </c>
      <c r="X9" s="14" vm="848">
        <f ca="1"/>
        <v>118.67</v>
      </c>
      <c r="Y9" s="14" vm="849">
        <f ca="1"/>
        <v>117.85</v>
      </c>
      <c r="Z9" s="14" vm="850">
        <f ca="1"/>
        <v>115.48</v>
      </c>
      <c r="AA9" s="14" vm="851">
        <f ca="1"/>
        <v>113.51</v>
      </c>
      <c r="AB9" s="14" vm="852">
        <f ca="1"/>
        <v>113.42</v>
      </c>
      <c r="AC9" s="14" vm="853">
        <f ca="1"/>
        <v>114.86</v>
      </c>
      <c r="AD9" s="14" vm="854">
        <f ca="1"/>
        <v>113.63</v>
      </c>
      <c r="AE9" s="14" vm="855">
        <f ca="1"/>
        <v>113.99</v>
      </c>
      <c r="AF9" s="14" vm="856">
        <f ca="1"/>
        <v>117.26</v>
      </c>
      <c r="AG9" s="14" vm="857">
        <f ca="1"/>
        <v>114.45</v>
      </c>
      <c r="AH9" s="14" vm="858">
        <f ca="1"/>
        <v>112.67</v>
      </c>
      <c r="AI9" s="14" vm="859">
        <f ca="1"/>
        <v>113.12</v>
      </c>
      <c r="AJ9" s="14" vm="730">
        <f ca="1"/>
        <v>113.97</v>
      </c>
      <c r="AK9" s="14" vm="860">
        <f ca="1"/>
        <v>112.75</v>
      </c>
      <c r="AL9" s="14" vm="861">
        <f ca="1"/>
        <v>113.08</v>
      </c>
      <c r="AM9" s="14" vm="862">
        <f ca="1"/>
        <v>112.17</v>
      </c>
      <c r="AN9" s="14" vm="863">
        <f ca="1"/>
        <v>110.93</v>
      </c>
      <c r="AO9" s="14" vm="864">
        <f ca="1"/>
        <v>110.04</v>
      </c>
      <c r="AP9" s="14" vm="865">
        <f ca="1"/>
        <v>109.11</v>
      </c>
      <c r="AQ9" s="14" vm="866">
        <f ca="1"/>
        <v>108.36</v>
      </c>
      <c r="AR9" s="14" vm="867">
        <f ca="1"/>
        <v>109.38</v>
      </c>
      <c r="AS9" s="14" vm="868">
        <f ca="1"/>
        <v>111.74</v>
      </c>
      <c r="AT9" s="14" vm="869">
        <f ca="1"/>
        <v>110.76</v>
      </c>
      <c r="AU9" s="14" vm="870">
        <f ca="1"/>
        <v>114.05</v>
      </c>
      <c r="AV9" s="14" vm="871">
        <f ca="1"/>
        <v>114.37</v>
      </c>
      <c r="AW9" s="14" vm="872">
        <f ca="1"/>
        <v>114.41</v>
      </c>
      <c r="AX9" s="14" vm="873">
        <f ca="1"/>
        <v>114.9</v>
      </c>
      <c r="AY9" s="14" vm="874">
        <f ca="1"/>
        <v>115.12</v>
      </c>
      <c r="AZ9" s="14" vm="875">
        <f ca="1"/>
        <v>114.96</v>
      </c>
      <c r="BA9" s="14" vm="876">
        <f ca="1"/>
        <v>114.18</v>
      </c>
      <c r="BB9" s="14" vm="877">
        <f ca="1"/>
        <v>114.76</v>
      </c>
      <c r="BC9" s="14" vm="878">
        <f ca="1"/>
        <v>113.37</v>
      </c>
      <c r="BD9" s="14" vm="879">
        <f ca="1"/>
        <v>112.18</v>
      </c>
      <c r="BE9" s="14" vm="880">
        <f ca="1"/>
        <v>110.94</v>
      </c>
      <c r="BF9" s="14" vm="881">
        <f ca="1"/>
        <v>111.92</v>
      </c>
      <c r="BG9" s="14" vm="882">
        <f ca="1"/>
        <v>113.25</v>
      </c>
      <c r="BH9" s="14" vm="883">
        <f ca="1"/>
        <v>113.27</v>
      </c>
      <c r="BI9" s="14" vm="884">
        <f ca="1"/>
        <v>115.21</v>
      </c>
      <c r="BJ9" s="14" vm="885">
        <f ca="1"/>
        <v>116.04</v>
      </c>
      <c r="BK9" s="14" vm="886">
        <f ca="1"/>
        <v>117.64</v>
      </c>
      <c r="BL9" s="14" vm="887">
        <f ca="1"/>
        <v>118.8</v>
      </c>
      <c r="BM9" s="14" vm="888">
        <f ca="1"/>
        <v>116.07</v>
      </c>
      <c r="BN9" s="14" vm="889">
        <f ca="1"/>
        <v>115.27</v>
      </c>
      <c r="BO9" s="14" vm="890">
        <f ca="1"/>
        <v>113.41</v>
      </c>
      <c r="BP9" s="14" vm="891">
        <f ca="1"/>
        <v>115.01</v>
      </c>
      <c r="BQ9" s="14" vm="892">
        <f ca="1"/>
        <v>117.43</v>
      </c>
      <c r="BR9" s="14" vm="893">
        <f ca="1"/>
        <v>117.33</v>
      </c>
      <c r="BS9" s="14" vm="894">
        <f ca="1"/>
        <v>116.1</v>
      </c>
      <c r="BT9" s="14" vm="895">
        <f ca="1"/>
        <v>118.17</v>
      </c>
      <c r="BU9" s="14" vm="896">
        <f ca="1"/>
        <v>118.59</v>
      </c>
      <c r="BV9" s="14" vm="897">
        <f ca="1"/>
        <v>116.95</v>
      </c>
      <c r="BW9" s="14" vm="898">
        <f ca="1"/>
        <v>116.88</v>
      </c>
      <c r="BX9" s="14" vm="899">
        <f ca="1"/>
        <v>114.77</v>
      </c>
      <c r="BY9" s="14" vm="900">
        <f ca="1"/>
        <v>114.16</v>
      </c>
      <c r="BZ9" s="14" vm="901">
        <f ca="1"/>
        <v>115.68</v>
      </c>
      <c r="CA9" s="14" vm="902">
        <f ca="1"/>
        <v>117.89</v>
      </c>
      <c r="CB9" s="14" vm="903">
        <f ca="1"/>
        <v>118.85</v>
      </c>
      <c r="CC9" s="14" vm="904">
        <f ca="1"/>
        <v>119</v>
      </c>
      <c r="CD9" s="14" vm="905">
        <f ca="1"/>
        <v>117.86</v>
      </c>
      <c r="CE9" s="14" vm="906">
        <f ca="1"/>
        <v>118.95</v>
      </c>
      <c r="CF9" s="14" vm="907">
        <f ca="1"/>
        <v>118.73</v>
      </c>
      <c r="CG9" s="14" vm="895">
        <f ca="1"/>
        <v>118.17</v>
      </c>
      <c r="CH9" s="14" vm="908">
        <f ca="1"/>
        <v>118.53</v>
      </c>
      <c r="CI9" s="14" vm="909">
        <f ca="1"/>
        <v>114.58</v>
      </c>
      <c r="CJ9" s="14" vm="910">
        <f ca="1"/>
        <v>113.85</v>
      </c>
      <c r="CK9" s="14" vm="911">
        <f ca="1"/>
        <v>114.73</v>
      </c>
      <c r="CL9" s="14" vm="912">
        <f ca="1"/>
        <v>116.32</v>
      </c>
      <c r="CM9" s="14" vm="913">
        <f ca="1"/>
        <v>118.81</v>
      </c>
      <c r="CN9" s="14" vm="914">
        <f ca="1"/>
        <v>117.68</v>
      </c>
      <c r="CO9" s="14" vm="915">
        <f ca="1"/>
        <v>116.52</v>
      </c>
      <c r="CP9" s="14" vm="916">
        <f ca="1"/>
        <v>118.13</v>
      </c>
      <c r="CQ9" s="14" vm="917">
        <f ca="1"/>
        <v>117.94</v>
      </c>
      <c r="CR9" s="14" vm="918">
        <f ca="1"/>
        <v>115.47</v>
      </c>
      <c r="CS9" s="14" vm="919">
        <f ca="1"/>
        <v>114.06</v>
      </c>
      <c r="CT9" s="14" vm="920">
        <f ca="1"/>
        <v>113.17</v>
      </c>
      <c r="CU9" s="14" vm="921">
        <f ca="1"/>
        <v>112.64</v>
      </c>
      <c r="CV9" s="14" vm="891">
        <f ca="1"/>
        <v>115.01</v>
      </c>
      <c r="CW9" s="14" vm="922">
        <f ca="1"/>
        <v>110.82</v>
      </c>
      <c r="CX9" s="14" vm="923">
        <f ca="1"/>
        <v>109.72</v>
      </c>
      <c r="CY9" s="14" vm="924">
        <f ca="1"/>
        <v>111.23</v>
      </c>
      <c r="CZ9" s="14" vm="925">
        <f ca="1"/>
        <v>111.15</v>
      </c>
      <c r="DA9" s="14" vm="926">
        <f ca="1"/>
        <v>112.71</v>
      </c>
      <c r="DB9" s="14" vm="876">
        <f ca="1"/>
        <v>114.18</v>
      </c>
      <c r="DC9" s="14" vm="909">
        <f ca="1"/>
        <v>114.58</v>
      </c>
      <c r="DD9" s="14" vm="927">
        <f ca="1"/>
        <v>116</v>
      </c>
      <c r="DE9" s="14" vm="889">
        <f ca="1"/>
        <v>115.27</v>
      </c>
      <c r="DF9" s="14" vm="928">
        <f ca="1"/>
        <v>117.36</v>
      </c>
      <c r="DG9" s="14" vm="929">
        <f ca="1"/>
        <v>117.05</v>
      </c>
      <c r="DH9" s="14" vm="899">
        <f ca="1"/>
        <v>114.77</v>
      </c>
      <c r="DI9" s="14" vm="930">
        <f ca="1"/>
        <v>112.8</v>
      </c>
      <c r="DJ9" s="14" vm="931">
        <f ca="1"/>
        <v>115.82</v>
      </c>
      <c r="DK9" s="14" vm="932">
        <f ca="1"/>
        <v>117.22</v>
      </c>
      <c r="DL9" s="14" vm="933">
        <f ca="1"/>
        <v>119.93</v>
      </c>
      <c r="DM9" s="14" vm="934">
        <f ca="1"/>
        <v>121.52</v>
      </c>
      <c r="DN9" s="14" vm="935">
        <f ca="1"/>
        <v>122.58</v>
      </c>
      <c r="DO9" s="14" vm="936">
        <f ca="1"/>
        <v>124.83</v>
      </c>
      <c r="DP9" s="14" vm="937">
        <f ca="1"/>
        <v>125.37</v>
      </c>
      <c r="DQ9" s="14" vm="938">
        <f ca="1"/>
        <v>122.04</v>
      </c>
      <c r="DR9" s="14" vm="939">
        <f ca="1"/>
        <v>122.09</v>
      </c>
      <c r="DS9" s="14" vm="940">
        <f ca="1"/>
        <v>123.14</v>
      </c>
      <c r="DT9" s="14" vm="941">
        <f ca="1"/>
        <v>123.61</v>
      </c>
      <c r="DU9" s="14" vm="942">
        <f ca="1"/>
        <v>124.08</v>
      </c>
      <c r="DV9" s="14" vm="943">
        <f ca="1"/>
        <v>120.35</v>
      </c>
      <c r="DW9" s="14" vm="944">
        <f ca="1"/>
        <v>120.66</v>
      </c>
      <c r="DX9" s="14" vm="943">
        <f ca="1"/>
        <v>120.35</v>
      </c>
      <c r="DY9" s="14" vm="945">
        <f ca="1"/>
        <v>120.01</v>
      </c>
      <c r="DZ9" s="14" vm="946">
        <f ca="1"/>
        <v>120.08</v>
      </c>
      <c r="EA9" s="14" vm="947">
        <f ca="1"/>
        <v>120.7</v>
      </c>
      <c r="EB9" s="14" vm="948">
        <f ca="1"/>
        <v>120.27</v>
      </c>
      <c r="EC9" s="14" vm="949">
        <f ca="1"/>
        <v>119.59</v>
      </c>
      <c r="ED9" s="14" vm="950">
        <f ca="1"/>
        <v>119.49</v>
      </c>
      <c r="EE9" s="14" vm="951">
        <f ca="1"/>
        <v>118.9</v>
      </c>
      <c r="EF9" s="14" vm="952">
        <f ca="1"/>
        <v>117.28</v>
      </c>
      <c r="EG9" s="14" vm="953">
        <f ca="1"/>
        <v>116.69</v>
      </c>
      <c r="EH9" s="14" vm="954">
        <f ca="1"/>
        <v>116.78</v>
      </c>
      <c r="EI9" s="14" vm="955">
        <f ca="1"/>
        <v>114.95</v>
      </c>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c r="FV9" s="14"/>
      <c r="FW9" s="14"/>
      <c r="FX9" s="14"/>
      <c r="FY9" s="14"/>
      <c r="FZ9" s="14"/>
      <c r="GA9" s="14"/>
      <c r="GB9" s="14"/>
      <c r="GC9" s="14"/>
      <c r="GD9" s="14"/>
      <c r="GE9" s="14"/>
      <c r="GF9" s="14"/>
      <c r="GG9" s="14"/>
      <c r="GH9" s="14"/>
      <c r="GI9" s="14"/>
      <c r="GJ9" s="14"/>
      <c r="GK9" s="14"/>
      <c r="GL9" s="14"/>
      <c r="GM9" s="14"/>
      <c r="GN9" s="14"/>
      <c r="GO9" s="14"/>
      <c r="GP9" s="14"/>
      <c r="GQ9" s="14"/>
      <c r="GR9" s="14"/>
      <c r="GS9" s="14"/>
      <c r="GT9" s="14"/>
      <c r="GU9" s="14"/>
      <c r="GV9" s="14"/>
      <c r="GW9" s="14"/>
      <c r="GX9" s="14"/>
      <c r="GY9" s="14"/>
      <c r="GZ9" s="14"/>
      <c r="HA9" s="14"/>
      <c r="HB9" s="14"/>
      <c r="HC9" s="14"/>
      <c r="HD9" s="14"/>
      <c r="HE9" s="14"/>
      <c r="HF9" s="14"/>
      <c r="HG9" s="14"/>
      <c r="HH9" s="14"/>
      <c r="HI9" s="14"/>
      <c r="HJ9" s="14"/>
      <c r="HK9" s="14"/>
      <c r="HL9" s="14"/>
      <c r="HM9" s="14"/>
      <c r="HN9" s="14"/>
      <c r="HO9" s="14"/>
      <c r="HP9" s="14"/>
      <c r="HQ9" s="14"/>
      <c r="HR9" s="14"/>
      <c r="HS9" s="14"/>
      <c r="HT9" s="14"/>
      <c r="HU9" s="14"/>
      <c r="HV9" s="14"/>
      <c r="HW9" s="14"/>
      <c r="HX9" s="14"/>
      <c r="HY9" s="14"/>
      <c r="HZ9" s="14"/>
      <c r="IA9" s="14"/>
      <c r="IB9" s="14"/>
      <c r="IC9" s="14"/>
      <c r="ID9" s="14"/>
      <c r="IE9" s="14"/>
      <c r="IF9" s="14"/>
      <c r="IG9" s="14"/>
      <c r="IH9" s="14"/>
      <c r="II9" s="14"/>
      <c r="IJ9" s="14"/>
      <c r="IK9" s="14"/>
      <c r="IL9" s="14"/>
      <c r="IM9" s="14"/>
      <c r="IN9" s="14"/>
      <c r="IO9" s="14"/>
      <c r="IP9" s="14"/>
      <c r="IQ9" s="14"/>
      <c r="IR9" s="14"/>
      <c r="IS9" s="14"/>
      <c r="IT9" s="14"/>
      <c r="IU9" s="14"/>
      <c r="IV9" s="14"/>
      <c r="IW9" s="14"/>
      <c r="IX9" s="14"/>
      <c r="IY9" s="14"/>
      <c r="IZ9" s="14"/>
      <c r="JA9" s="14"/>
      <c r="JB9" s="14"/>
      <c r="JC9" s="14"/>
      <c r="JD9" s="14"/>
      <c r="JE9" s="14"/>
      <c r="JF9" s="14"/>
      <c r="JG9" s="14"/>
    </row>
    <row r="10" spans="1:267" x14ac:dyDescent="0.25">
      <c r="B10" t="e" vm="956">
        <v>#VALUE!</v>
      </c>
      <c r="C10" t="str">
        <f ca="1"/>
        <v>Freight &amp; Logistics Services</v>
      </c>
      <c r="D10">
        <v>20</v>
      </c>
      <c r="E10" s="11">
        <f ca="1"/>
        <v>219.72</v>
      </c>
      <c r="F10" s="11">
        <f ca="1"/>
        <v>4394.3999999999996</v>
      </c>
      <c r="G10" s="13">
        <f ca="1"/>
        <v>193.19999999999993</v>
      </c>
      <c r="H10" s="16">
        <f ca="1"/>
        <v>4.598686089688659E-2</v>
      </c>
      <c r="I10" s="13">
        <f ca="1"/>
        <v>-376.60000000000036</v>
      </c>
      <c r="J10" s="27"/>
      <c r="K10" s="27"/>
      <c r="L10" s="27"/>
      <c r="N10" s="14" cm="1" vm="957">
        <f t="array" aca="1" ref="N10:JB10" ca="1">TRANSPOSE(_xlfn.STOCKHISTORY(B10,TODAY()-365,TODAY(),0,0,1))</f>
        <v>260.29000000000002</v>
      </c>
      <c r="O10" s="14" vm="958">
        <f ca="1"/>
        <v>259.47000000000003</v>
      </c>
      <c r="P10" s="14" vm="959">
        <f ca="1"/>
        <v>258.01</v>
      </c>
      <c r="Q10" s="14" vm="960">
        <f ca="1"/>
        <v>262.06</v>
      </c>
      <c r="R10" s="14" vm="961">
        <f ca="1"/>
        <v>265.73</v>
      </c>
      <c r="S10" s="14" vm="962">
        <f ca="1"/>
        <v>266.89</v>
      </c>
      <c r="T10" s="14" vm="963">
        <f ca="1"/>
        <v>259.04000000000002</v>
      </c>
      <c r="U10" s="14" vm="964">
        <f ca="1"/>
        <v>259.32</v>
      </c>
      <c r="V10" s="14" vm="965">
        <f ca="1"/>
        <v>258.77999999999997</v>
      </c>
      <c r="W10" s="14" vm="966">
        <f ca="1"/>
        <v>257.25</v>
      </c>
      <c r="X10" s="14" vm="967">
        <f ca="1"/>
        <v>254.71</v>
      </c>
      <c r="Y10" s="14" vm="968">
        <f ca="1"/>
        <v>252.33</v>
      </c>
      <c r="Z10" s="14" vm="969">
        <f ca="1"/>
        <v>252.07</v>
      </c>
      <c r="AA10" s="14" vm="970">
        <f ca="1"/>
        <v>249.29</v>
      </c>
      <c r="AB10" s="14" vm="971">
        <f ca="1"/>
        <v>247.59</v>
      </c>
      <c r="AC10" s="14" vm="972">
        <f ca="1"/>
        <v>248.04</v>
      </c>
      <c r="AD10" s="14" vm="973">
        <f ca="1"/>
        <v>245.11</v>
      </c>
      <c r="AE10" s="14" vm="974">
        <f ca="1"/>
        <v>249.58</v>
      </c>
      <c r="AF10" s="14" vm="975">
        <f ca="1"/>
        <v>253.96</v>
      </c>
      <c r="AG10" s="14" vm="976">
        <f ca="1"/>
        <v>248.62</v>
      </c>
      <c r="AH10" s="14" vm="977">
        <f ca="1"/>
        <v>245.95</v>
      </c>
      <c r="AI10" s="14" vm="978">
        <f ca="1"/>
        <v>248.05</v>
      </c>
      <c r="AJ10" s="14" vm="979">
        <f ca="1"/>
        <v>250.27</v>
      </c>
      <c r="AK10" s="14" vm="980">
        <f ca="1"/>
        <v>247.73</v>
      </c>
      <c r="AL10" s="14" vm="981">
        <f ca="1"/>
        <v>253.72</v>
      </c>
      <c r="AM10" s="14" vm="982">
        <f ca="1"/>
        <v>252.43</v>
      </c>
      <c r="AN10" s="14" vm="983">
        <f ca="1"/>
        <v>248.6</v>
      </c>
      <c r="AO10" s="14" vm="983">
        <f ca="1"/>
        <v>248.6</v>
      </c>
      <c r="AP10" s="14" vm="984">
        <f ca="1"/>
        <v>246.43</v>
      </c>
      <c r="AQ10" s="14" vm="985">
        <f ca="1"/>
        <v>250.06</v>
      </c>
      <c r="AR10" s="14" vm="986">
        <f ca="1"/>
        <v>248.09</v>
      </c>
      <c r="AS10" s="14" vm="987">
        <f ca="1"/>
        <v>252.52</v>
      </c>
      <c r="AT10" s="14" vm="988">
        <f ca="1"/>
        <v>253.66</v>
      </c>
      <c r="AU10" s="14" vm="989">
        <f ca="1"/>
        <v>256.51</v>
      </c>
      <c r="AV10" s="14" vm="990">
        <f ca="1"/>
        <v>256.38</v>
      </c>
      <c r="AW10" s="14" vm="991">
        <f ca="1"/>
        <v>296.19</v>
      </c>
      <c r="AX10" s="14" vm="992">
        <f ca="1"/>
        <v>295.47000000000003</v>
      </c>
      <c r="AY10" s="14" vm="993">
        <f ca="1"/>
        <v>299.83999999999997</v>
      </c>
      <c r="AZ10" s="14" vm="994">
        <f ca="1"/>
        <v>298.68</v>
      </c>
      <c r="BA10" s="14" vm="995">
        <f ca="1"/>
        <v>298.22000000000003</v>
      </c>
      <c r="BB10" s="14" vm="996">
        <f ca="1"/>
        <v>293.70999999999998</v>
      </c>
      <c r="BC10" s="14" vm="997">
        <f ca="1"/>
        <v>294</v>
      </c>
      <c r="BD10" s="14" vm="998">
        <f ca="1"/>
        <v>295.52999999999997</v>
      </c>
      <c r="BE10" s="14" vm="999">
        <f ca="1"/>
        <v>292.73</v>
      </c>
      <c r="BF10" s="14" vm="1000">
        <f ca="1"/>
        <v>293.27</v>
      </c>
      <c r="BG10" s="14" vm="1001">
        <f ca="1"/>
        <v>299.54000000000002</v>
      </c>
      <c r="BH10" s="14" vm="1002">
        <f ca="1"/>
        <v>299.02</v>
      </c>
      <c r="BI10" s="14" vm="1003">
        <f ca="1"/>
        <v>305.02</v>
      </c>
      <c r="BJ10" s="14" vm="1004">
        <f ca="1"/>
        <v>313.52</v>
      </c>
      <c r="BK10" s="14" vm="1005">
        <f ca="1"/>
        <v>310.43</v>
      </c>
      <c r="BL10" s="14" vm="1006">
        <f ca="1"/>
        <v>306.62</v>
      </c>
      <c r="BM10" s="14" vm="1007">
        <f ca="1"/>
        <v>306.31</v>
      </c>
      <c r="BN10" s="14" vm="1008">
        <f ca="1"/>
        <v>307.43</v>
      </c>
      <c r="BO10" s="14" vm="1009">
        <f ca="1"/>
        <v>300.8</v>
      </c>
      <c r="BP10" s="14" vm="1010">
        <f ca="1"/>
        <v>298.27999999999997</v>
      </c>
      <c r="BQ10" s="14" vm="1011">
        <f ca="1"/>
        <v>298.58999999999997</v>
      </c>
      <c r="BR10" s="14" vm="1012">
        <f ca="1"/>
        <v>300.14</v>
      </c>
      <c r="BS10" s="14" vm="1013">
        <f ca="1"/>
        <v>299.23</v>
      </c>
      <c r="BT10" s="14" vm="1014">
        <f ca="1"/>
        <v>300.88</v>
      </c>
      <c r="BU10" s="14" vm="1015">
        <f ca="1"/>
        <v>302.25</v>
      </c>
      <c r="BV10" s="14" vm="1016">
        <f ca="1"/>
        <v>297.83</v>
      </c>
      <c r="BW10" s="14" vm="1017">
        <f ca="1"/>
        <v>292.3</v>
      </c>
      <c r="BX10" s="14" vm="1018">
        <f ca="1"/>
        <v>283.08999999999997</v>
      </c>
      <c r="BY10" s="14" vm="1019">
        <f ca="1"/>
        <v>285.73</v>
      </c>
      <c r="BZ10" s="14" vm="1020">
        <f ca="1"/>
        <v>278.13</v>
      </c>
      <c r="CA10" s="14" vm="1021">
        <f ca="1"/>
        <v>278.62</v>
      </c>
      <c r="CB10" s="14" vm="1022">
        <f ca="1"/>
        <v>277.41000000000003</v>
      </c>
      <c r="CC10" s="14" vm="1023">
        <f ca="1"/>
        <v>279.14999999999998</v>
      </c>
      <c r="CD10" s="14" vm="1024">
        <f ca="1"/>
        <v>283.10000000000002</v>
      </c>
      <c r="CE10" s="14" vm="1025">
        <f ca="1"/>
        <v>283.33</v>
      </c>
      <c r="CF10" s="14" vm="1026">
        <f ca="1"/>
        <v>284.18</v>
      </c>
      <c r="CG10" s="14" vm="1027">
        <f ca="1"/>
        <v>285.39999999999998</v>
      </c>
      <c r="CH10" s="14" vm="1028">
        <f ca="1"/>
        <v>288.42</v>
      </c>
      <c r="CI10" s="14" vm="1029">
        <f ca="1"/>
        <v>288.44</v>
      </c>
      <c r="CJ10" s="14" vm="1030">
        <f ca="1"/>
        <v>291.52</v>
      </c>
      <c r="CK10" s="14" vm="1031">
        <f ca="1"/>
        <v>294.27999999999997</v>
      </c>
      <c r="CL10" s="14" vm="1032">
        <f ca="1"/>
        <v>297.18</v>
      </c>
      <c r="CM10" s="14" vm="1033">
        <f ca="1"/>
        <v>297.24</v>
      </c>
      <c r="CN10" s="14" vm="1034">
        <f ca="1"/>
        <v>294.89999999999998</v>
      </c>
      <c r="CO10" s="14" vm="1035">
        <f ca="1"/>
        <v>296.13</v>
      </c>
      <c r="CP10" s="14" vm="1036">
        <f ca="1"/>
        <v>296.25</v>
      </c>
      <c r="CQ10" s="14" vm="1037">
        <f ca="1"/>
        <v>298.77</v>
      </c>
      <c r="CR10" s="14" vm="1038">
        <f ca="1"/>
        <v>293.48</v>
      </c>
      <c r="CS10" s="14" vm="1039">
        <f ca="1"/>
        <v>292.83999999999997</v>
      </c>
      <c r="CT10" s="14" vm="1040">
        <f ca="1"/>
        <v>285.31</v>
      </c>
      <c r="CU10" s="14" vm="1041">
        <f ca="1"/>
        <v>283.04000000000002</v>
      </c>
      <c r="CV10" s="14" vm="1042">
        <f ca="1"/>
        <v>283.3</v>
      </c>
      <c r="CW10" s="14" vm="1043">
        <f ca="1"/>
        <v>283.85000000000002</v>
      </c>
      <c r="CX10" s="14" vm="1044">
        <f ca="1"/>
        <v>284.86</v>
      </c>
      <c r="CY10" s="14" vm="1045">
        <f ca="1"/>
        <v>286</v>
      </c>
      <c r="CZ10" s="14" vm="1046">
        <f ca="1"/>
        <v>286.38</v>
      </c>
      <c r="DA10" s="14" vm="1047">
        <f ca="1"/>
        <v>292.63</v>
      </c>
      <c r="DB10" s="14" vm="1048">
        <f ca="1"/>
        <v>297.33999999999997</v>
      </c>
      <c r="DC10" s="14" vm="1049">
        <f ca="1"/>
        <v>298.17</v>
      </c>
      <c r="DD10" s="14" vm="1050">
        <f ca="1"/>
        <v>300.39</v>
      </c>
      <c r="DE10" s="14" vm="1051">
        <f ca="1"/>
        <v>254.64</v>
      </c>
      <c r="DF10" s="14" vm="1052">
        <f ca="1"/>
        <v>258.79000000000002</v>
      </c>
      <c r="DG10" s="14" vm="1053">
        <f ca="1"/>
        <v>267.13</v>
      </c>
      <c r="DH10" s="14" vm="1054">
        <f ca="1"/>
        <v>263.77</v>
      </c>
      <c r="DI10" s="14" vm="1055">
        <f ca="1"/>
        <v>266.33</v>
      </c>
      <c r="DJ10" s="14" vm="1056">
        <f ca="1"/>
        <v>267.55</v>
      </c>
      <c r="DK10" s="14" vm="1057">
        <f ca="1"/>
        <v>273.68</v>
      </c>
      <c r="DL10" s="14" vm="1058">
        <f ca="1"/>
        <v>269.56</v>
      </c>
      <c r="DM10" s="14" vm="1059">
        <f ca="1"/>
        <v>266.93</v>
      </c>
      <c r="DN10" s="14" vm="1060">
        <f ca="1"/>
        <v>262.08</v>
      </c>
      <c r="DO10" s="14" vm="1061">
        <f ca="1"/>
        <v>260.83999999999997</v>
      </c>
      <c r="DP10" s="14" vm="1062">
        <f ca="1"/>
        <v>260.5</v>
      </c>
      <c r="DQ10" s="14" vm="1063">
        <f ca="1"/>
        <v>261.39999999999998</v>
      </c>
      <c r="DR10" s="14" vm="1064">
        <f ca="1"/>
        <v>264.64</v>
      </c>
      <c r="DS10" s="14" vm="1065">
        <f ca="1"/>
        <v>264.27</v>
      </c>
      <c r="DT10" s="14" vm="1066">
        <f ca="1"/>
        <v>264.36</v>
      </c>
      <c r="DU10" s="14" vm="1067">
        <f ca="1"/>
        <v>267.45</v>
      </c>
      <c r="DV10" s="14" vm="1068">
        <f ca="1"/>
        <v>265.92</v>
      </c>
      <c r="DW10" s="14" vm="1069">
        <f ca="1"/>
        <v>271.8</v>
      </c>
      <c r="DX10" s="14" vm="1070">
        <f ca="1"/>
        <v>274.26</v>
      </c>
      <c r="DY10" s="14" vm="1071">
        <f ca="1"/>
        <v>274.39999999999998</v>
      </c>
      <c r="DZ10" s="14" vm="1072">
        <f ca="1"/>
        <v>268.81</v>
      </c>
      <c r="EA10" s="14" vm="1073">
        <f ca="1"/>
        <v>269.79000000000002</v>
      </c>
      <c r="EB10" s="14" vm="1074">
        <f ca="1"/>
        <v>268.05</v>
      </c>
      <c r="EC10" s="14" vm="1075">
        <f ca="1"/>
        <v>272.87</v>
      </c>
      <c r="ED10" s="14" vm="1076">
        <f ca="1"/>
        <v>272.12</v>
      </c>
      <c r="EE10" s="14" vm="1077">
        <f ca="1"/>
        <v>275.45</v>
      </c>
      <c r="EF10" s="14" vm="1078">
        <f ca="1"/>
        <v>275.04000000000002</v>
      </c>
      <c r="EG10" s="14" vm="1079">
        <f ca="1"/>
        <v>274.08</v>
      </c>
      <c r="EH10" s="14" vm="1080">
        <f ca="1"/>
        <v>273.85000000000002</v>
      </c>
      <c r="EI10" s="14" vm="1081">
        <f ca="1"/>
        <v>274.35000000000002</v>
      </c>
      <c r="EJ10" s="14" vm="1082">
        <f ca="1"/>
        <v>271.18</v>
      </c>
      <c r="EK10" s="14" vm="1083">
        <f ca="1"/>
        <v>275.42</v>
      </c>
      <c r="EL10" s="14" vm="1084">
        <f ca="1"/>
        <v>280.06</v>
      </c>
      <c r="EM10" s="14" vm="1085">
        <f ca="1"/>
        <v>283.20999999999998</v>
      </c>
      <c r="EN10" s="14" vm="1086">
        <f ca="1"/>
        <v>286.27999999999997</v>
      </c>
      <c r="EO10" s="14" vm="1087">
        <f ca="1"/>
        <v>289.79000000000002</v>
      </c>
      <c r="EP10" s="14" vm="1088">
        <f ca="1"/>
        <v>287.27</v>
      </c>
      <c r="EQ10" s="14" vm="1089">
        <f ca="1"/>
        <v>291.89</v>
      </c>
      <c r="ER10" s="14" vm="1090">
        <f ca="1"/>
        <v>292.29000000000002</v>
      </c>
      <c r="ES10" s="14" vm="1091">
        <f ca="1"/>
        <v>294.45999999999998</v>
      </c>
      <c r="ET10" s="14" vm="1092">
        <f ca="1"/>
        <v>295.20999999999998</v>
      </c>
      <c r="EU10" s="14" vm="1093">
        <f ca="1"/>
        <v>293.06</v>
      </c>
      <c r="EV10" s="14" vm="1094">
        <f ca="1"/>
        <v>288.02999999999997</v>
      </c>
      <c r="EW10" s="14" vm="1095">
        <f ca="1"/>
        <v>295.16000000000003</v>
      </c>
      <c r="EX10" s="14" vm="1096">
        <f ca="1"/>
        <v>299.97000000000003</v>
      </c>
      <c r="EY10" s="14" vm="1097">
        <f ca="1"/>
        <v>305.14999999999998</v>
      </c>
      <c r="EZ10" s="14" vm="1098">
        <f ca="1"/>
        <v>302.98</v>
      </c>
      <c r="FA10" s="14" vm="1099">
        <f ca="1"/>
        <v>303.39</v>
      </c>
      <c r="FB10" s="14" vm="1100">
        <f ca="1"/>
        <v>302.67</v>
      </c>
      <c r="FC10" s="14" vm="1101">
        <f ca="1"/>
        <v>296.69</v>
      </c>
      <c r="FD10" s="14" vm="1102">
        <f ca="1"/>
        <v>282.85000000000002</v>
      </c>
      <c r="FE10" s="14" vm="1103">
        <f ca="1"/>
        <v>283.43</v>
      </c>
      <c r="FF10" s="14" vm="1104">
        <f ca="1"/>
        <v>279.42</v>
      </c>
      <c r="FG10" s="14" vm="1105">
        <f ca="1"/>
        <v>280.68</v>
      </c>
      <c r="FH10" s="14" vm="1106">
        <f ca="1"/>
        <v>279.52999999999997</v>
      </c>
      <c r="FI10" s="14" vm="1107">
        <f ca="1"/>
        <v>279.32</v>
      </c>
      <c r="FJ10" s="14" vm="1108">
        <f ca="1"/>
        <v>281.16000000000003</v>
      </c>
      <c r="FK10" s="14" vm="1109">
        <f ca="1"/>
        <v>283.69</v>
      </c>
      <c r="FL10" s="14" vm="1110">
        <f ca="1"/>
        <v>283.42</v>
      </c>
      <c r="FM10" s="14" vm="1111">
        <f ca="1"/>
        <v>283.44</v>
      </c>
      <c r="FN10" s="14" vm="1112">
        <f ca="1"/>
        <v>277.43</v>
      </c>
      <c r="FO10" s="14" vm="1113">
        <f ca="1"/>
        <v>273.16000000000003</v>
      </c>
      <c r="FP10" s="14" vm="1114">
        <f ca="1"/>
        <v>275.88</v>
      </c>
      <c r="FQ10" s="14" vm="1115">
        <f ca="1"/>
        <v>275.73</v>
      </c>
      <c r="FR10" s="14" vm="1116">
        <f ca="1"/>
        <v>269.01</v>
      </c>
      <c r="FS10" s="14" vm="1117">
        <f ca="1"/>
        <v>271.83999999999997</v>
      </c>
      <c r="FT10" s="14" vm="1118">
        <f ca="1"/>
        <v>278.66000000000003</v>
      </c>
      <c r="FU10" s="14" vm="1119">
        <f ca="1"/>
        <v>280.36</v>
      </c>
      <c r="FV10" s="14" vm="1120">
        <f ca="1"/>
        <v>280.55</v>
      </c>
      <c r="FW10" s="14" vm="1121">
        <f ca="1"/>
        <v>281.33</v>
      </c>
      <c r="FX10" s="14" vm="1122">
        <f ca="1"/>
        <v>274.27999999999997</v>
      </c>
      <c r="FY10" s="14" vm="1123">
        <f ca="1"/>
        <v>274.41000000000003</v>
      </c>
      <c r="FZ10" s="14" vm="1124">
        <f ca="1"/>
        <v>273.97000000000003</v>
      </c>
      <c r="GA10" s="14" vm="1125">
        <f ca="1"/>
        <v>275</v>
      </c>
      <c r="GB10" s="14" vm="1126">
        <f ca="1"/>
        <v>274.89999999999998</v>
      </c>
      <c r="GC10" s="14" vm="1127">
        <f ca="1"/>
        <v>270.73</v>
      </c>
      <c r="GD10" s="14" vm="1128">
        <f ca="1"/>
        <v>274.58999999999997</v>
      </c>
      <c r="GE10" s="14" vm="1129">
        <f ca="1"/>
        <v>277.62</v>
      </c>
      <c r="GF10" s="14" vm="1130">
        <f ca="1"/>
        <v>276.58999999999997</v>
      </c>
      <c r="GG10" s="14" vm="1131">
        <f ca="1"/>
        <v>277.37</v>
      </c>
      <c r="GH10" s="14" vm="1132">
        <f ca="1"/>
        <v>275.10000000000002</v>
      </c>
      <c r="GI10" s="14" vm="1133">
        <f ca="1"/>
        <v>275.57</v>
      </c>
      <c r="GJ10" s="14" vm="1134">
        <f ca="1"/>
        <v>270.43</v>
      </c>
      <c r="GK10" s="14" vm="1135">
        <f ca="1"/>
        <v>270.02999999999997</v>
      </c>
      <c r="GL10" s="14" vm="1136">
        <f ca="1"/>
        <v>273.29000000000002</v>
      </c>
      <c r="GM10" s="14" vm="1137">
        <f ca="1"/>
        <v>281.52999999999997</v>
      </c>
      <c r="GN10" s="14" vm="1138">
        <f ca="1"/>
        <v>278.64999999999998</v>
      </c>
      <c r="GO10" s="14" vm="1139">
        <f ca="1"/>
        <v>275.06</v>
      </c>
      <c r="GP10" s="14" vm="1140">
        <f ca="1"/>
        <v>269.24</v>
      </c>
      <c r="GQ10" s="14" vm="1141">
        <f ca="1"/>
        <v>264.87</v>
      </c>
      <c r="GR10" s="14" vm="1142">
        <f ca="1"/>
        <v>247.34</v>
      </c>
      <c r="GS10" s="14" vm="1143">
        <f ca="1"/>
        <v>250.95</v>
      </c>
      <c r="GT10" s="14" vm="1144">
        <f ca="1"/>
        <v>252.41</v>
      </c>
      <c r="GU10" s="14" vm="1145">
        <f ca="1"/>
        <v>258.77</v>
      </c>
      <c r="GV10" s="14" vm="1146">
        <f ca="1"/>
        <v>256.08</v>
      </c>
      <c r="GW10" s="14" vm="1147">
        <f ca="1"/>
        <v>258.23</v>
      </c>
      <c r="GX10" s="14" vm="1148">
        <f ca="1"/>
        <v>261.26</v>
      </c>
      <c r="GY10" s="14" vm="1149">
        <f ca="1"/>
        <v>262.64999999999998</v>
      </c>
      <c r="GZ10" s="14" vm="1150">
        <f ca="1"/>
        <v>263.12</v>
      </c>
      <c r="HA10" s="14" vm="1151">
        <f ca="1"/>
        <v>267.77</v>
      </c>
      <c r="HB10" s="14" vm="1067">
        <f ca="1"/>
        <v>267.45</v>
      </c>
      <c r="HC10" s="14" vm="1152">
        <f ca="1"/>
        <v>266.87</v>
      </c>
      <c r="HD10" s="14" vm="1153">
        <f ca="1"/>
        <v>268.45999999999998</v>
      </c>
      <c r="HE10" s="14" vm="1154">
        <f ca="1"/>
        <v>254.19</v>
      </c>
      <c r="HF10" s="14" vm="1155">
        <f ca="1"/>
        <v>253.54</v>
      </c>
      <c r="HG10" s="14" vm="1156">
        <f ca="1"/>
        <v>256.48</v>
      </c>
      <c r="HH10" s="14" vm="1157">
        <f ca="1"/>
        <v>256.12</v>
      </c>
      <c r="HI10" s="14" vm="1158">
        <f ca="1"/>
        <v>258.54000000000002</v>
      </c>
      <c r="HJ10" s="14" vm="1159">
        <f ca="1"/>
        <v>262.89999999999998</v>
      </c>
      <c r="HK10" s="14" vm="1145">
        <f ca="1"/>
        <v>258.77</v>
      </c>
      <c r="HL10" s="14" vm="1160">
        <f ca="1"/>
        <v>247.74</v>
      </c>
      <c r="HM10" s="14" vm="1161">
        <f ca="1"/>
        <v>250.41</v>
      </c>
      <c r="HN10" s="14" vm="1162">
        <f ca="1"/>
        <v>249.79</v>
      </c>
      <c r="HO10" s="14" vm="1163">
        <f ca="1"/>
        <v>253.92</v>
      </c>
      <c r="HP10" s="14" vm="1164">
        <f ca="1"/>
        <v>246.51</v>
      </c>
      <c r="HQ10" s="14" vm="1165">
        <f ca="1"/>
        <v>242.96</v>
      </c>
      <c r="HR10" s="14" vm="1166">
        <f ca="1"/>
        <v>243.51</v>
      </c>
      <c r="HS10" s="14" vm="1167">
        <f ca="1"/>
        <v>240.98</v>
      </c>
      <c r="HT10" s="14" vm="1168">
        <f ca="1"/>
        <v>242.2</v>
      </c>
      <c r="HU10" s="14" vm="1169">
        <f ca="1"/>
        <v>245.3</v>
      </c>
      <c r="HV10" s="14" vm="1170">
        <f ca="1"/>
        <v>245.8</v>
      </c>
      <c r="HW10" s="14" vm="1171">
        <f ca="1"/>
        <v>247.12</v>
      </c>
      <c r="HX10" s="14" vm="1172">
        <f ca="1"/>
        <v>246.21</v>
      </c>
      <c r="HY10" s="14" vm="1173">
        <f ca="1"/>
        <v>230.33</v>
      </c>
      <c r="HZ10" s="14" vm="1174">
        <f ca="1"/>
        <v>242.32</v>
      </c>
      <c r="IA10" s="14" vm="1175">
        <f ca="1"/>
        <v>241.07</v>
      </c>
      <c r="IB10" s="14" vm="1176">
        <f ca="1"/>
        <v>243.67</v>
      </c>
      <c r="IC10" s="14" vm="1177">
        <f ca="1"/>
        <v>243.92</v>
      </c>
      <c r="ID10" s="14" vm="1178">
        <f ca="1"/>
        <v>241.71</v>
      </c>
      <c r="IE10" s="14" vm="1179">
        <f ca="1"/>
        <v>243.78</v>
      </c>
      <c r="IF10" s="14" vm="1180">
        <f ca="1"/>
        <v>241.98</v>
      </c>
      <c r="IG10" s="14" vm="1181">
        <f ca="1"/>
        <v>245.17</v>
      </c>
      <c r="IH10" s="14" vm="1182">
        <f ca="1"/>
        <v>215.86</v>
      </c>
      <c r="II10" s="14" vm="1183">
        <f ca="1"/>
        <v>210.12</v>
      </c>
      <c r="IJ10" s="14" vm="1184">
        <f ca="1"/>
        <v>205.23</v>
      </c>
      <c r="IK10" s="14" vm="1185">
        <f ca="1"/>
        <v>198.07</v>
      </c>
      <c r="IL10" s="14" vm="1186">
        <f ca="1"/>
        <v>217.94</v>
      </c>
      <c r="IM10" s="14" vm="1187">
        <f ca="1"/>
        <v>206.4</v>
      </c>
      <c r="IN10" s="14" vm="1188">
        <f ca="1"/>
        <v>207.77</v>
      </c>
      <c r="IO10" s="14" vm="1189">
        <f ca="1"/>
        <v>210.45</v>
      </c>
      <c r="IP10" s="14" vm="1190">
        <f ca="1"/>
        <v>207.35</v>
      </c>
      <c r="IQ10" s="14" vm="1191">
        <f ca="1"/>
        <v>203.56</v>
      </c>
      <c r="IR10" s="14" vm="1192">
        <f ca="1"/>
        <v>207.55</v>
      </c>
      <c r="IS10" s="14" vm="1193">
        <f ca="1"/>
        <v>205.12</v>
      </c>
      <c r="IT10" s="14" vm="1194">
        <f ca="1"/>
        <v>206.57</v>
      </c>
      <c r="IU10" s="14" vm="1195">
        <f ca="1"/>
        <v>211.04</v>
      </c>
      <c r="IV10" s="14" vm="1196">
        <f ca="1"/>
        <v>215.69</v>
      </c>
      <c r="IW10" s="14" vm="1197">
        <f ca="1"/>
        <v>211.56</v>
      </c>
      <c r="IX10" s="14" vm="1198">
        <f ca="1"/>
        <v>211.5</v>
      </c>
      <c r="IY10" s="14" vm="1199">
        <f ca="1"/>
        <v>209.85</v>
      </c>
      <c r="IZ10" s="14" vm="1200">
        <f ca="1"/>
        <v>210.33</v>
      </c>
      <c r="JA10" s="14" vm="1201">
        <f ca="1"/>
        <v>210.06</v>
      </c>
      <c r="JB10" s="14" vm="1202">
        <f ca="1"/>
        <v>219.72</v>
      </c>
      <c r="JC10" s="14"/>
      <c r="JD10" s="14"/>
      <c r="JE10" s="14"/>
      <c r="JF10" s="14"/>
      <c r="JG10" s="14"/>
    </row>
    <row r="11" spans="1:267" x14ac:dyDescent="0.25">
      <c r="B11" t="e" vm="1203">
        <v>#VALUE!</v>
      </c>
      <c r="C11" t="str">
        <f ca="1"/>
        <v>Pharmaceuticals</v>
      </c>
      <c r="D11">
        <v>10</v>
      </c>
      <c r="E11" s="11">
        <f ca="1"/>
        <v>156.12</v>
      </c>
      <c r="F11" s="11">
        <f ca="1"/>
        <v>1561.2</v>
      </c>
      <c r="G11" s="13">
        <f ca="1"/>
        <v>16.599999999999966</v>
      </c>
      <c r="H11" s="16">
        <f ca="1"/>
        <v>1.0747118995209092E-2</v>
      </c>
      <c r="I11" s="13">
        <f ca="1"/>
        <v>246.10000000000014</v>
      </c>
      <c r="J11" s="27"/>
      <c r="K11" s="27"/>
      <c r="L11" s="27"/>
      <c r="N11" s="14" cm="1" vm="1204">
        <f t="array" aca="1" ref="N11:JB11" ca="1">TRANSPOSE(_xlfn.STOCKHISTORY(B11,TODAY()-365,TODAY(),0,0,1))</f>
        <v>148.58000000000001</v>
      </c>
      <c r="O11" s="14" vm="1205">
        <f ca="1"/>
        <v>148.72</v>
      </c>
      <c r="P11" s="14" vm="1206">
        <f ca="1"/>
        <v>148.94999999999999</v>
      </c>
      <c r="Q11" s="14" vm="1207">
        <f ca="1"/>
        <v>149.85</v>
      </c>
      <c r="R11" s="14" vm="1208">
        <f ca="1"/>
        <v>149.91</v>
      </c>
      <c r="S11" s="14" vm="1209">
        <f ca="1"/>
        <v>151.22</v>
      </c>
      <c r="T11" s="14" vm="1210">
        <f ca="1"/>
        <v>151.38</v>
      </c>
      <c r="U11" s="14" vm="1211">
        <f ca="1"/>
        <v>152.66999999999999</v>
      </c>
      <c r="V11" s="14" vm="1212">
        <f ca="1"/>
        <v>154.28</v>
      </c>
      <c r="W11" s="14" vm="1213">
        <f ca="1"/>
        <v>154.63999999999999</v>
      </c>
      <c r="X11" s="14" vm="1214">
        <f ca="1"/>
        <v>151.27000000000001</v>
      </c>
      <c r="Y11" s="14" vm="1215">
        <f ca="1"/>
        <v>151.24</v>
      </c>
      <c r="Z11" s="14" vm="1216">
        <f ca="1"/>
        <v>153.5</v>
      </c>
      <c r="AA11" s="14" vm="1217">
        <f ca="1"/>
        <v>149.69999999999999</v>
      </c>
      <c r="AB11" s="14" vm="1218">
        <f ca="1"/>
        <v>146.97</v>
      </c>
      <c r="AC11" s="14" vm="1219">
        <f ca="1"/>
        <v>144.38</v>
      </c>
      <c r="AD11" s="14" vm="1220">
        <f ca="1"/>
        <v>144.44</v>
      </c>
      <c r="AE11" s="14" vm="1221">
        <f ca="1"/>
        <v>145.28</v>
      </c>
      <c r="AF11" s="14" vm="1222">
        <f ca="1"/>
        <v>146.66999999999999</v>
      </c>
      <c r="AG11" s="14" vm="1223">
        <f ca="1"/>
        <v>147.74</v>
      </c>
      <c r="AH11" s="14" vm="1224">
        <f ca="1"/>
        <v>147.80000000000001</v>
      </c>
      <c r="AI11" s="14" vm="1225">
        <f ca="1"/>
        <v>145.97</v>
      </c>
      <c r="AJ11" s="14" vm="1226">
        <f ca="1"/>
        <v>146.41999999999999</v>
      </c>
      <c r="AK11" s="14" vm="1227">
        <f ca="1"/>
        <v>147.08000000000001</v>
      </c>
      <c r="AL11" s="14" vm="1228">
        <f ca="1"/>
        <v>147.13</v>
      </c>
      <c r="AM11" s="14" vm="1229">
        <f ca="1"/>
        <v>146.76</v>
      </c>
      <c r="AN11" s="14" vm="1230">
        <f ca="1"/>
        <v>145.41</v>
      </c>
      <c r="AO11" s="14" vm="1231">
        <f ca="1"/>
        <v>145.44999999999999</v>
      </c>
      <c r="AP11" s="14" vm="1232">
        <f ca="1"/>
        <v>145.54</v>
      </c>
      <c r="AQ11" s="14" vm="1233">
        <f ca="1"/>
        <v>145.94999999999999</v>
      </c>
      <c r="AR11" s="14" vm="1234">
        <f ca="1"/>
        <v>145.65</v>
      </c>
      <c r="AS11" s="14" vm="1235">
        <f ca="1"/>
        <v>147.78</v>
      </c>
      <c r="AT11" s="14" vm="1236">
        <f ca="1"/>
        <v>148.75</v>
      </c>
      <c r="AU11" s="14" vm="1237">
        <f ca="1"/>
        <v>149.12</v>
      </c>
      <c r="AV11" s="14" vm="1238">
        <f ca="1"/>
        <v>147.19</v>
      </c>
      <c r="AW11" s="14" vm="1239">
        <f ca="1"/>
        <v>146.82</v>
      </c>
      <c r="AX11" s="14" vm="1240">
        <f ca="1"/>
        <v>145.80000000000001</v>
      </c>
      <c r="AY11" s="14" vm="1241">
        <f ca="1"/>
        <v>146.16</v>
      </c>
      <c r="AZ11" s="14" vm="1242">
        <f ca="1"/>
        <v>146.44</v>
      </c>
      <c r="BA11" s="14" vm="1243">
        <f ca="1"/>
        <v>146.03</v>
      </c>
      <c r="BB11" s="14" vm="1244">
        <f ca="1"/>
        <v>145.69</v>
      </c>
      <c r="BC11" s="14" vm="1245">
        <f ca="1"/>
        <v>146.47999999999999</v>
      </c>
      <c r="BD11" s="14" vm="1246">
        <f ca="1"/>
        <v>145.47999999999999</v>
      </c>
      <c r="BE11" s="14" vm="1247">
        <f ca="1"/>
        <v>147.05000000000001</v>
      </c>
      <c r="BF11" s="14" vm="1248">
        <f ca="1"/>
        <v>149.43</v>
      </c>
      <c r="BG11" s="14" vm="1217">
        <f ca="1"/>
        <v>149.69999999999999</v>
      </c>
      <c r="BH11" s="14" vm="1249">
        <f ca="1"/>
        <v>149.88</v>
      </c>
      <c r="BI11" s="14" vm="1250">
        <f ca="1"/>
        <v>149.24</v>
      </c>
      <c r="BJ11" s="14" vm="1251">
        <f ca="1"/>
        <v>151.01</v>
      </c>
      <c r="BK11" s="14" vm="1252">
        <f ca="1"/>
        <v>156.58000000000001</v>
      </c>
      <c r="BL11" s="14" vm="1253">
        <f ca="1"/>
        <v>155.41999999999999</v>
      </c>
      <c r="BM11" s="14" vm="1254">
        <f ca="1"/>
        <v>154.69</v>
      </c>
      <c r="BN11" s="14" vm="1255">
        <f ca="1"/>
        <v>154.24</v>
      </c>
      <c r="BO11" s="14" vm="1256">
        <f ca="1"/>
        <v>152.35</v>
      </c>
      <c r="BP11" s="14" vm="1257">
        <f ca="1"/>
        <v>156.28</v>
      </c>
      <c r="BQ11" s="14" vm="1258">
        <f ca="1"/>
        <v>159.63999999999999</v>
      </c>
      <c r="BR11" s="14" vm="1259">
        <f ca="1"/>
        <v>160.63999999999999</v>
      </c>
      <c r="BS11" s="14" vm="1260">
        <f ca="1"/>
        <v>158.56</v>
      </c>
      <c r="BT11" s="14" vm="1261">
        <f ca="1"/>
        <v>161.33000000000001</v>
      </c>
      <c r="BU11" s="14" vm="1262">
        <f ca="1"/>
        <v>157.85</v>
      </c>
      <c r="BV11" s="14" vm="1263">
        <f ca="1"/>
        <v>160.76</v>
      </c>
      <c r="BW11" s="14" vm="1264">
        <f ca="1"/>
        <v>164.14</v>
      </c>
      <c r="BX11" s="14" vm="1265">
        <f ca="1"/>
        <v>161.25</v>
      </c>
      <c r="BY11" s="14" vm="1266">
        <f ca="1"/>
        <v>158.97</v>
      </c>
      <c r="BZ11" s="14" vm="1267">
        <f ca="1"/>
        <v>158.9</v>
      </c>
      <c r="CA11" s="14" vm="1268">
        <f ca="1"/>
        <v>160.22</v>
      </c>
      <c r="CB11" s="14" vm="1269">
        <f ca="1"/>
        <v>160.62</v>
      </c>
      <c r="CC11" s="14" vm="1270">
        <f ca="1"/>
        <v>159.88</v>
      </c>
      <c r="CD11" s="14" vm="1271">
        <f ca="1"/>
        <v>158.38999999999999</v>
      </c>
      <c r="CE11" s="14" vm="1272">
        <f ca="1"/>
        <v>158.47999999999999</v>
      </c>
      <c r="CF11" s="14" vm="1273">
        <f ca="1"/>
        <v>159.09</v>
      </c>
      <c r="CG11" s="14" vm="1274">
        <f ca="1"/>
        <v>159.38999999999999</v>
      </c>
      <c r="CH11" s="14" vm="1275">
        <f ca="1"/>
        <v>159.63</v>
      </c>
      <c r="CI11" s="14" vm="1276">
        <f ca="1"/>
        <v>160.16</v>
      </c>
      <c r="CJ11" s="14" vm="1277">
        <f ca="1"/>
        <v>161.43</v>
      </c>
      <c r="CK11" s="14" vm="1278">
        <f ca="1"/>
        <v>162.35</v>
      </c>
      <c r="CL11" s="14" vm="1279">
        <f ca="1"/>
        <v>164.13</v>
      </c>
      <c r="CM11" s="14" vm="1280">
        <f ca="1"/>
        <v>164.61</v>
      </c>
      <c r="CN11" s="14" vm="1281">
        <f ca="1"/>
        <v>162.94999999999999</v>
      </c>
      <c r="CO11" s="14" vm="1282">
        <f ca="1"/>
        <v>163.92</v>
      </c>
      <c r="CP11" s="14" vm="1283">
        <f ca="1"/>
        <v>164.23</v>
      </c>
      <c r="CQ11" s="14" vm="1284">
        <f ca="1"/>
        <v>165.86</v>
      </c>
      <c r="CR11" s="14" vm="1285">
        <f ca="1"/>
        <v>167.16</v>
      </c>
      <c r="CS11" s="14" vm="1286">
        <f ca="1"/>
        <v>167.36</v>
      </c>
      <c r="CT11" s="14" vm="1287">
        <f ca="1"/>
        <v>164.99</v>
      </c>
      <c r="CU11" s="14" vm="1288">
        <f ca="1"/>
        <v>164.38</v>
      </c>
      <c r="CV11" s="14" vm="1289">
        <f ca="1"/>
        <v>166.61</v>
      </c>
      <c r="CW11" s="14" vm="1290">
        <f ca="1"/>
        <v>167.38</v>
      </c>
      <c r="CX11" s="14" vm="1291">
        <f ca="1"/>
        <v>164.82</v>
      </c>
      <c r="CY11" s="14" vm="1292">
        <f ca="1"/>
        <v>164.64</v>
      </c>
      <c r="CZ11" s="14" vm="1293">
        <f ca="1"/>
        <v>165.52</v>
      </c>
      <c r="DA11" s="14" vm="1294">
        <f ca="1"/>
        <v>166.99</v>
      </c>
      <c r="DB11" s="14" vm="1295">
        <f ca="1"/>
        <v>167.07</v>
      </c>
      <c r="DC11" s="14" vm="1296">
        <f ca="1"/>
        <v>166.15</v>
      </c>
      <c r="DD11" s="14" vm="1291">
        <f ca="1"/>
        <v>164.82</v>
      </c>
      <c r="DE11" s="14" vm="1297">
        <f ca="1"/>
        <v>164.16</v>
      </c>
      <c r="DF11" s="14" vm="1298">
        <f ca="1"/>
        <v>163.22</v>
      </c>
      <c r="DG11" s="14" vm="1299">
        <f ca="1"/>
        <v>162.78</v>
      </c>
      <c r="DH11" s="14" vm="1300">
        <f ca="1"/>
        <v>160.6</v>
      </c>
      <c r="DI11" s="14" vm="1301">
        <f ca="1"/>
        <v>161.38999999999999</v>
      </c>
      <c r="DJ11" s="14" vm="1302">
        <f ca="1"/>
        <v>161.4</v>
      </c>
      <c r="DK11" s="14" vm="1303">
        <f ca="1"/>
        <v>162.06</v>
      </c>
      <c r="DL11" s="14" vm="1304">
        <f ca="1"/>
        <v>161.99</v>
      </c>
      <c r="DM11" s="14" vm="1305">
        <f ca="1"/>
        <v>161.16999999999999</v>
      </c>
      <c r="DN11" s="14" vm="1306">
        <f ca="1"/>
        <v>160.5</v>
      </c>
      <c r="DO11" s="14" vm="1307">
        <f ca="1"/>
        <v>160.29</v>
      </c>
      <c r="DP11" s="14" vm="1308">
        <f ca="1"/>
        <v>159.53</v>
      </c>
      <c r="DQ11" s="14" vm="1309">
        <f ca="1"/>
        <v>159.69</v>
      </c>
      <c r="DR11" s="14" vm="1310">
        <f ca="1"/>
        <v>160.65</v>
      </c>
      <c r="DS11" s="14" vm="1311">
        <f ca="1"/>
        <v>160.51</v>
      </c>
      <c r="DT11" s="14" vm="1312">
        <f ca="1"/>
        <v>161.46</v>
      </c>
      <c r="DU11" s="14" vm="1313">
        <f ca="1"/>
        <v>161.6</v>
      </c>
      <c r="DV11" s="14" vm="1314">
        <f ca="1"/>
        <v>164.1</v>
      </c>
      <c r="DW11" s="14" vm="1315">
        <f ca="1"/>
        <v>164.28</v>
      </c>
      <c r="DX11" s="14" vm="1316">
        <f ca="1"/>
        <v>164.47</v>
      </c>
      <c r="DY11" s="14" vm="1317">
        <f ca="1"/>
        <v>165.12</v>
      </c>
      <c r="DZ11" s="14" vm="1318">
        <f ca="1"/>
        <v>162.83000000000001</v>
      </c>
      <c r="EA11" s="14" vm="1319">
        <f ca="1"/>
        <v>163.44999999999999</v>
      </c>
      <c r="EB11" s="14" vm="1284">
        <f ca="1"/>
        <v>165.86</v>
      </c>
      <c r="EC11" s="14" vm="1320">
        <f ca="1"/>
        <v>163.66999999999999</v>
      </c>
      <c r="ED11" s="14" vm="1321">
        <f ca="1"/>
        <v>160.88</v>
      </c>
      <c r="EE11" s="14" vm="1313">
        <f ca="1"/>
        <v>161.6</v>
      </c>
      <c r="EF11" s="14" vm="1322">
        <f ca="1"/>
        <v>160.09</v>
      </c>
      <c r="EG11" s="14" vm="1323">
        <f ca="1"/>
        <v>160.61000000000001</v>
      </c>
      <c r="EH11" s="14" vm="1324">
        <f ca="1"/>
        <v>159.86000000000001</v>
      </c>
      <c r="EI11" s="14" vm="1325">
        <f ca="1"/>
        <v>160.13</v>
      </c>
      <c r="EJ11" s="14" vm="1326">
        <f ca="1"/>
        <v>158.24</v>
      </c>
      <c r="EK11" s="14" vm="1327">
        <f ca="1"/>
        <v>158.35</v>
      </c>
      <c r="EL11" s="14" vm="1328">
        <f ca="1"/>
        <v>157.88</v>
      </c>
      <c r="EM11" s="14" vm="1329">
        <f ca="1"/>
        <v>156.72999999999999</v>
      </c>
      <c r="EN11" s="14" vm="1330">
        <f ca="1"/>
        <v>155.47</v>
      </c>
      <c r="EO11" s="14" vm="1331">
        <f ca="1"/>
        <v>155.04</v>
      </c>
      <c r="EP11" s="14" vm="1332">
        <f ca="1"/>
        <v>152.63999999999999</v>
      </c>
      <c r="EQ11" s="14" vm="1333">
        <f ca="1"/>
        <v>153.24</v>
      </c>
      <c r="ER11" s="14" vm="1334">
        <f ca="1"/>
        <v>151.87</v>
      </c>
      <c r="ES11" s="14" vm="1335">
        <f ca="1"/>
        <v>154</v>
      </c>
      <c r="ET11" s="14" vm="1336">
        <f ca="1"/>
        <v>154.77000000000001</v>
      </c>
      <c r="EU11" s="14" vm="1337">
        <f ca="1"/>
        <v>153</v>
      </c>
      <c r="EV11" s="14" vm="1338">
        <f ca="1"/>
        <v>153.11000000000001</v>
      </c>
      <c r="EW11" s="14" vm="1339">
        <f ca="1"/>
        <v>155.5</v>
      </c>
      <c r="EX11" s="14" vm="1340">
        <f ca="1"/>
        <v>155.16999999999999</v>
      </c>
      <c r="EY11" s="14" vm="1341">
        <f ca="1"/>
        <v>155.78</v>
      </c>
      <c r="EZ11" s="14" vm="1342">
        <f ca="1"/>
        <v>154.52000000000001</v>
      </c>
      <c r="FA11" s="14" vm="1343">
        <f ca="1"/>
        <v>155.4</v>
      </c>
      <c r="FB11" s="14" vm="1344">
        <f ca="1"/>
        <v>155.01</v>
      </c>
      <c r="FC11" s="14" vm="1345">
        <f ca="1"/>
        <v>154.80000000000001</v>
      </c>
      <c r="FD11" s="14" vm="1346">
        <f ca="1"/>
        <v>152.36000000000001</v>
      </c>
      <c r="FE11" s="14" vm="1347">
        <f ca="1"/>
        <v>150.47</v>
      </c>
      <c r="FF11" s="14" vm="1348">
        <f ca="1"/>
        <v>149.52000000000001</v>
      </c>
      <c r="FG11" s="14" vm="1349">
        <f ca="1"/>
        <v>149.31</v>
      </c>
      <c r="FH11" s="14" vm="1350">
        <f ca="1"/>
        <v>149.6</v>
      </c>
      <c r="FI11" s="14" vm="1351">
        <f ca="1"/>
        <v>149.22999999999999</v>
      </c>
      <c r="FJ11" s="14" vm="1352">
        <f ca="1"/>
        <v>146.63999999999999</v>
      </c>
      <c r="FK11" s="14" vm="1353">
        <f ca="1"/>
        <v>146.24</v>
      </c>
      <c r="FL11" s="14" vm="1354">
        <f ca="1"/>
        <v>146.62</v>
      </c>
      <c r="FM11" s="14" vm="1355">
        <f ca="1"/>
        <v>143.85</v>
      </c>
      <c r="FN11" s="14" vm="1356">
        <f ca="1"/>
        <v>146.41</v>
      </c>
      <c r="FO11" s="14" vm="1357">
        <f ca="1"/>
        <v>144.75</v>
      </c>
      <c r="FP11" s="14" vm="1358">
        <f ca="1"/>
        <v>143.58000000000001</v>
      </c>
      <c r="FQ11" s="14" vm="1359">
        <f ca="1"/>
        <v>144.47</v>
      </c>
      <c r="FR11" s="14" vm="1360">
        <f ca="1"/>
        <v>145.27000000000001</v>
      </c>
      <c r="FS11" s="14" vm="1361">
        <f ca="1"/>
        <v>145.85</v>
      </c>
      <c r="FT11" s="14" vm="1362">
        <f ca="1"/>
        <v>145.58000000000001</v>
      </c>
      <c r="FU11" s="14" vm="1363">
        <f ca="1"/>
        <v>145.05000000000001</v>
      </c>
      <c r="FV11" s="14" vm="1364">
        <f ca="1"/>
        <v>143.34</v>
      </c>
      <c r="FW11" s="14" vm="1365">
        <f ca="1"/>
        <v>144.62</v>
      </c>
      <c r="FX11" s="14" vm="1366">
        <f ca="1"/>
        <v>144.02000000000001</v>
      </c>
      <c r="FY11" s="14" vm="1367">
        <f ca="1"/>
        <v>144.19</v>
      </c>
      <c r="FZ11" s="14" vm="1368">
        <f ca="1"/>
        <v>143.66</v>
      </c>
      <c r="GA11" s="14" vm="1369">
        <f ca="1"/>
        <v>146.22999999999999</v>
      </c>
      <c r="GB11" s="14" vm="1370">
        <f ca="1"/>
        <v>142.27000000000001</v>
      </c>
      <c r="GC11" s="14" vm="1371">
        <f ca="1"/>
        <v>142.06</v>
      </c>
      <c r="GD11" s="14" vm="1359">
        <f ca="1"/>
        <v>144.47</v>
      </c>
      <c r="GE11" s="14" vm="1357">
        <f ca="1"/>
        <v>144.75</v>
      </c>
      <c r="GF11" s="14" vm="1372">
        <f ca="1"/>
        <v>144.97</v>
      </c>
      <c r="GG11" s="14" vm="1373">
        <f ca="1"/>
        <v>147.77000000000001</v>
      </c>
      <c r="GH11" s="14" vm="1374">
        <f ca="1"/>
        <v>147.03</v>
      </c>
      <c r="GI11" s="14" vm="1375">
        <f ca="1"/>
        <v>148.15</v>
      </c>
      <c r="GJ11" s="14" vm="1360">
        <f ca="1"/>
        <v>145.27000000000001</v>
      </c>
      <c r="GK11" s="14" vm="1352">
        <f ca="1"/>
        <v>146.63999999999999</v>
      </c>
      <c r="GL11" s="14" vm="1239">
        <f ca="1"/>
        <v>146.82</v>
      </c>
      <c r="GM11" s="14" vm="1376">
        <f ca="1"/>
        <v>152.88999999999999</v>
      </c>
      <c r="GN11" s="14" vm="1377">
        <f ca="1"/>
        <v>150.38</v>
      </c>
      <c r="GO11" s="14" vm="1378">
        <f ca="1"/>
        <v>151.15</v>
      </c>
      <c r="GP11" s="14" vm="1379">
        <f ca="1"/>
        <v>152.87</v>
      </c>
      <c r="GQ11" s="14" vm="1380">
        <f ca="1"/>
        <v>152.15</v>
      </c>
      <c r="GR11" s="14" vm="1334">
        <f ca="1"/>
        <v>151.87</v>
      </c>
      <c r="GS11" s="14" vm="1381">
        <f ca="1"/>
        <v>153.49</v>
      </c>
      <c r="GT11" s="14" vm="1254">
        <f ca="1"/>
        <v>154.69</v>
      </c>
      <c r="GU11" s="14" vm="1382">
        <f ca="1"/>
        <v>153.51</v>
      </c>
      <c r="GV11" s="14" vm="1383">
        <f ca="1"/>
        <v>153.12</v>
      </c>
      <c r="GW11" s="14" vm="1255">
        <f ca="1"/>
        <v>154.24</v>
      </c>
      <c r="GX11" s="14" vm="1384">
        <f ca="1"/>
        <v>156.13</v>
      </c>
      <c r="GY11" s="14" vm="1385">
        <f ca="1"/>
        <v>155.26</v>
      </c>
      <c r="GZ11" s="14" vm="1386">
        <f ca="1"/>
        <v>157.25</v>
      </c>
      <c r="HA11" s="14" vm="1387">
        <f ca="1"/>
        <v>156.15</v>
      </c>
      <c r="HB11" s="14" vm="1388">
        <f ca="1"/>
        <v>154.99</v>
      </c>
      <c r="HC11" s="14" vm="1389">
        <f ca="1"/>
        <v>157.88999999999999</v>
      </c>
      <c r="HD11" s="14" vm="1390">
        <f ca="1"/>
        <v>159.68</v>
      </c>
      <c r="HE11" s="14" vm="1391">
        <f ca="1"/>
        <v>162.30000000000001</v>
      </c>
      <c r="HF11" s="14" vm="1392">
        <f ca="1"/>
        <v>163.74</v>
      </c>
      <c r="HG11" s="14" vm="1393">
        <f ca="1"/>
        <v>166.09</v>
      </c>
      <c r="HH11" s="14" vm="1394">
        <f ca="1"/>
        <v>163.08000000000001</v>
      </c>
      <c r="HI11" s="14" vm="1395">
        <f ca="1"/>
        <v>163.72999999999999</v>
      </c>
      <c r="HJ11" s="14" vm="1396">
        <f ca="1"/>
        <v>165.02</v>
      </c>
      <c r="HK11" s="14" vm="1397">
        <f ca="1"/>
        <v>167.28</v>
      </c>
      <c r="HL11" s="14" vm="1398">
        <f ca="1"/>
        <v>165.42</v>
      </c>
      <c r="HM11" s="14" vm="1317">
        <f ca="1"/>
        <v>165.12</v>
      </c>
      <c r="HN11" s="14" vm="1399">
        <f ca="1"/>
        <v>165.83</v>
      </c>
      <c r="HO11" s="14" vm="1400">
        <f ca="1"/>
        <v>166.69</v>
      </c>
      <c r="HP11" s="14" vm="1401">
        <f ca="1"/>
        <v>167.7</v>
      </c>
      <c r="HQ11" s="14" vm="1284">
        <f ca="1"/>
        <v>165.86</v>
      </c>
      <c r="HR11" s="14" vm="1402">
        <f ca="1"/>
        <v>162.85</v>
      </c>
      <c r="HS11" s="14" vm="1403">
        <f ca="1"/>
        <v>162.99</v>
      </c>
      <c r="HT11" s="14" vm="1404">
        <f ca="1"/>
        <v>162.81</v>
      </c>
      <c r="HU11" s="14" vm="1405">
        <f ca="1"/>
        <v>162.84</v>
      </c>
      <c r="HV11" s="14" vm="1406">
        <f ca="1"/>
        <v>164.25</v>
      </c>
      <c r="HW11" s="14" vm="1403">
        <f ca="1"/>
        <v>162.99</v>
      </c>
      <c r="HX11" s="14" vm="1407">
        <f ca="1"/>
        <v>163.02000000000001</v>
      </c>
      <c r="HY11" s="14" vm="1408">
        <f ca="1"/>
        <v>163.63</v>
      </c>
      <c r="HZ11" s="14" vm="1409">
        <f ca="1"/>
        <v>163.29</v>
      </c>
      <c r="IA11" s="14" vm="1410">
        <f ca="1"/>
        <v>161.02000000000001</v>
      </c>
      <c r="IB11" s="14" vm="1411">
        <f ca="1"/>
        <v>161.72</v>
      </c>
      <c r="IC11" s="14" vm="1412">
        <f ca="1"/>
        <v>163.13</v>
      </c>
      <c r="ID11" s="14" vm="1413">
        <f ca="1"/>
        <v>163.71</v>
      </c>
      <c r="IE11" s="14" vm="1414">
        <f ca="1"/>
        <v>165.84</v>
      </c>
      <c r="IF11" s="14" vm="1415">
        <f ca="1"/>
        <v>153.25</v>
      </c>
      <c r="IG11" s="14" vm="1416">
        <f ca="1"/>
        <v>155.36000000000001</v>
      </c>
      <c r="IH11" s="14" vm="1417">
        <f ca="1"/>
        <v>159.82</v>
      </c>
      <c r="II11" s="14" vm="1333">
        <f ca="1"/>
        <v>153.24</v>
      </c>
      <c r="IJ11" s="14" vm="1418">
        <f ca="1"/>
        <v>150.62</v>
      </c>
      <c r="IK11" s="14" vm="1419">
        <f ca="1"/>
        <v>150</v>
      </c>
      <c r="IL11" s="14" vm="1420">
        <f ca="1"/>
        <v>150.97</v>
      </c>
      <c r="IM11" s="14" vm="1421">
        <f ca="1"/>
        <v>148.69</v>
      </c>
      <c r="IN11" s="14" vm="1422">
        <f ca="1"/>
        <v>151.72999999999999</v>
      </c>
      <c r="IO11" s="14" vm="1423">
        <f ca="1"/>
        <v>154.36000000000001</v>
      </c>
      <c r="IP11" s="14" vm="1424">
        <f ca="1"/>
        <v>153.62</v>
      </c>
      <c r="IQ11" s="14" vm="1425">
        <f ca="1"/>
        <v>153.91</v>
      </c>
      <c r="IR11" s="14" vm="1426">
        <f ca="1"/>
        <v>157.47</v>
      </c>
      <c r="IS11" s="14" vm="1427">
        <f ca="1"/>
        <v>156.91999999999999</v>
      </c>
      <c r="IT11" s="14" vm="1428">
        <f ca="1"/>
        <v>157.75</v>
      </c>
      <c r="IU11" s="14" vm="1429">
        <f ca="1"/>
        <v>155.38</v>
      </c>
      <c r="IV11" s="14" vm="1430">
        <f ca="1"/>
        <v>154.93</v>
      </c>
      <c r="IW11" s="14" vm="1431">
        <f ca="1"/>
        <v>154.58000000000001</v>
      </c>
      <c r="IX11" s="14" vm="1432">
        <f ca="1"/>
        <v>155.35</v>
      </c>
      <c r="IY11" s="14" vm="1433">
        <f ca="1"/>
        <v>155.91</v>
      </c>
      <c r="IZ11" s="14" vm="1434">
        <f ca="1"/>
        <v>156.31</v>
      </c>
      <c r="JA11" s="14" vm="1435">
        <f ca="1"/>
        <v>154.46</v>
      </c>
      <c r="JB11" s="14" vm="1436">
        <f ca="1"/>
        <v>156.12</v>
      </c>
      <c r="JC11" s="14"/>
      <c r="JD11" s="14"/>
      <c r="JE11" s="14"/>
      <c r="JF11" s="14"/>
      <c r="JG11" s="14"/>
    </row>
    <row r="12" spans="1:267" x14ac:dyDescent="0.25">
      <c r="B12" t="e" vm="1437">
        <v>#VALUE!</v>
      </c>
      <c r="C12" t="str">
        <f ca="1"/>
        <v>Banking Services</v>
      </c>
      <c r="D12">
        <v>50</v>
      </c>
      <c r="E12" s="11">
        <f ca="1"/>
        <v>252.51</v>
      </c>
      <c r="F12" s="11">
        <f ca="1"/>
        <v>12625.5</v>
      </c>
      <c r="G12" s="13">
        <f ca="1"/>
        <v>281.00000000000023</v>
      </c>
      <c r="H12" s="16">
        <f ca="1"/>
        <v>2.2763173883105853E-2</v>
      </c>
      <c r="I12" s="13">
        <f ca="1"/>
        <v>5769.5</v>
      </c>
      <c r="J12" s="27"/>
      <c r="K12" s="27"/>
      <c r="L12" s="27"/>
      <c r="N12" s="14" cm="1" vm="1438">
        <f t="array" aca="1" ref="N12:JB12" ca="1">TRANSPOSE(_xlfn.STOCKHISTORY(B12,TODAY()-365,TODAY(),0,0,1))</f>
        <v>192</v>
      </c>
      <c r="O12" s="14" vm="1439">
        <f ca="1"/>
        <v>191.75</v>
      </c>
      <c r="P12" s="14" vm="1440">
        <f ca="1"/>
        <v>195.65</v>
      </c>
      <c r="Q12" s="14" vm="1441">
        <f ca="1"/>
        <v>197.5</v>
      </c>
      <c r="R12" s="14" vm="1442">
        <f ca="1"/>
        <v>198.77</v>
      </c>
      <c r="S12" s="14" vm="1443">
        <f ca="1"/>
        <v>198.73</v>
      </c>
      <c r="T12" s="14" vm="1444">
        <f ca="1"/>
        <v>201.51</v>
      </c>
      <c r="U12" s="14" vm="1445">
        <f ca="1"/>
        <v>202.11</v>
      </c>
      <c r="V12" s="14" vm="1446">
        <f ca="1"/>
        <v>202.47</v>
      </c>
      <c r="W12" s="14" vm="1447">
        <f ca="1"/>
        <v>204.79</v>
      </c>
      <c r="X12" s="14" vm="1448">
        <f ca="1"/>
        <v>195.58</v>
      </c>
      <c r="Y12" s="14" vm="1449">
        <f ca="1"/>
        <v>199.52</v>
      </c>
      <c r="Z12" s="14" vm="1450">
        <f ca="1"/>
        <v>198.31</v>
      </c>
      <c r="AA12" s="14" vm="1451">
        <f ca="1"/>
        <v>196.92</v>
      </c>
      <c r="AB12" s="14" vm="1452">
        <f ca="1"/>
        <v>200.71</v>
      </c>
      <c r="AC12" s="14" vm="1453">
        <f ca="1"/>
        <v>199.5</v>
      </c>
      <c r="AD12" s="14" vm="1454">
        <f ca="1"/>
        <v>198.11</v>
      </c>
      <c r="AE12" s="14" vm="1455">
        <f ca="1"/>
        <v>199.33</v>
      </c>
      <c r="AF12" s="14" vm="1456">
        <f ca="1"/>
        <v>202.63</v>
      </c>
      <c r="AG12" s="14" vm="1457">
        <f ca="1"/>
        <v>201.82</v>
      </c>
      <c r="AH12" s="14" vm="1458">
        <f ca="1"/>
        <v>199.16</v>
      </c>
      <c r="AI12" s="14" vm="1459">
        <f ca="1"/>
        <v>197.26</v>
      </c>
      <c r="AJ12" s="14" vm="1460">
        <f ca="1"/>
        <v>196.91</v>
      </c>
      <c r="AK12" s="14" vm="1461">
        <f ca="1"/>
        <v>199.95</v>
      </c>
      <c r="AL12" s="14" vm="1462">
        <f ca="1"/>
        <v>199.61</v>
      </c>
      <c r="AM12" s="14" vm="1463">
        <f ca="1"/>
        <v>194.36</v>
      </c>
      <c r="AN12" s="14" vm="1464">
        <f ca="1"/>
        <v>191.53</v>
      </c>
      <c r="AO12" s="14" vm="1465">
        <f ca="1"/>
        <v>193.66</v>
      </c>
      <c r="AP12" s="14" vm="1466">
        <f ca="1"/>
        <v>193.78</v>
      </c>
      <c r="AQ12" s="14" vm="1467">
        <f ca="1"/>
        <v>194.98</v>
      </c>
      <c r="AR12" s="14" vm="1468">
        <f ca="1"/>
        <v>197</v>
      </c>
      <c r="AS12" s="14" vm="1469">
        <f ca="1"/>
        <v>198.67</v>
      </c>
      <c r="AT12" s="14" vm="1470">
        <f ca="1"/>
        <v>196.3</v>
      </c>
      <c r="AU12" s="14" vm="1471">
        <f ca="1"/>
        <v>198.88</v>
      </c>
      <c r="AV12" s="14" vm="1185">
        <f ca="1"/>
        <v>198.07</v>
      </c>
      <c r="AW12" s="14" vm="1472">
        <f ca="1"/>
        <v>197.43</v>
      </c>
      <c r="AX12" s="14" vm="1473">
        <f ca="1"/>
        <v>199.17</v>
      </c>
      <c r="AY12" s="14" vm="1474">
        <f ca="1"/>
        <v>202.26</v>
      </c>
      <c r="AZ12" s="14" vm="1475">
        <f ca="1"/>
        <v>205.45</v>
      </c>
      <c r="BA12" s="14" vm="1476">
        <f ca="1"/>
        <v>208.83</v>
      </c>
      <c r="BB12" s="14" vm="1477">
        <f ca="1"/>
        <v>208.69</v>
      </c>
      <c r="BC12" s="14" vm="1447">
        <f ca="1"/>
        <v>204.79</v>
      </c>
      <c r="BD12" s="14" vm="1478">
        <f ca="1"/>
        <v>205.17</v>
      </c>
      <c r="BE12" s="14" vm="1479">
        <f ca="1"/>
        <v>207.63</v>
      </c>
      <c r="BF12" s="14" vm="1480">
        <f ca="1"/>
        <v>207.8</v>
      </c>
      <c r="BG12" s="14" vm="1481">
        <f ca="1"/>
        <v>207.45</v>
      </c>
      <c r="BH12" s="14" vm="1482">
        <f ca="1"/>
        <v>204.94</v>
      </c>
      <c r="BI12" s="14" vm="1483">
        <f ca="1"/>
        <v>210.05</v>
      </c>
      <c r="BJ12" s="14" vm="1484">
        <f ca="1"/>
        <v>213.62</v>
      </c>
      <c r="BK12" s="14" vm="1485">
        <f ca="1"/>
        <v>216.87</v>
      </c>
      <c r="BL12" s="14" vm="1486">
        <f ca="1"/>
        <v>209.98</v>
      </c>
      <c r="BM12" s="14" vm="1487">
        <f ca="1"/>
        <v>209.78</v>
      </c>
      <c r="BN12" s="14" vm="1488">
        <f ca="1"/>
        <v>210.28</v>
      </c>
      <c r="BO12" s="14" vm="1200">
        <f ca="1"/>
        <v>210.33</v>
      </c>
      <c r="BP12" s="14" vm="1489">
        <f ca="1"/>
        <v>208.59</v>
      </c>
      <c r="BQ12" s="14" vm="1490">
        <f ca="1"/>
        <v>208.67</v>
      </c>
      <c r="BR12" s="14" vm="1491">
        <f ca="1"/>
        <v>212.24</v>
      </c>
      <c r="BS12" s="14" vm="1492">
        <f ca="1"/>
        <v>210.85</v>
      </c>
      <c r="BT12" s="14" vm="1493">
        <f ca="1"/>
        <v>215.19</v>
      </c>
      <c r="BU12" s="14" vm="1494">
        <f ca="1"/>
        <v>212.8</v>
      </c>
      <c r="BV12" s="14" vm="1495">
        <f ca="1"/>
        <v>207.96</v>
      </c>
      <c r="BW12" s="14" vm="1496">
        <f ca="1"/>
        <v>199.14</v>
      </c>
      <c r="BX12" s="14" vm="1497">
        <f ca="1"/>
        <v>194.9</v>
      </c>
      <c r="BY12" s="14" vm="1498">
        <f ca="1"/>
        <v>200.34</v>
      </c>
      <c r="BZ12" s="14" vm="1499">
        <f ca="1"/>
        <v>200.4</v>
      </c>
      <c r="CA12" s="14" vm="1500">
        <f ca="1"/>
        <v>204.06</v>
      </c>
      <c r="CB12" s="14" vm="1501">
        <f ca="1"/>
        <v>205.8</v>
      </c>
      <c r="CC12" s="14" vm="1502">
        <f ca="1"/>
        <v>206.19</v>
      </c>
      <c r="CD12" s="14" vm="1503">
        <f ca="1"/>
        <v>207.94</v>
      </c>
      <c r="CE12" s="14" vm="1504">
        <f ca="1"/>
        <v>210.24</v>
      </c>
      <c r="CF12" s="14" vm="1505">
        <f ca="1"/>
        <v>211.55</v>
      </c>
      <c r="CG12" s="14" vm="1506">
        <f ca="1"/>
        <v>213.97</v>
      </c>
      <c r="CH12" s="14" vm="1507">
        <f ca="1"/>
        <v>215.45</v>
      </c>
      <c r="CI12" s="14" vm="1508">
        <f ca="1"/>
        <v>214.52</v>
      </c>
      <c r="CJ12" s="14" vm="1509">
        <f ca="1"/>
        <v>214.6</v>
      </c>
      <c r="CK12" s="14" vm="1510">
        <f ca="1"/>
        <v>216.63</v>
      </c>
      <c r="CL12" s="14" vm="1511">
        <f ca="1"/>
        <v>218.31</v>
      </c>
      <c r="CM12" s="14" vm="1512">
        <f ca="1"/>
        <v>219.17</v>
      </c>
      <c r="CN12" s="14" vm="1513">
        <f ca="1"/>
        <v>220.18</v>
      </c>
      <c r="CO12" s="14" vm="1514">
        <f ca="1"/>
        <v>221.29</v>
      </c>
      <c r="CP12" s="14" vm="1515">
        <f ca="1"/>
        <v>222.21</v>
      </c>
      <c r="CQ12" s="14" vm="1516">
        <f ca="1"/>
        <v>224.8</v>
      </c>
      <c r="CR12" s="14" vm="1517">
        <f ca="1"/>
        <v>220.3</v>
      </c>
      <c r="CS12" s="14" vm="1518">
        <f ca="1"/>
        <v>219.33</v>
      </c>
      <c r="CT12" s="14" vm="1519">
        <f ca="1"/>
        <v>217.63</v>
      </c>
      <c r="CU12" s="14" vm="1520">
        <f ca="1"/>
        <v>212.46</v>
      </c>
      <c r="CV12" s="14" vm="1521">
        <f ca="1"/>
        <v>216.81</v>
      </c>
      <c r="CW12" s="14" vm="1522">
        <f ca="1"/>
        <v>205.56</v>
      </c>
      <c r="CX12" s="14" vm="1523">
        <f ca="1"/>
        <v>207.23</v>
      </c>
      <c r="CY12" s="14" vm="1524">
        <f ca="1"/>
        <v>206.6</v>
      </c>
      <c r="CZ12" s="14" vm="1525">
        <f ca="1"/>
        <v>204.32</v>
      </c>
      <c r="DA12" s="14" vm="1526">
        <f ca="1"/>
        <v>207.86</v>
      </c>
      <c r="DB12" s="14" vm="1527">
        <f ca="1"/>
        <v>209.25</v>
      </c>
      <c r="DC12" s="14" vm="1528">
        <f ca="1"/>
        <v>207.53</v>
      </c>
      <c r="DD12" s="14" vm="1529">
        <f ca="1"/>
        <v>210.48</v>
      </c>
      <c r="DE12" s="14" vm="1530">
        <f ca="1"/>
        <v>211.09</v>
      </c>
      <c r="DF12" s="14" vm="1531">
        <f ca="1"/>
        <v>211.44</v>
      </c>
      <c r="DG12" s="14" vm="1532">
        <f ca="1"/>
        <v>211.59</v>
      </c>
      <c r="DH12" s="14" vm="1533">
        <f ca="1"/>
        <v>210.19</v>
      </c>
      <c r="DI12" s="14" vm="1487">
        <f ca="1"/>
        <v>209.78</v>
      </c>
      <c r="DJ12" s="14" vm="1534">
        <f ca="1"/>
        <v>210.5</v>
      </c>
      <c r="DK12" s="14" vm="1535">
        <f ca="1"/>
        <v>210.86</v>
      </c>
      <c r="DL12" s="14" vm="1536">
        <f ca="1"/>
        <v>207.04</v>
      </c>
      <c r="DM12" s="14" vm="1537">
        <f ca="1"/>
        <v>207.29</v>
      </c>
      <c r="DN12" s="14" vm="1184">
        <f ca="1"/>
        <v>205.23</v>
      </c>
      <c r="DO12" s="14" vm="1538">
        <f ca="1"/>
        <v>211.22</v>
      </c>
      <c r="DP12" s="14" vm="1539">
        <f ca="1"/>
        <v>210.93</v>
      </c>
      <c r="DQ12" s="14" vm="1540">
        <f ca="1"/>
        <v>210.75</v>
      </c>
      <c r="DR12" s="14" vm="1541">
        <f ca="1"/>
        <v>213.42</v>
      </c>
      <c r="DS12" s="14" vm="1542">
        <f ca="1"/>
        <v>212.84</v>
      </c>
      <c r="DT12" s="14" vm="1543">
        <f ca="1"/>
        <v>222.29</v>
      </c>
      <c r="DU12" s="14" vm="1544">
        <f ca="1"/>
        <v>221.48</v>
      </c>
      <c r="DV12" s="14" vm="1545">
        <f ca="1"/>
        <v>222.39</v>
      </c>
      <c r="DW12" s="14" vm="1546">
        <f ca="1"/>
        <v>223.64</v>
      </c>
      <c r="DX12" s="14" vm="1547">
        <f ca="1"/>
        <v>224.42</v>
      </c>
      <c r="DY12" s="14" vm="1548">
        <f ca="1"/>
        <v>225.37</v>
      </c>
      <c r="DZ12" s="14" vm="1549">
        <f ca="1"/>
        <v>223</v>
      </c>
      <c r="EA12" s="14" vm="1550">
        <f ca="1"/>
        <v>224.12</v>
      </c>
      <c r="EB12" s="14" vm="1551">
        <f ca="1"/>
        <v>223.41</v>
      </c>
      <c r="EC12" s="14" vm="1552">
        <f ca="1"/>
        <v>224.98</v>
      </c>
      <c r="ED12" s="14" vm="1553">
        <f ca="1"/>
        <v>222.31</v>
      </c>
      <c r="EE12" s="14" vm="1554">
        <f ca="1"/>
        <v>225.5</v>
      </c>
      <c r="EF12" s="14" vm="1555">
        <f ca="1"/>
        <v>222.9</v>
      </c>
      <c r="EG12" s="14" vm="1556">
        <f ca="1"/>
        <v>224.41</v>
      </c>
      <c r="EH12" s="14" vm="1557">
        <f ca="1"/>
        <v>221.92</v>
      </c>
      <c r="EI12" s="14" vm="1558">
        <f ca="1"/>
        <v>222.94</v>
      </c>
      <c r="EJ12" s="14" vm="1559">
        <f ca="1"/>
        <v>219.78</v>
      </c>
      <c r="EK12" s="14" vm="1560">
        <f ca="1"/>
        <v>221.49</v>
      </c>
      <c r="EL12" s="14" vm="1561">
        <f ca="1"/>
        <v>247.06</v>
      </c>
      <c r="EM12" s="14" vm="1562">
        <f ca="1"/>
        <v>236.38</v>
      </c>
      <c r="EN12" s="14" vm="1563">
        <f ca="1"/>
        <v>236.98</v>
      </c>
      <c r="EO12" s="14" vm="1564">
        <f ca="1"/>
        <v>239.29</v>
      </c>
      <c r="EP12" s="14" vm="1565">
        <f ca="1"/>
        <v>239.56</v>
      </c>
      <c r="EQ12" s="14" vm="1566">
        <f ca="1"/>
        <v>241.16</v>
      </c>
      <c r="ER12" s="14" vm="1567">
        <f ca="1"/>
        <v>241.87</v>
      </c>
      <c r="ES12" s="14" vm="1568">
        <f ca="1"/>
        <v>245.31</v>
      </c>
      <c r="ET12" s="14" vm="1569">
        <f ca="1"/>
        <v>245.03</v>
      </c>
      <c r="EU12" s="14" vm="1570">
        <f ca="1"/>
        <v>243.09</v>
      </c>
      <c r="EV12" s="14" vm="1571">
        <f ca="1"/>
        <v>240.78</v>
      </c>
      <c r="EW12" s="14" vm="1572">
        <f ca="1"/>
        <v>244.76</v>
      </c>
      <c r="EX12" s="14" vm="1573">
        <f ca="1"/>
        <v>248.55</v>
      </c>
      <c r="EY12" s="14" vm="1574">
        <f ca="1"/>
        <v>250.29</v>
      </c>
      <c r="EZ12" s="14" vm="1575">
        <f ca="1"/>
        <v>249.97</v>
      </c>
      <c r="FA12" s="14" vm="1162">
        <f ca="1"/>
        <v>249.79</v>
      </c>
      <c r="FB12" s="14" vm="1576">
        <f ca="1"/>
        <v>249.72</v>
      </c>
      <c r="FC12" s="14" vm="1577">
        <f ca="1"/>
        <v>246.25</v>
      </c>
      <c r="FD12" s="14" vm="1578">
        <f ca="1"/>
        <v>244.82</v>
      </c>
      <c r="FE12" s="14" vm="1579">
        <f ca="1"/>
        <v>243.4</v>
      </c>
      <c r="FF12" s="14" vm="1580">
        <f ca="1"/>
        <v>245.48</v>
      </c>
      <c r="FG12" s="14" vm="1581">
        <f ca="1"/>
        <v>247.36</v>
      </c>
      <c r="FH12" s="14" vm="1582">
        <f ca="1"/>
        <v>243.81</v>
      </c>
      <c r="FI12" s="14" vm="1583">
        <f ca="1"/>
        <v>242.86</v>
      </c>
      <c r="FJ12" s="14" vm="1584">
        <f ca="1"/>
        <v>243.53</v>
      </c>
      <c r="FK12" s="14" vm="1585">
        <f ca="1"/>
        <v>241.53</v>
      </c>
      <c r="FL12" s="14" vm="1586">
        <f ca="1"/>
        <v>239.94</v>
      </c>
      <c r="FM12" s="14" vm="1587">
        <f ca="1"/>
        <v>239.58</v>
      </c>
      <c r="FN12" s="14" vm="1588">
        <f ca="1"/>
        <v>238.36</v>
      </c>
      <c r="FO12" s="14" vm="1589">
        <f ca="1"/>
        <v>230.37</v>
      </c>
      <c r="FP12" s="14" vm="1590">
        <f ca="1"/>
        <v>232.96</v>
      </c>
      <c r="FQ12" s="14" vm="1591">
        <f ca="1"/>
        <v>237.6</v>
      </c>
      <c r="FR12" s="14" vm="1592">
        <f ca="1"/>
        <v>238.39</v>
      </c>
      <c r="FS12" s="14" vm="1593">
        <f ca="1"/>
        <v>242.31</v>
      </c>
      <c r="FT12" s="14" vm="1594">
        <f ca="1"/>
        <v>243.14</v>
      </c>
      <c r="FU12" s="14" vm="1595">
        <f ca="1"/>
        <v>241.17</v>
      </c>
      <c r="FV12" s="14" vm="1596">
        <f ca="1"/>
        <v>239.32</v>
      </c>
      <c r="FW12" s="14" vm="1597">
        <f ca="1"/>
        <v>239.71</v>
      </c>
      <c r="FX12" s="14" vm="1598">
        <f ca="1"/>
        <v>240</v>
      </c>
      <c r="FY12" s="14" vm="1599">
        <f ca="1"/>
        <v>243.28</v>
      </c>
      <c r="FZ12" s="14" vm="1600">
        <f ca="1"/>
        <v>240.85</v>
      </c>
      <c r="GA12" s="14" vm="1601">
        <f ca="1"/>
        <v>243.17</v>
      </c>
      <c r="GB12" s="14" vm="1602">
        <f ca="1"/>
        <v>243.13</v>
      </c>
      <c r="GC12" s="14" vm="1603">
        <f ca="1"/>
        <v>239.87</v>
      </c>
      <c r="GD12" s="14" vm="1604">
        <f ca="1"/>
        <v>244.21</v>
      </c>
      <c r="GE12" s="14" vm="1605">
        <f ca="1"/>
        <v>247.47</v>
      </c>
      <c r="GF12" s="14" vm="1606">
        <f ca="1"/>
        <v>252.35</v>
      </c>
      <c r="GG12" s="14" vm="1607">
        <f ca="1"/>
        <v>254.27</v>
      </c>
      <c r="GH12" s="14" vm="1608">
        <f ca="1"/>
        <v>259.16000000000003</v>
      </c>
      <c r="GI12" s="14" vm="1609">
        <f ca="1"/>
        <v>263.02999999999997</v>
      </c>
      <c r="GJ12" s="14" vm="1610">
        <f ca="1"/>
        <v>262.83999999999997</v>
      </c>
      <c r="GK12" s="14" vm="1611">
        <f ca="1"/>
        <v>265.95</v>
      </c>
      <c r="GL12" s="14" vm="1612">
        <f ca="1"/>
        <v>264.83999999999997</v>
      </c>
      <c r="GM12" s="14" vm="1613">
        <f ca="1"/>
        <v>265.85000000000002</v>
      </c>
      <c r="GN12" s="14" vm="1614">
        <f ca="1"/>
        <v>267.14</v>
      </c>
      <c r="GO12" s="14" vm="1615">
        <f ca="1"/>
        <v>266.58</v>
      </c>
      <c r="GP12" s="14" vm="1616">
        <f ca="1"/>
        <v>268.23</v>
      </c>
      <c r="GQ12" s="14" vm="1617">
        <f ca="1"/>
        <v>267.3</v>
      </c>
      <c r="GR12" s="14" vm="1618">
        <f ca="1"/>
        <v>266.81</v>
      </c>
      <c r="GS12" s="14" vm="1619">
        <f ca="1"/>
        <v>267.94</v>
      </c>
      <c r="GT12" s="14" vm="1134">
        <f ca="1"/>
        <v>270.43</v>
      </c>
      <c r="GU12" s="14" vm="1620">
        <f ca="1"/>
        <v>276.89999999999998</v>
      </c>
      <c r="GV12" s="14" vm="1621">
        <f ca="1"/>
        <v>275.8</v>
      </c>
      <c r="GW12" s="14" vm="1622">
        <f ca="1"/>
        <v>271.04000000000002</v>
      </c>
      <c r="GX12" s="14" vm="1623">
        <f ca="1"/>
        <v>274.99</v>
      </c>
      <c r="GY12" s="14" vm="1077">
        <f ca="1"/>
        <v>275.45</v>
      </c>
      <c r="GZ12" s="14" vm="1624">
        <f ca="1"/>
        <v>276.32</v>
      </c>
      <c r="HA12" s="14" vm="1130">
        <f ca="1"/>
        <v>276.58999999999997</v>
      </c>
      <c r="HB12" s="14" vm="1625">
        <f ca="1"/>
        <v>279.95</v>
      </c>
      <c r="HC12" s="14" vm="1626">
        <f ca="1"/>
        <v>279.25</v>
      </c>
      <c r="HD12" s="14" vm="1627">
        <f ca="1"/>
        <v>266.8</v>
      </c>
      <c r="HE12" s="14" vm="1628">
        <f ca="1"/>
        <v>264.24</v>
      </c>
      <c r="HF12" s="14" vm="1629">
        <f ca="1"/>
        <v>261.33999999999997</v>
      </c>
      <c r="HG12" s="14" vm="1630">
        <f ca="1"/>
        <v>257.39999999999998</v>
      </c>
      <c r="HH12" s="14" vm="1052">
        <f ca="1"/>
        <v>258.79000000000002</v>
      </c>
      <c r="HI12" s="14" vm="1631">
        <f ca="1"/>
        <v>259.05</v>
      </c>
      <c r="HJ12" s="14" vm="1632">
        <f ca="1"/>
        <v>264.64999999999998</v>
      </c>
      <c r="HK12" s="14" vm="1633">
        <f ca="1"/>
        <v>260.62</v>
      </c>
      <c r="HL12" s="14" vm="1634">
        <f ca="1"/>
        <v>250.25</v>
      </c>
      <c r="HM12" s="14" vm="1635">
        <f ca="1"/>
        <v>251.53</v>
      </c>
      <c r="HN12" s="14" vm="1636">
        <f ca="1"/>
        <v>246.54</v>
      </c>
      <c r="HO12" s="14" vm="1637">
        <f ca="1"/>
        <v>242.28</v>
      </c>
      <c r="HP12" s="14" vm="1638">
        <f ca="1"/>
        <v>232.22</v>
      </c>
      <c r="HQ12" s="14" vm="1639">
        <f ca="1"/>
        <v>229.14</v>
      </c>
      <c r="HR12" s="14" vm="1640">
        <f ca="1"/>
        <v>227.9</v>
      </c>
      <c r="HS12" s="14" vm="1641">
        <f ca="1"/>
        <v>225.19</v>
      </c>
      <c r="HT12" s="14" vm="1642">
        <f ca="1"/>
        <v>232.44</v>
      </c>
      <c r="HU12" s="14" vm="1643">
        <f ca="1"/>
        <v>233.93</v>
      </c>
      <c r="HV12" s="14" vm="1644">
        <f ca="1"/>
        <v>234.97</v>
      </c>
      <c r="HW12" s="14" vm="1645">
        <f ca="1"/>
        <v>239.11</v>
      </c>
      <c r="HX12" s="14" vm="1646">
        <f ca="1"/>
        <v>239.01</v>
      </c>
      <c r="HY12" s="14" vm="1647">
        <f ca="1"/>
        <v>241.63</v>
      </c>
      <c r="HZ12" s="14" vm="1648">
        <f ca="1"/>
        <v>248.06</v>
      </c>
      <c r="IA12" s="14" vm="1649">
        <f ca="1"/>
        <v>251.13</v>
      </c>
      <c r="IB12" s="14" vm="1650">
        <f ca="1"/>
        <v>251.03</v>
      </c>
      <c r="IC12" s="14" vm="1651">
        <f ca="1"/>
        <v>248.12</v>
      </c>
      <c r="ID12" s="14" vm="1652">
        <f ca="1"/>
        <v>242.85</v>
      </c>
      <c r="IE12" s="14" vm="1169">
        <f ca="1"/>
        <v>245.3</v>
      </c>
      <c r="IF12" s="14" vm="1653">
        <f ca="1"/>
        <v>243.66</v>
      </c>
      <c r="IG12" s="14" vm="1654">
        <f ca="1"/>
        <v>245.82</v>
      </c>
      <c r="IH12" s="14" vm="1655">
        <f ca="1"/>
        <v>228.69</v>
      </c>
      <c r="II12" s="14" vm="1488">
        <f ca="1"/>
        <v>210.28</v>
      </c>
      <c r="IJ12" s="14" vm="1656">
        <f ca="1"/>
        <v>214.44</v>
      </c>
      <c r="IK12" s="14" vm="1485">
        <f ca="1"/>
        <v>216.87</v>
      </c>
      <c r="IL12" s="14" vm="1657">
        <f ca="1"/>
        <v>234.34</v>
      </c>
      <c r="IM12" s="14" vm="1658">
        <f ca="1"/>
        <v>227.11</v>
      </c>
      <c r="IN12" s="14" vm="1659">
        <f ca="1"/>
        <v>236.2</v>
      </c>
      <c r="IO12" s="14" vm="1660">
        <f ca="1"/>
        <v>234.72</v>
      </c>
      <c r="IP12" s="14" vm="1661">
        <f ca="1"/>
        <v>233.13</v>
      </c>
      <c r="IQ12" s="14" vm="1662">
        <f ca="1"/>
        <v>229.61</v>
      </c>
      <c r="IR12" s="14" vm="1663">
        <f ca="1"/>
        <v>231.96</v>
      </c>
      <c r="IS12" s="14" vm="1664">
        <f ca="1"/>
        <v>228.99</v>
      </c>
      <c r="IT12" s="14" vm="1665">
        <f ca="1"/>
        <v>235.59</v>
      </c>
      <c r="IU12" s="14" vm="1666">
        <f ca="1"/>
        <v>240.88</v>
      </c>
      <c r="IV12" s="14" vm="1667">
        <f ca="1"/>
        <v>244.64</v>
      </c>
      <c r="IW12" s="14" vm="1668">
        <f ca="1"/>
        <v>243.55</v>
      </c>
      <c r="IX12" s="14" vm="1669">
        <f ca="1"/>
        <v>243.22</v>
      </c>
      <c r="IY12" s="14" vm="1670">
        <f ca="1"/>
        <v>244.62</v>
      </c>
      <c r="IZ12" s="14" vm="1670">
        <f ca="1"/>
        <v>244.62</v>
      </c>
      <c r="JA12" s="14" vm="1671">
        <f ca="1"/>
        <v>246.89</v>
      </c>
      <c r="JB12" s="14" vm="1672">
        <f ca="1"/>
        <v>252.51</v>
      </c>
      <c r="JC12" s="14"/>
      <c r="JD12" s="14"/>
      <c r="JE12" s="14"/>
      <c r="JF12" s="14"/>
      <c r="JG12" s="14"/>
    </row>
    <row r="13" spans="1:267" x14ac:dyDescent="0.25">
      <c r="B13" t="e" vm="1673">
        <v>#VALUE!</v>
      </c>
      <c r="C13" t="str">
        <f ca="1"/>
        <v>Textiles &amp; Apparel</v>
      </c>
      <c r="D13">
        <v>100</v>
      </c>
      <c r="E13" s="11">
        <f ca="1"/>
        <v>58.59</v>
      </c>
      <c r="F13" s="11">
        <f ca="1"/>
        <v>5859</v>
      </c>
      <c r="G13" s="13">
        <f ca="1"/>
        <v>183.00000000000054</v>
      </c>
      <c r="H13" s="16">
        <f ca="1"/>
        <v>3.2241014799154435E-2</v>
      </c>
      <c r="I13" s="13">
        <f ca="1"/>
        <v>-7285</v>
      </c>
      <c r="J13" s="27"/>
      <c r="K13" s="27"/>
      <c r="L13" s="27"/>
      <c r="N13" s="14" cm="1" vm="1674">
        <f t="array" aca="1" ref="N13:EI13" ca="1">TRANSPOSE(_xlfn.STOCKHISTORY(B13,TODAY()-365,TODAY(),0,0,1))</f>
        <v>93.36</v>
      </c>
      <c r="O13" s="14" vm="1675">
        <f ca="1"/>
        <v>93.78</v>
      </c>
      <c r="P13" s="14" vm="1676">
        <f ca="1"/>
        <v>93.59</v>
      </c>
      <c r="Q13" s="14" vm="1677">
        <f ca="1"/>
        <v>93.39</v>
      </c>
      <c r="R13" s="14" vm="1678">
        <f ca="1"/>
        <v>90.94</v>
      </c>
      <c r="S13" s="14" vm="1679">
        <f ca="1"/>
        <v>92.72</v>
      </c>
      <c r="T13" s="14" vm="1680">
        <f ca="1"/>
        <v>92.79</v>
      </c>
      <c r="U13" s="14" vm="1681">
        <f ca="1"/>
        <v>91.67</v>
      </c>
      <c r="V13" s="14" vm="1682">
        <f ca="1"/>
        <v>91.77</v>
      </c>
      <c r="W13" s="14" vm="1683">
        <f ca="1"/>
        <v>92.18</v>
      </c>
      <c r="X13" s="14" vm="1682">
        <f ca="1"/>
        <v>91.77</v>
      </c>
      <c r="Y13" s="14" vm="1684">
        <f ca="1"/>
        <v>92.82</v>
      </c>
      <c r="Z13" s="14" vm="1685">
        <f ca="1"/>
        <v>92.5</v>
      </c>
      <c r="AA13" s="14" vm="1686">
        <f ca="1"/>
        <v>91.4</v>
      </c>
      <c r="AB13" s="14" vm="1687">
        <f ca="1"/>
        <v>91.75</v>
      </c>
      <c r="AC13" s="14" vm="631">
        <f ca="1"/>
        <v>92</v>
      </c>
      <c r="AD13" s="14" vm="1681">
        <f ca="1"/>
        <v>91.67</v>
      </c>
      <c r="AE13" s="14" vm="1688">
        <f ca="1"/>
        <v>93.45</v>
      </c>
      <c r="AF13" s="14" vm="1689">
        <f ca="1"/>
        <v>95.05</v>
      </c>
      <c r="AG13" s="14" vm="1690">
        <f ca="1"/>
        <v>94.4</v>
      </c>
      <c r="AH13" s="14" vm="1691">
        <f ca="1"/>
        <v>94.74</v>
      </c>
      <c r="AI13" s="14" vm="1692">
        <f ca="1"/>
        <v>94.32</v>
      </c>
      <c r="AJ13" s="14" vm="1693">
        <f ca="1"/>
        <v>95.72</v>
      </c>
      <c r="AK13" s="14" vm="1694">
        <f ca="1"/>
        <v>96.55</v>
      </c>
      <c r="AL13" s="14" vm="1695">
        <f ca="1"/>
        <v>96</v>
      </c>
      <c r="AM13" s="14" vm="1696">
        <f ca="1"/>
        <v>95.87</v>
      </c>
      <c r="AN13" s="14" vm="1697">
        <f ca="1"/>
        <v>93.68</v>
      </c>
      <c r="AO13" s="14" vm="1698">
        <f ca="1"/>
        <v>94.18</v>
      </c>
      <c r="AP13" s="14" vm="1677">
        <f ca="1"/>
        <v>93.39</v>
      </c>
      <c r="AQ13" s="14" vm="1699">
        <f ca="1"/>
        <v>95</v>
      </c>
      <c r="AR13" s="14" vm="1700">
        <f ca="1"/>
        <v>94.78</v>
      </c>
      <c r="AS13" s="14" vm="1701">
        <f ca="1"/>
        <v>95.57</v>
      </c>
      <c r="AT13" s="14" vm="1702">
        <f ca="1"/>
        <v>97.18</v>
      </c>
      <c r="AU13" s="14" vm="1703">
        <f ca="1"/>
        <v>97.17</v>
      </c>
      <c r="AV13" s="14" vm="1704">
        <f ca="1"/>
        <v>94.75</v>
      </c>
      <c r="AW13" s="14" vm="1705">
        <f ca="1"/>
        <v>94.06</v>
      </c>
      <c r="AX13" s="14" vm="628">
        <f ca="1"/>
        <v>94.19</v>
      </c>
      <c r="AY13" s="14" vm="1706">
        <f ca="1"/>
        <v>75.37</v>
      </c>
      <c r="AZ13" s="14" vm="1707">
        <f ca="1"/>
        <v>76.83</v>
      </c>
      <c r="BA13" s="14" vm="1708">
        <f ca="1"/>
        <v>76.040000000000006</v>
      </c>
      <c r="BB13" s="14" vm="1709">
        <f ca="1"/>
        <v>75.239999999999995</v>
      </c>
      <c r="BC13" s="14" vm="1710">
        <f ca="1"/>
        <v>75.430000000000007</v>
      </c>
      <c r="BD13" s="14" vm="1711">
        <f ca="1"/>
        <v>73.05</v>
      </c>
      <c r="BE13" s="14" vm="1712">
        <f ca="1"/>
        <v>72.459999999999994</v>
      </c>
      <c r="BF13" s="14" vm="1713">
        <f ca="1"/>
        <v>72.540000000000006</v>
      </c>
      <c r="BG13" s="14" vm="1714">
        <f ca="1"/>
        <v>73.39</v>
      </c>
      <c r="BH13" s="14" vm="1715">
        <f ca="1"/>
        <v>73.42</v>
      </c>
      <c r="BI13" s="14" vm="1716">
        <f ca="1"/>
        <v>71.31</v>
      </c>
      <c r="BJ13" s="14" vm="1717">
        <f ca="1"/>
        <v>72.81</v>
      </c>
      <c r="BK13" s="14" vm="1718">
        <f ca="1"/>
        <v>73.069999999999993</v>
      </c>
      <c r="BL13" s="14" vm="1719">
        <f ca="1"/>
        <v>72.38</v>
      </c>
      <c r="BM13" s="14" vm="1720">
        <f ca="1"/>
        <v>72.7</v>
      </c>
      <c r="BN13" s="14" vm="1721">
        <f ca="1"/>
        <v>74.86</v>
      </c>
      <c r="BO13" s="14" vm="1722">
        <f ca="1"/>
        <v>73.400000000000006</v>
      </c>
      <c r="BP13" s="14" vm="1723">
        <f ca="1"/>
        <v>71.09</v>
      </c>
      <c r="BQ13" s="14" vm="1724">
        <f ca="1"/>
        <v>71.41</v>
      </c>
      <c r="BR13" s="14" vm="1725">
        <f ca="1"/>
        <v>72.56</v>
      </c>
      <c r="BS13" s="14" vm="1726">
        <f ca="1"/>
        <v>73.55</v>
      </c>
      <c r="BT13" s="14" vm="1727">
        <f ca="1"/>
        <v>74.319999999999993</v>
      </c>
      <c r="BU13" s="14" vm="1721">
        <f ca="1"/>
        <v>74.86</v>
      </c>
      <c r="BV13" s="14" vm="1728">
        <f ca="1"/>
        <v>73.849999999999994</v>
      </c>
      <c r="BW13" s="14" vm="1729">
        <f ca="1"/>
        <v>74.010000000000005</v>
      </c>
      <c r="BX13" s="14" vm="1730">
        <f ca="1"/>
        <v>71.42</v>
      </c>
      <c r="BY13" s="14" vm="1731">
        <f ca="1"/>
        <v>72.5</v>
      </c>
      <c r="BZ13" s="14" vm="1732">
        <f ca="1"/>
        <v>72.62</v>
      </c>
      <c r="CA13" s="14" vm="1733">
        <f ca="1"/>
        <v>74.19</v>
      </c>
      <c r="CB13" s="14" vm="1734">
        <f ca="1"/>
        <v>74.34</v>
      </c>
      <c r="CC13" s="14" vm="1735">
        <f ca="1"/>
        <v>74.64</v>
      </c>
      <c r="CD13" s="14" vm="1736">
        <f ca="1"/>
        <v>78.5</v>
      </c>
      <c r="CE13" s="14" vm="544">
        <f ca="1"/>
        <v>78.52</v>
      </c>
      <c r="CF13" s="14" vm="1737">
        <f ca="1"/>
        <v>82.5</v>
      </c>
      <c r="CG13" s="14" vm="1738">
        <f ca="1"/>
        <v>83.23</v>
      </c>
      <c r="CH13" s="14" vm="1739">
        <f ca="1"/>
        <v>83.28</v>
      </c>
      <c r="CI13" s="14" vm="1740">
        <f ca="1"/>
        <v>83.56</v>
      </c>
      <c r="CJ13" s="14" vm="1741">
        <f ca="1"/>
        <v>84</v>
      </c>
      <c r="CK13" s="14" vm="1742">
        <f ca="1"/>
        <v>83.41</v>
      </c>
      <c r="CL13" s="14" vm="1743">
        <f ca="1"/>
        <v>84.05</v>
      </c>
      <c r="CM13" s="14" vm="1744">
        <f ca="1"/>
        <v>84.28</v>
      </c>
      <c r="CN13" s="14" vm="1745">
        <f ca="1"/>
        <v>85.29</v>
      </c>
      <c r="CO13" s="14" vm="1746">
        <f ca="1"/>
        <v>82.79</v>
      </c>
      <c r="CP13" s="14" vm="1747">
        <f ca="1"/>
        <v>83.26</v>
      </c>
      <c r="CQ13" s="14" vm="1748">
        <f ca="1"/>
        <v>83.32</v>
      </c>
      <c r="CR13" s="14" vm="1749">
        <f ca="1"/>
        <v>81.319999999999993</v>
      </c>
      <c r="CS13" s="14" vm="578">
        <f ca="1"/>
        <v>81.02</v>
      </c>
      <c r="CT13" s="14" vm="1750">
        <f ca="1"/>
        <v>80.83</v>
      </c>
      <c r="CU13" s="14" vm="1751">
        <f ca="1"/>
        <v>80.63</v>
      </c>
      <c r="CV13" s="14" vm="1752">
        <f ca="1"/>
        <v>79.489999999999995</v>
      </c>
      <c r="CW13" s="14" vm="1753">
        <f ca="1"/>
        <v>78.09</v>
      </c>
      <c r="CX13" s="14" vm="1754">
        <f ca="1"/>
        <v>78.400000000000006</v>
      </c>
      <c r="CY13" s="14" vm="1754">
        <f ca="1"/>
        <v>78.400000000000006</v>
      </c>
      <c r="CZ13" s="14" vm="1755">
        <f ca="1"/>
        <v>79.010000000000005</v>
      </c>
      <c r="DA13" s="14" vm="1756">
        <f ca="1"/>
        <v>79.8</v>
      </c>
      <c r="DB13" s="14" vm="1757">
        <f ca="1"/>
        <v>80.64</v>
      </c>
      <c r="DC13" s="14" vm="1758">
        <f ca="1"/>
        <v>80.900000000000006</v>
      </c>
      <c r="DD13" s="14" vm="1759">
        <f ca="1"/>
        <v>80.98</v>
      </c>
      <c r="DE13" s="14" vm="1760">
        <f ca="1"/>
        <v>86.52</v>
      </c>
      <c r="DF13" s="14" vm="1761">
        <f ca="1"/>
        <v>86.2</v>
      </c>
      <c r="DG13" s="14" vm="1762">
        <f ca="1"/>
        <v>87.46</v>
      </c>
      <c r="DH13" s="14" vm="1763">
        <f ca="1"/>
        <v>88</v>
      </c>
      <c r="DI13" s="14" vm="1764">
        <f ca="1"/>
        <v>89.39</v>
      </c>
      <c r="DJ13" s="14" vm="1765">
        <f ca="1"/>
        <v>89.44</v>
      </c>
      <c r="DK13" s="14" vm="1766">
        <f ca="1"/>
        <v>88.4</v>
      </c>
      <c r="DL13" s="14" vm="1767">
        <f ca="1"/>
        <v>89.13</v>
      </c>
      <c r="DM13" s="14" vm="1768">
        <f ca="1"/>
        <v>83.1</v>
      </c>
      <c r="DN13" s="14" vm="1769">
        <f ca="1"/>
        <v>82.1</v>
      </c>
      <c r="DO13" s="14" vm="1770">
        <f ca="1"/>
        <v>82.25</v>
      </c>
      <c r="DP13" s="14" vm="1750">
        <f ca="1"/>
        <v>80.83</v>
      </c>
      <c r="DQ13" s="14" vm="1771">
        <f ca="1"/>
        <v>80.77</v>
      </c>
      <c r="DR13" s="14" vm="1772">
        <f ca="1"/>
        <v>82.45</v>
      </c>
      <c r="DS13" s="14" vm="1769">
        <f ca="1"/>
        <v>82.1</v>
      </c>
      <c r="DT13" s="14" vm="1773">
        <f ca="1"/>
        <v>82.15</v>
      </c>
      <c r="DU13" s="14" vm="1774">
        <f ca="1"/>
        <v>81.599999999999994</v>
      </c>
      <c r="DV13" s="14" vm="1775">
        <f ca="1"/>
        <v>82.12</v>
      </c>
      <c r="DW13" s="14" vm="1776">
        <f ca="1"/>
        <v>83.94</v>
      </c>
      <c r="DX13" s="14" vm="1777">
        <f ca="1"/>
        <v>83.4</v>
      </c>
      <c r="DY13" s="14" vm="1778">
        <f ca="1"/>
        <v>82.92</v>
      </c>
      <c r="DZ13" s="14" vm="1779">
        <f ca="1"/>
        <v>81.48</v>
      </c>
      <c r="EA13" s="14" vm="1780">
        <f ca="1"/>
        <v>81.42</v>
      </c>
      <c r="EB13" s="14" vm="1781">
        <f ca="1"/>
        <v>80.05</v>
      </c>
      <c r="EC13" s="14" vm="1782">
        <f ca="1"/>
        <v>79.040000000000006</v>
      </c>
      <c r="ED13" s="14" vm="558">
        <f ca="1"/>
        <v>78.849999999999994</v>
      </c>
      <c r="EE13" s="14" vm="1783">
        <f ca="1"/>
        <v>78.91</v>
      </c>
      <c r="EF13" s="14" vm="1754">
        <f ca="1"/>
        <v>78.400000000000006</v>
      </c>
      <c r="EG13" s="14" vm="1784">
        <f ca="1"/>
        <v>76.45</v>
      </c>
      <c r="EH13" s="14" vm="1785">
        <f ca="1"/>
        <v>77.13</v>
      </c>
      <c r="EI13" s="14" vm="1786">
        <f ca="1"/>
        <v>78.06</v>
      </c>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c r="FV13" s="14"/>
      <c r="FW13" s="14"/>
      <c r="FX13" s="14"/>
      <c r="FY13" s="14"/>
      <c r="FZ13" s="14"/>
      <c r="GA13" s="14"/>
      <c r="GB13" s="14"/>
      <c r="GC13" s="14"/>
      <c r="GD13" s="14"/>
      <c r="GE13" s="14"/>
      <c r="GF13" s="14"/>
      <c r="GG13" s="14"/>
      <c r="GH13" s="14"/>
      <c r="GI13" s="14"/>
      <c r="GJ13" s="14"/>
      <c r="GK13" s="14"/>
      <c r="GL13" s="14"/>
      <c r="GM13" s="14"/>
      <c r="GN13" s="14"/>
      <c r="GO13" s="14"/>
      <c r="GP13" s="14"/>
      <c r="GQ13" s="14"/>
      <c r="GR13" s="14"/>
      <c r="GS13" s="14"/>
      <c r="GT13" s="14"/>
      <c r="GU13" s="14"/>
      <c r="GV13" s="14"/>
      <c r="GW13" s="14"/>
      <c r="GX13" s="14"/>
      <c r="GY13" s="14"/>
      <c r="GZ13" s="14"/>
      <c r="HA13" s="14"/>
      <c r="HB13" s="14"/>
      <c r="HC13" s="14"/>
      <c r="HD13" s="14"/>
      <c r="HE13" s="14"/>
      <c r="HF13" s="14"/>
      <c r="HG13" s="14"/>
      <c r="HH13" s="14"/>
      <c r="HI13" s="14"/>
      <c r="HJ13" s="14"/>
      <c r="HK13" s="14"/>
      <c r="HL13" s="14"/>
      <c r="HM13" s="14"/>
      <c r="HN13" s="14"/>
      <c r="HO13" s="14"/>
      <c r="HP13" s="14"/>
      <c r="HQ13" s="14"/>
      <c r="HR13" s="14"/>
      <c r="HS13" s="14"/>
      <c r="HT13" s="14"/>
      <c r="HU13" s="14"/>
      <c r="HV13" s="14"/>
      <c r="HW13" s="14"/>
      <c r="HX13" s="14"/>
      <c r="HY13" s="14"/>
      <c r="HZ13" s="14"/>
      <c r="IA13" s="14"/>
      <c r="IB13" s="14"/>
      <c r="IC13" s="14"/>
      <c r="ID13" s="14"/>
      <c r="IE13" s="14"/>
      <c r="IF13" s="14"/>
      <c r="IG13" s="14"/>
      <c r="IH13" s="14"/>
      <c r="II13" s="14"/>
      <c r="IJ13" s="14"/>
      <c r="IK13" s="14"/>
      <c r="IL13" s="14"/>
      <c r="IM13" s="14"/>
      <c r="IN13" s="14"/>
      <c r="IO13" s="14"/>
      <c r="IP13" s="14"/>
      <c r="IQ13" s="14"/>
      <c r="IR13" s="14"/>
      <c r="IS13" s="14"/>
      <c r="IT13" s="14"/>
      <c r="IU13" s="14"/>
      <c r="IV13" s="14"/>
      <c r="IW13" s="14"/>
      <c r="IX13" s="14"/>
      <c r="IY13" s="14"/>
      <c r="IZ13" s="14"/>
      <c r="JA13" s="14"/>
      <c r="JB13" s="14"/>
      <c r="JC13" s="14"/>
      <c r="JD13" s="14"/>
      <c r="JE13" s="14"/>
      <c r="JF13" s="14"/>
      <c r="JG13" s="14"/>
    </row>
    <row r="14" spans="1:267" x14ac:dyDescent="0.25">
      <c r="B14" t="e" vm="1787">
        <v>#VALUE!</v>
      </c>
      <c r="C14" t="str">
        <f ca="1"/>
        <v>Software &amp; IT Services</v>
      </c>
      <c r="D14">
        <v>20</v>
      </c>
      <c r="E14" s="11">
        <f ca="1"/>
        <v>644</v>
      </c>
      <c r="F14" s="11">
        <f ca="1"/>
        <v>12880</v>
      </c>
      <c r="G14" s="13">
        <f ca="1"/>
        <v>834.80000000000018</v>
      </c>
      <c r="H14" s="16">
        <f ca="1"/>
        <v>6.9305615514893906E-2</v>
      </c>
      <c r="I14" s="13">
        <f ca="1"/>
        <v>8352.7999999999993</v>
      </c>
      <c r="J14" s="27"/>
      <c r="K14" s="27"/>
      <c r="L14" s="27"/>
      <c r="N14" s="14" cm="1" vm="1788">
        <f t="array" aca="1" ref="N14:DF14" ca="1">TRANSPOSE(_xlfn.STOCKHISTORY(B14,TODAY()-365,TODAY(),0,0,1))</f>
        <v>299.48</v>
      </c>
      <c r="O14" s="14" vm="1789">
        <f ca="1"/>
        <v>298.05</v>
      </c>
      <c r="P14" s="14" vm="1790">
        <f ca="1"/>
        <v>298.64999999999998</v>
      </c>
      <c r="Q14" s="14" vm="1791">
        <f ca="1"/>
        <v>298.66000000000003</v>
      </c>
      <c r="R14" s="14" vm="1792">
        <f ca="1"/>
        <v>294.60000000000002</v>
      </c>
      <c r="S14" s="14" vm="1793">
        <f ca="1"/>
        <v>289.70999999999998</v>
      </c>
      <c r="T14" s="14" vm="1794">
        <f ca="1"/>
        <v>290.12</v>
      </c>
      <c r="U14" s="14" vm="1795">
        <f ca="1"/>
        <v>303.04000000000002</v>
      </c>
      <c r="V14" s="14" vm="1796">
        <f ca="1"/>
        <v>298.12</v>
      </c>
      <c r="W14" s="14" vm="1797">
        <f ca="1"/>
        <v>302.82</v>
      </c>
      <c r="X14" s="14" vm="1798">
        <f ca="1"/>
        <v>308.20999999999998</v>
      </c>
      <c r="Y14" s="14" vm="1799">
        <f ca="1"/>
        <v>304.93</v>
      </c>
      <c r="Z14" s="14" vm="1800">
        <f ca="1"/>
        <v>298.76</v>
      </c>
      <c r="AA14" s="14" vm="1801">
        <f ca="1"/>
        <v>300.51</v>
      </c>
      <c r="AB14" s="14" vm="1802">
        <f ca="1"/>
        <v>308.16000000000003</v>
      </c>
      <c r="AC14" s="14" vm="1803">
        <f ca="1"/>
        <v>310.29000000000002</v>
      </c>
      <c r="AD14" s="14" vm="1804">
        <f ca="1"/>
        <v>307.52</v>
      </c>
      <c r="AE14" s="14" vm="1805">
        <f ca="1"/>
        <v>304.69</v>
      </c>
      <c r="AF14" s="14" vm="1806">
        <f ca="1"/>
        <v>296.77999999999997</v>
      </c>
      <c r="AG14" s="14" vm="1807">
        <f ca="1"/>
        <v>313.62</v>
      </c>
      <c r="AH14" s="14" vm="1808">
        <f ca="1"/>
        <v>326.68</v>
      </c>
      <c r="AI14" s="14" vm="1809">
        <f ca="1"/>
        <v>324.75</v>
      </c>
      <c r="AJ14" s="14" vm="1810">
        <f ca="1"/>
        <v>319.51</v>
      </c>
      <c r="AK14" s="14" vm="1798">
        <f ca="1"/>
        <v>308.20999999999998</v>
      </c>
      <c r="AL14" s="14" vm="1811">
        <f ca="1"/>
        <v>309</v>
      </c>
      <c r="AM14" s="14" vm="1812">
        <f ca="1"/>
        <v>310</v>
      </c>
      <c r="AN14" s="14" vm="1813">
        <f ca="1"/>
        <v>315.49</v>
      </c>
      <c r="AO14" s="14" vm="1814">
        <f ca="1"/>
        <v>306.01</v>
      </c>
      <c r="AP14" s="14" vm="1815">
        <f ca="1"/>
        <v>313.02</v>
      </c>
      <c r="AQ14" s="14" vm="1816">
        <f ca="1"/>
        <v>311.22000000000003</v>
      </c>
      <c r="AR14" s="14" vm="1817">
        <f ca="1"/>
        <v>309.89999999999998</v>
      </c>
      <c r="AS14" s="14" vm="1818">
        <f ca="1"/>
        <v>313.89</v>
      </c>
      <c r="AT14" s="14" vm="1819">
        <f ca="1"/>
        <v>317.74</v>
      </c>
      <c r="AU14" s="14" vm="1820">
        <f ca="1"/>
        <v>314.99</v>
      </c>
      <c r="AV14" s="14" vm="1821">
        <f ca="1"/>
        <v>321.27999999999997</v>
      </c>
      <c r="AW14" s="14" vm="1822">
        <f ca="1"/>
        <v>318.95999999999998</v>
      </c>
      <c r="AX14" s="14" vm="1823">
        <f ca="1"/>
        <v>315.38</v>
      </c>
      <c r="AY14" s="14" vm="1824">
        <f ca="1"/>
        <v>313.79000000000002</v>
      </c>
      <c r="AZ14" s="14" vm="1825">
        <f ca="1"/>
        <v>313.83999999999997</v>
      </c>
      <c r="BA14" s="14" vm="1826">
        <f ca="1"/>
        <v>315.55</v>
      </c>
      <c r="BB14" s="14" vm="1827">
        <f ca="1"/>
        <v>314.8</v>
      </c>
      <c r="BC14" s="14" vm="1828">
        <f ca="1"/>
        <v>316.85000000000002</v>
      </c>
      <c r="BD14" s="14" vm="1829">
        <f ca="1"/>
        <v>313.70999999999998</v>
      </c>
      <c r="BE14" s="14" vm="1830">
        <f ca="1"/>
        <v>311.55</v>
      </c>
      <c r="BF14" s="14" vm="1831">
        <f ca="1"/>
        <v>304.99</v>
      </c>
      <c r="BG14" s="14" vm="1832">
        <f ca="1"/>
        <v>300.98</v>
      </c>
      <c r="BH14" s="14" vm="1833">
        <f ca="1"/>
        <v>302.27</v>
      </c>
      <c r="BI14" s="14" vm="1834">
        <f ca="1"/>
        <v>302.14999999999998</v>
      </c>
      <c r="BJ14" s="14" vm="1835">
        <f ca="1"/>
        <v>298.5</v>
      </c>
      <c r="BK14" s="14" vm="1836">
        <f ca="1"/>
        <v>294.74</v>
      </c>
      <c r="BL14" s="14" vm="1837">
        <f ca="1"/>
        <v>290.16000000000003</v>
      </c>
      <c r="BM14" s="14" vm="1838">
        <f ca="1"/>
        <v>295.08999999999997</v>
      </c>
      <c r="BN14" s="14" vm="1839">
        <f ca="1"/>
        <v>295.45</v>
      </c>
      <c r="BO14" s="14" vm="1840">
        <f ca="1"/>
        <v>330.79</v>
      </c>
      <c r="BP14" s="14" vm="1841">
        <f ca="1"/>
        <v>336.52</v>
      </c>
      <c r="BQ14" s="14" vm="1842">
        <f ca="1"/>
        <v>328.95</v>
      </c>
      <c r="BR14" s="14" vm="1843">
        <f ca="1"/>
        <v>321.88</v>
      </c>
      <c r="BS14" s="14" vm="1844">
        <f ca="1"/>
        <v>323.74</v>
      </c>
      <c r="BT14" s="14" vm="1845">
        <f ca="1"/>
        <v>330.35</v>
      </c>
      <c r="BU14" s="14" vm="1846">
        <f ca="1"/>
        <v>343.94</v>
      </c>
      <c r="BV14" s="14" vm="1847">
        <f ca="1"/>
        <v>336.5</v>
      </c>
      <c r="BW14" s="14" vm="1848">
        <f ca="1"/>
        <v>330.85</v>
      </c>
      <c r="BX14" s="14" vm="1849">
        <f ca="1"/>
        <v>324.02999999999997</v>
      </c>
      <c r="BY14" s="14" vm="1850">
        <f ca="1"/>
        <v>327.3</v>
      </c>
      <c r="BZ14" s="14" vm="1851">
        <f ca="1"/>
        <v>323.33999999999997</v>
      </c>
      <c r="CA14" s="14" vm="1852">
        <f ca="1"/>
        <v>338.32</v>
      </c>
      <c r="CB14" s="14" vm="1853">
        <f ca="1"/>
        <v>339.9</v>
      </c>
      <c r="CC14" s="14" vm="1854">
        <f ca="1"/>
        <v>340.36</v>
      </c>
      <c r="CD14" s="14" vm="1855">
        <f ca="1"/>
        <v>334.74</v>
      </c>
      <c r="CE14" s="14" vm="1856">
        <f ca="1"/>
        <v>334.35</v>
      </c>
      <c r="CF14" s="14" vm="1857">
        <f ca="1"/>
        <v>335.59</v>
      </c>
      <c r="CG14" s="14" vm="1858">
        <f ca="1"/>
        <v>337.38</v>
      </c>
      <c r="CH14" s="14" vm="1859">
        <f ca="1"/>
        <v>344.69</v>
      </c>
      <c r="CI14" s="14" vm="1860">
        <f ca="1"/>
        <v>346.28</v>
      </c>
      <c r="CJ14" s="14" vm="1861">
        <f ca="1"/>
        <v>343.69</v>
      </c>
      <c r="CK14" s="14" vm="1862">
        <f ca="1"/>
        <v>342.2</v>
      </c>
      <c r="CL14" s="14" vm="1863">
        <f ca="1"/>
        <v>342.49</v>
      </c>
      <c r="CM14" s="14" vm="1864">
        <f ca="1"/>
        <v>336.07</v>
      </c>
      <c r="CN14" s="14" vm="1865">
        <f ca="1"/>
        <v>339.47</v>
      </c>
      <c r="CO14" s="14" vm="1866">
        <f ca="1"/>
        <v>337.56</v>
      </c>
      <c r="CP14" s="14" vm="1867">
        <f ca="1"/>
        <v>340.73</v>
      </c>
      <c r="CQ14" s="14" vm="1868">
        <f ca="1"/>
        <v>342.88</v>
      </c>
      <c r="CR14" s="14" vm="1869">
        <f ca="1"/>
        <v>328.6</v>
      </c>
      <c r="CS14" s="14" vm="1870">
        <f ca="1"/>
        <v>329.25</v>
      </c>
      <c r="CT14" s="14" vm="1871">
        <f ca="1"/>
        <v>328.63</v>
      </c>
      <c r="CU14" s="14" vm="1872">
        <f ca="1"/>
        <v>322.77</v>
      </c>
      <c r="CV14" s="14" vm="1873">
        <f ca="1"/>
        <v>324.07</v>
      </c>
      <c r="CW14" s="14" vm="1874">
        <f ca="1"/>
        <v>327</v>
      </c>
      <c r="CX14" s="14" vm="1875">
        <f ca="1"/>
        <v>336.66</v>
      </c>
      <c r="CY14" s="14" vm="1876">
        <f ca="1"/>
        <v>337.51</v>
      </c>
      <c r="CZ14" s="14" vm="1877">
        <f ca="1"/>
        <v>337.9</v>
      </c>
      <c r="DA14" s="14" vm="1878">
        <f ca="1"/>
        <v>338.83</v>
      </c>
      <c r="DB14" s="14" vm="1879">
        <f ca="1"/>
        <v>342.15</v>
      </c>
      <c r="DC14" s="14" vm="1880">
        <f ca="1"/>
        <v>343.97</v>
      </c>
      <c r="DD14" s="14" vm="1881">
        <f ca="1"/>
        <v>360.22</v>
      </c>
      <c r="DE14" s="14" vm="1882">
        <f ca="1"/>
        <v>365.17</v>
      </c>
      <c r="DF14" s="14" vm="1883">
        <f ca="1"/>
        <v>369.01</v>
      </c>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c r="FV14" s="14"/>
      <c r="FW14" s="14"/>
      <c r="FX14" s="14"/>
      <c r="FY14" s="14"/>
      <c r="FZ14" s="14"/>
      <c r="GA14" s="14"/>
      <c r="GB14" s="14"/>
      <c r="GC14" s="14"/>
      <c r="GD14" s="14"/>
      <c r="GE14" s="14"/>
      <c r="GF14" s="14"/>
      <c r="GG14" s="14"/>
      <c r="GH14" s="14"/>
      <c r="GI14" s="14"/>
      <c r="GJ14" s="14"/>
      <c r="GK14" s="14"/>
      <c r="GL14" s="14"/>
      <c r="GM14" s="14"/>
      <c r="GN14" s="14"/>
      <c r="GO14" s="14"/>
      <c r="GP14" s="14"/>
      <c r="GQ14" s="14"/>
      <c r="GR14" s="14"/>
      <c r="GS14" s="14"/>
      <c r="GT14" s="14"/>
      <c r="GU14" s="14"/>
      <c r="GV14" s="14"/>
      <c r="GW14" s="14"/>
      <c r="GX14" s="14"/>
      <c r="GY14" s="14"/>
      <c r="GZ14" s="14"/>
      <c r="HA14" s="14"/>
      <c r="HB14" s="14"/>
      <c r="HC14" s="14"/>
      <c r="HD14" s="14"/>
      <c r="HE14" s="14"/>
      <c r="HF14" s="14"/>
      <c r="HG14" s="14"/>
      <c r="HH14" s="14"/>
      <c r="HI14" s="14"/>
      <c r="HJ14" s="14"/>
      <c r="HK14" s="14"/>
      <c r="HL14" s="14"/>
      <c r="HM14" s="14"/>
      <c r="HN14" s="14"/>
      <c r="HO14" s="14"/>
      <c r="HP14" s="14"/>
      <c r="HQ14" s="14"/>
      <c r="HR14" s="14"/>
      <c r="HS14" s="14"/>
      <c r="HT14" s="14"/>
      <c r="HU14" s="14"/>
      <c r="HV14" s="14"/>
      <c r="HW14" s="14"/>
      <c r="HX14" s="14"/>
      <c r="HY14" s="14"/>
      <c r="HZ14" s="14"/>
      <c r="IA14" s="14"/>
      <c r="IB14" s="14"/>
      <c r="IC14" s="14"/>
      <c r="ID14" s="14"/>
      <c r="IE14" s="14"/>
      <c r="IF14" s="14"/>
      <c r="IG14" s="14"/>
      <c r="IH14" s="14"/>
      <c r="II14" s="14"/>
      <c r="IJ14" s="14"/>
      <c r="IK14" s="14"/>
      <c r="IL14" s="14"/>
      <c r="IM14" s="14"/>
      <c r="IN14" s="14"/>
      <c r="IO14" s="14"/>
      <c r="IP14" s="14"/>
      <c r="IQ14" s="14"/>
      <c r="IR14" s="14"/>
      <c r="IS14" s="14"/>
      <c r="IT14" s="14"/>
      <c r="IU14" s="14"/>
      <c r="IV14" s="14"/>
      <c r="IW14" s="14"/>
      <c r="IX14" s="14"/>
      <c r="IY14" s="14"/>
      <c r="IZ14" s="14"/>
      <c r="JA14" s="14"/>
      <c r="JB14" s="14"/>
      <c r="JC14" s="14"/>
      <c r="JD14" s="14"/>
      <c r="JE14" s="14"/>
      <c r="JF14" s="14"/>
      <c r="JG14" s="14"/>
    </row>
    <row r="15" spans="1:267" x14ac:dyDescent="0.25">
      <c r="B15" t="e" vm="1884">
        <v>#VALUE!</v>
      </c>
      <c r="C15" t="str">
        <f ca="1"/>
        <v>Software &amp; IT Services</v>
      </c>
      <c r="D15">
        <v>10</v>
      </c>
      <c r="E15" s="11">
        <f ca="1"/>
        <v>347.6</v>
      </c>
      <c r="F15" s="11">
        <f ca="1"/>
        <v>3476</v>
      </c>
      <c r="G15" s="13">
        <f ca="1"/>
        <v>51.500000000000341</v>
      </c>
      <c r="H15" s="16">
        <f ca="1"/>
        <v>1.5038691779821974E-2</v>
      </c>
      <c r="I15" s="13">
        <f ca="1"/>
        <v>1021.5999999999999</v>
      </c>
      <c r="J15" s="27"/>
      <c r="K15" s="27"/>
      <c r="L15" s="27"/>
      <c r="N15" s="14" cm="1" vm="1885">
        <f t="array" aca="1" ref="N15:JB15" ca="1">TRANSPOSE(_xlfn.STOCKHISTORY(B15,TODAY()-365,TODAY(),0,0,1))</f>
        <v>272.67</v>
      </c>
      <c r="O15" s="14" vm="1886">
        <f ca="1"/>
        <v>276.45999999999998</v>
      </c>
      <c r="P15" s="14" vm="1887">
        <f ca="1"/>
        <v>277.19</v>
      </c>
      <c r="Q15" s="14" vm="1888">
        <f ca="1"/>
        <v>278.54000000000002</v>
      </c>
      <c r="R15" s="14" vm="1889">
        <f ca="1"/>
        <v>280.74</v>
      </c>
      <c r="S15" s="14" vm="1890">
        <f ca="1"/>
        <v>279.39</v>
      </c>
      <c r="T15" s="14" vm="1891">
        <f ca="1"/>
        <v>277.74</v>
      </c>
      <c r="U15" s="14" vm="1892">
        <f ca="1"/>
        <v>281.5</v>
      </c>
      <c r="V15" s="14" vm="1893">
        <f ca="1"/>
        <v>279.83999999999997</v>
      </c>
      <c r="W15" s="14" vm="1894">
        <f ca="1"/>
        <v>280.10000000000002</v>
      </c>
      <c r="X15" s="14" vm="1888">
        <f ca="1"/>
        <v>278.54000000000002</v>
      </c>
      <c r="Y15" s="14" vm="1895">
        <f ca="1"/>
        <v>275.95</v>
      </c>
      <c r="Z15" s="14" vm="1896">
        <f ca="1"/>
        <v>275.58</v>
      </c>
      <c r="AA15" s="14" vm="1897">
        <f ca="1"/>
        <v>274.23</v>
      </c>
      <c r="AB15" s="14" vm="1898">
        <f ca="1"/>
        <v>274.49</v>
      </c>
      <c r="AC15" s="14" vm="1899">
        <f ca="1"/>
        <v>270.98</v>
      </c>
      <c r="AD15" s="14" vm="1900">
        <f ca="1"/>
        <v>268.86</v>
      </c>
      <c r="AE15" s="14" vm="1901">
        <f ca="1"/>
        <v>271.3</v>
      </c>
      <c r="AF15" s="14" vm="1902">
        <f ca="1"/>
        <v>272.45999999999998</v>
      </c>
      <c r="AG15" s="14" vm="1903">
        <f ca="1"/>
        <v>270.38</v>
      </c>
      <c r="AH15" s="14" vm="1904">
        <f ca="1"/>
        <v>272.42</v>
      </c>
      <c r="AI15" s="14" vm="1905">
        <f ca="1"/>
        <v>274.5</v>
      </c>
      <c r="AJ15" s="14" vm="1906">
        <f ca="1"/>
        <v>277.04000000000002</v>
      </c>
      <c r="AK15" s="14" vm="1907">
        <f ca="1"/>
        <v>278.67</v>
      </c>
      <c r="AL15" s="14" vm="1078">
        <f ca="1"/>
        <v>275.04000000000002</v>
      </c>
      <c r="AM15" s="14" vm="1908">
        <f ca="1"/>
        <v>274.67</v>
      </c>
      <c r="AN15" s="14" vm="1909">
        <f ca="1"/>
        <v>270.32</v>
      </c>
      <c r="AO15" s="14" vm="1910">
        <f ca="1"/>
        <v>271.19</v>
      </c>
      <c r="AP15" s="14" vm="1911">
        <f ca="1"/>
        <v>270.66000000000003</v>
      </c>
      <c r="AQ15" s="14" vm="1912">
        <f ca="1"/>
        <v>271.17</v>
      </c>
      <c r="AR15" s="14" vm="1913">
        <f ca="1"/>
        <v>273.62</v>
      </c>
      <c r="AS15" s="14" vm="1914">
        <f ca="1"/>
        <v>276.82</v>
      </c>
      <c r="AT15" s="14" vm="1915">
        <f ca="1"/>
        <v>275.22000000000003</v>
      </c>
      <c r="AU15" s="14" vm="1916">
        <f ca="1"/>
        <v>276.3</v>
      </c>
      <c r="AV15" s="14" vm="1917">
        <f ca="1"/>
        <v>273.52999999999997</v>
      </c>
      <c r="AW15" s="14" vm="1918">
        <f ca="1"/>
        <v>273.60000000000002</v>
      </c>
      <c r="AX15" s="14" vm="1919">
        <f ca="1"/>
        <v>266.58999999999997</v>
      </c>
      <c r="AY15" s="14" vm="1920">
        <f ca="1"/>
        <v>262.47000000000003</v>
      </c>
      <c r="AZ15" s="14" vm="1921">
        <f ca="1"/>
        <v>263.24</v>
      </c>
      <c r="BA15" s="14" vm="1616">
        <f ca="1"/>
        <v>268.23</v>
      </c>
      <c r="BB15" s="14" vm="1922">
        <f ca="1"/>
        <v>268.99</v>
      </c>
      <c r="BC15" s="14" vm="1923">
        <f ca="1"/>
        <v>270.36</v>
      </c>
      <c r="BD15" s="14" vm="1924">
        <f ca="1"/>
        <v>266.39999999999998</v>
      </c>
      <c r="BE15" s="14" vm="1925">
        <f ca="1"/>
        <v>265.44</v>
      </c>
      <c r="BF15" s="14" vm="1926">
        <f ca="1"/>
        <v>263</v>
      </c>
      <c r="BG15" s="14" vm="1927">
        <f ca="1"/>
        <v>262.55</v>
      </c>
      <c r="BH15" s="14" vm="1928">
        <f ca="1"/>
        <v>265.74</v>
      </c>
      <c r="BI15" s="14" vm="1929">
        <f ca="1"/>
        <v>268.45</v>
      </c>
      <c r="BJ15" s="14" vm="1930">
        <f ca="1"/>
        <v>269.25</v>
      </c>
      <c r="BK15" s="14" vm="1931">
        <f ca="1"/>
        <v>272.7</v>
      </c>
      <c r="BL15" s="14" vm="1932">
        <f ca="1"/>
        <v>269.14999999999998</v>
      </c>
      <c r="BM15" s="14" vm="1933">
        <f ca="1"/>
        <v>265.45999999999998</v>
      </c>
      <c r="BN15" s="14" vm="1934">
        <f ca="1"/>
        <v>267.70999999999998</v>
      </c>
      <c r="BO15" s="14" vm="1935">
        <f ca="1"/>
        <v>264.79000000000002</v>
      </c>
      <c r="BP15" s="14" vm="1936">
        <f ca="1"/>
        <v>254.17</v>
      </c>
      <c r="BQ15" s="14" vm="1937">
        <f ca="1"/>
        <v>253.74</v>
      </c>
      <c r="BR15" s="14" vm="1938">
        <f ca="1"/>
        <v>259.45999999999998</v>
      </c>
      <c r="BS15" s="14" vm="1939">
        <f ca="1"/>
        <v>261.60000000000002</v>
      </c>
      <c r="BT15" s="14" vm="1940">
        <f ca="1"/>
        <v>263.10000000000002</v>
      </c>
      <c r="BU15" s="14" vm="1941">
        <f ca="1"/>
        <v>265.67</v>
      </c>
      <c r="BV15" s="14" vm="1942">
        <f ca="1"/>
        <v>265.93</v>
      </c>
      <c r="BW15" s="14" vm="1615">
        <f ca="1"/>
        <v>266.58</v>
      </c>
      <c r="BX15" s="14" vm="1943">
        <f ca="1"/>
        <v>256.44</v>
      </c>
      <c r="BY15" s="14" vm="1944">
        <f ca="1"/>
        <v>258.26</v>
      </c>
      <c r="BZ15" s="14" vm="1945">
        <f ca="1"/>
        <v>256.52</v>
      </c>
      <c r="CA15" s="14" vm="1946">
        <f ca="1"/>
        <v>259.83</v>
      </c>
      <c r="CB15" s="14" vm="1947">
        <f ca="1"/>
        <v>259.76</v>
      </c>
      <c r="CC15" s="14" vm="1948">
        <f ca="1"/>
        <v>259.89</v>
      </c>
      <c r="CD15" s="14" vm="1949">
        <f ca="1"/>
        <v>260.13</v>
      </c>
      <c r="CE15" s="14" vm="1950">
        <f ca="1"/>
        <v>261.14</v>
      </c>
      <c r="CF15" s="14" vm="1627">
        <f ca="1"/>
        <v>266.8</v>
      </c>
      <c r="CG15" s="14" vm="1951">
        <f ca="1"/>
        <v>267.38</v>
      </c>
      <c r="CH15" s="14" vm="1952">
        <f ca="1"/>
        <v>266.47000000000003</v>
      </c>
      <c r="CI15" s="14" vm="1953">
        <f ca="1"/>
        <v>268.04000000000002</v>
      </c>
      <c r="CJ15" s="14" vm="1954">
        <f ca="1"/>
        <v>268.2</v>
      </c>
      <c r="CK15" s="14" vm="1619">
        <f ca="1"/>
        <v>267.94</v>
      </c>
      <c r="CL15" s="14" vm="1955">
        <f ca="1"/>
        <v>267.44</v>
      </c>
      <c r="CM15" s="14" vm="1956">
        <f ca="1"/>
        <v>268.20999999999998</v>
      </c>
      <c r="CN15" s="14" vm="1957">
        <f ca="1"/>
        <v>270.72000000000003</v>
      </c>
      <c r="CO15" s="14" vm="1958">
        <f ca="1"/>
        <v>269.19</v>
      </c>
      <c r="CP15" s="14" vm="1959">
        <f ca="1"/>
        <v>274.32</v>
      </c>
      <c r="CQ15" s="14" vm="1960">
        <f ca="1"/>
        <v>276.37</v>
      </c>
      <c r="CR15" s="14" vm="1888">
        <f ca="1"/>
        <v>278.54000000000002</v>
      </c>
      <c r="CS15" s="14" vm="1961">
        <f ca="1"/>
        <v>280.49</v>
      </c>
      <c r="CT15" s="14" vm="1021">
        <f ca="1"/>
        <v>278.62</v>
      </c>
      <c r="CU15" s="14" vm="1962">
        <f ca="1"/>
        <v>279.37</v>
      </c>
      <c r="CV15" s="14" vm="1963">
        <f ca="1"/>
        <v>285.61</v>
      </c>
      <c r="CW15" s="14" vm="1964">
        <f ca="1"/>
        <v>285.33999999999997</v>
      </c>
      <c r="CX15" s="14" vm="1965">
        <f ca="1"/>
        <v>283.95999999999998</v>
      </c>
      <c r="CY15" s="14" vm="1966">
        <f ca="1"/>
        <v>285.37</v>
      </c>
      <c r="CZ15" s="14" vm="1967">
        <f ca="1"/>
        <v>287.35000000000002</v>
      </c>
      <c r="DA15" s="14" vm="1968">
        <f ca="1"/>
        <v>290.48</v>
      </c>
      <c r="DB15" s="14" vm="1969">
        <f ca="1"/>
        <v>291.56</v>
      </c>
      <c r="DC15" s="14" vm="1970">
        <f ca="1"/>
        <v>288.48</v>
      </c>
      <c r="DD15" s="14" vm="1971">
        <f ca="1"/>
        <v>285.24</v>
      </c>
      <c r="DE15" s="14" vm="1972">
        <f ca="1"/>
        <v>284.77</v>
      </c>
      <c r="DF15" s="14" vm="1973">
        <f ca="1"/>
        <v>288.63</v>
      </c>
      <c r="DG15" s="14" vm="1974">
        <f ca="1"/>
        <v>272.77999999999997</v>
      </c>
      <c r="DH15" s="14" vm="1975">
        <f ca="1"/>
        <v>269.63</v>
      </c>
      <c r="DI15" s="14" vm="1976">
        <f ca="1"/>
        <v>271.69</v>
      </c>
      <c r="DJ15" s="14" vm="1977">
        <f ca="1"/>
        <v>275.17</v>
      </c>
      <c r="DK15" s="14" vm="1978">
        <f ca="1"/>
        <v>274.95</v>
      </c>
      <c r="DL15" s="14" vm="1979">
        <f ca="1"/>
        <v>277.60000000000002</v>
      </c>
      <c r="DM15" s="14" vm="1980">
        <f ca="1"/>
        <v>277</v>
      </c>
      <c r="DN15" s="14" vm="1981">
        <f ca="1"/>
        <v>276.86</v>
      </c>
      <c r="DO15" s="14" vm="1982">
        <f ca="1"/>
        <v>277.93</v>
      </c>
      <c r="DP15" s="14" vm="1983">
        <f ca="1"/>
        <v>273.79000000000002</v>
      </c>
      <c r="DQ15" s="14" vm="1984">
        <f ca="1"/>
        <v>274.95999999999998</v>
      </c>
      <c r="DR15" s="14" vm="1985">
        <f ca="1"/>
        <v>276.93</v>
      </c>
      <c r="DS15" s="14" vm="1986">
        <f ca="1"/>
        <v>277.47000000000003</v>
      </c>
      <c r="DT15" s="14" vm="1987">
        <f ca="1"/>
        <v>277.83999999999997</v>
      </c>
      <c r="DU15" s="14" vm="1105">
        <f ca="1"/>
        <v>280.68</v>
      </c>
      <c r="DV15" s="14" vm="1988">
        <f ca="1"/>
        <v>279.29000000000002</v>
      </c>
      <c r="DW15" s="14" vm="1989">
        <f ca="1"/>
        <v>287.52</v>
      </c>
      <c r="DX15" s="14" vm="1990">
        <f ca="1"/>
        <v>290.39</v>
      </c>
      <c r="DY15" s="14" vm="1991">
        <f ca="1"/>
        <v>290.62</v>
      </c>
      <c r="DZ15" s="14" vm="1992">
        <f ca="1"/>
        <v>286.85000000000002</v>
      </c>
      <c r="EA15" s="14" vm="1993">
        <f ca="1"/>
        <v>284.79000000000002</v>
      </c>
      <c r="EB15" s="14" vm="1994">
        <f ca="1"/>
        <v>283.76</v>
      </c>
      <c r="EC15" s="14" vm="1995">
        <f ca="1"/>
        <v>283.22000000000003</v>
      </c>
      <c r="ED15" s="14" vm="1996">
        <f ca="1"/>
        <v>281.73</v>
      </c>
      <c r="EE15" s="14" vm="1997">
        <f ca="1"/>
        <v>284.19</v>
      </c>
      <c r="EF15" s="14" vm="1998">
        <f ca="1"/>
        <v>281.88</v>
      </c>
      <c r="EG15" s="14" vm="1837">
        <f ca="1"/>
        <v>290.16000000000003</v>
      </c>
      <c r="EH15" s="14" vm="1999">
        <f ca="1"/>
        <v>289.85000000000002</v>
      </c>
      <c r="EI15" s="14" vm="2000">
        <f ca="1"/>
        <v>290.74</v>
      </c>
      <c r="EJ15" s="14" vm="2001">
        <f ca="1"/>
        <v>291.85000000000002</v>
      </c>
      <c r="EK15" s="14" vm="2002">
        <f ca="1"/>
        <v>293.29000000000002</v>
      </c>
      <c r="EL15" s="14" vm="2003">
        <f ca="1"/>
        <v>307.39999999999998</v>
      </c>
      <c r="EM15" s="14" vm="2004">
        <f ca="1"/>
        <v>305.8</v>
      </c>
      <c r="EN15" s="14" vm="2005">
        <f ca="1"/>
        <v>307.87</v>
      </c>
      <c r="EO15" s="14" vm="2006">
        <f ca="1"/>
        <v>310.92</v>
      </c>
      <c r="EP15" s="14" vm="2007">
        <f ca="1"/>
        <v>309.85000000000002</v>
      </c>
      <c r="EQ15" s="14" vm="2008">
        <f ca="1"/>
        <v>309.48</v>
      </c>
      <c r="ER15" s="14" vm="2009">
        <f ca="1"/>
        <v>308.25</v>
      </c>
      <c r="ES15" s="14" vm="2010">
        <f ca="1"/>
        <v>309.64</v>
      </c>
      <c r="ET15" s="14" vm="2011">
        <f ca="1"/>
        <v>312.16000000000003</v>
      </c>
      <c r="EU15" s="14" vm="2012">
        <f ca="1"/>
        <v>311.85000000000002</v>
      </c>
      <c r="EV15" s="14" vm="2013">
        <f ca="1"/>
        <v>307.39</v>
      </c>
      <c r="EW15" s="14" vm="1817">
        <f ca="1"/>
        <v>309.89999999999998</v>
      </c>
      <c r="EX15" s="14" vm="2014">
        <f ca="1"/>
        <v>309.92</v>
      </c>
      <c r="EY15" s="14" vm="2015">
        <f ca="1"/>
        <v>313.19</v>
      </c>
      <c r="EZ15" s="14" vm="2016">
        <f ca="1"/>
        <v>311.82</v>
      </c>
      <c r="FA15" s="14" vm="2017">
        <f ca="1"/>
        <v>314.7</v>
      </c>
      <c r="FB15" s="14" vm="2018">
        <f ca="1"/>
        <v>315.08</v>
      </c>
      <c r="FC15" s="14" vm="2019">
        <f ca="1"/>
        <v>316.64999999999998</v>
      </c>
      <c r="FD15" s="14" vm="2020">
        <f ca="1"/>
        <v>313.01</v>
      </c>
      <c r="FE15" s="14" vm="1817">
        <f ca="1"/>
        <v>309.89999999999998</v>
      </c>
      <c r="FF15" s="14" vm="2021">
        <f ca="1"/>
        <v>309.08</v>
      </c>
      <c r="FG15" s="14" vm="2022">
        <f ca="1"/>
        <v>311.01</v>
      </c>
      <c r="FH15" s="14" vm="2023">
        <f ca="1"/>
        <v>308.3</v>
      </c>
      <c r="FI15" s="14" vm="2024">
        <f ca="1"/>
        <v>312.38</v>
      </c>
      <c r="FJ15" s="14" vm="1824">
        <f ca="1"/>
        <v>313.79000000000002</v>
      </c>
      <c r="FK15" s="14" vm="2025">
        <f ca="1"/>
        <v>314.23</v>
      </c>
      <c r="FL15" s="14" vm="2026">
        <f ca="1"/>
        <v>314.74</v>
      </c>
      <c r="FM15" s="14" vm="2027">
        <f ca="1"/>
        <v>315.89</v>
      </c>
      <c r="FN15" s="14" vm="2028">
        <f ca="1"/>
        <v>318.3</v>
      </c>
      <c r="FO15" s="14" vm="2029">
        <f ca="1"/>
        <v>309.77999999999997</v>
      </c>
      <c r="FP15" s="14" vm="2030">
        <f ca="1"/>
        <v>314.88</v>
      </c>
      <c r="FQ15" s="14" vm="2031">
        <f ca="1"/>
        <v>317.70999999999998</v>
      </c>
      <c r="FR15" s="14" vm="2032">
        <f ca="1"/>
        <v>317.22000000000003</v>
      </c>
      <c r="FS15" s="14" vm="2033">
        <f ca="1"/>
        <v>320.64999999999998</v>
      </c>
      <c r="FT15" s="14" vm="2034">
        <f ca="1"/>
        <v>320.91000000000003</v>
      </c>
      <c r="FU15" s="14" vm="2035">
        <f ca="1"/>
        <v>318.66000000000003</v>
      </c>
      <c r="FV15" s="14" vm="2036">
        <f ca="1"/>
        <v>315.31</v>
      </c>
      <c r="FW15" s="14" vm="2037">
        <f ca="1"/>
        <v>316.04000000000002</v>
      </c>
      <c r="FX15" s="14" vm="2038">
        <f ca="1"/>
        <v>314.39999999999998</v>
      </c>
      <c r="FY15" s="14" vm="2039">
        <f ca="1"/>
        <v>314.91000000000003</v>
      </c>
      <c r="FZ15" s="14" vm="2040">
        <f ca="1"/>
        <v>313.04000000000002</v>
      </c>
      <c r="GA15" s="14" vm="2041">
        <f ca="1"/>
        <v>311.67</v>
      </c>
      <c r="GB15" s="14" vm="2042">
        <f ca="1"/>
        <v>312.60000000000002</v>
      </c>
      <c r="GC15" s="14" vm="2043">
        <f ca="1"/>
        <v>307.70999999999998</v>
      </c>
      <c r="GD15" s="14" vm="2044">
        <f ca="1"/>
        <v>306.92</v>
      </c>
      <c r="GE15" s="14" vm="2045">
        <f ca="1"/>
        <v>309.08999999999997</v>
      </c>
      <c r="GF15" s="14" vm="2046">
        <f ca="1"/>
        <v>316.27999999999997</v>
      </c>
      <c r="GG15" s="14" vm="2047">
        <f ca="1"/>
        <v>317.25</v>
      </c>
      <c r="GH15" s="14" vm="2048">
        <f ca="1"/>
        <v>319.62</v>
      </c>
      <c r="GI15" s="14" vm="2049">
        <f ca="1"/>
        <v>323.63</v>
      </c>
      <c r="GJ15" s="14" vm="2050">
        <f ca="1"/>
        <v>323.56</v>
      </c>
      <c r="GK15" s="14" vm="2051">
        <f ca="1"/>
        <v>328.21</v>
      </c>
      <c r="GL15" s="14" vm="2052">
        <f ca="1"/>
        <v>330.2</v>
      </c>
      <c r="GM15" s="14" vm="2053">
        <f ca="1"/>
        <v>334.54</v>
      </c>
      <c r="GN15" s="14" vm="2054">
        <f ca="1"/>
        <v>334.48</v>
      </c>
      <c r="GO15" s="14" vm="2055">
        <f ca="1"/>
        <v>335.88</v>
      </c>
      <c r="GP15" s="14" vm="2056">
        <f ca="1"/>
        <v>343.05</v>
      </c>
      <c r="GQ15" s="14" vm="2057">
        <f ca="1"/>
        <v>341.8</v>
      </c>
      <c r="GR15" s="14" vm="2058">
        <f ca="1"/>
        <v>345.82</v>
      </c>
      <c r="GS15" s="14" vm="2059">
        <f ca="1"/>
        <v>345.15</v>
      </c>
      <c r="GT15" s="14" vm="2060">
        <f ca="1"/>
        <v>349.44</v>
      </c>
      <c r="GU15" s="14" vm="2061">
        <f ca="1"/>
        <v>347.48</v>
      </c>
      <c r="GV15" s="14" vm="2062">
        <f ca="1"/>
        <v>348.02</v>
      </c>
      <c r="GW15" s="14" vm="2063">
        <f ca="1"/>
        <v>351.23</v>
      </c>
      <c r="GX15" s="14" vm="2064">
        <f ca="1"/>
        <v>350.72</v>
      </c>
      <c r="GY15" s="14" vm="2065">
        <f ca="1"/>
        <v>351.49</v>
      </c>
      <c r="GZ15" s="14" vm="2066">
        <f ca="1"/>
        <v>355.63</v>
      </c>
      <c r="HA15" s="14" vm="2067">
        <f ca="1"/>
        <v>353.81</v>
      </c>
      <c r="HB15" s="14" vm="2068">
        <f ca="1"/>
        <v>356.73</v>
      </c>
      <c r="HC15" s="14" vm="2069">
        <f ca="1"/>
        <v>355.23</v>
      </c>
      <c r="HD15" s="14" vm="2070">
        <f ca="1"/>
        <v>350.49</v>
      </c>
      <c r="HE15" s="14" vm="2071">
        <f ca="1"/>
        <v>348.53</v>
      </c>
      <c r="HF15" s="14" vm="2072">
        <f ca="1"/>
        <v>349.86</v>
      </c>
      <c r="HG15" s="14" vm="2073">
        <f ca="1"/>
        <v>352.09</v>
      </c>
      <c r="HH15" s="14" vm="2074">
        <f ca="1"/>
        <v>350.63</v>
      </c>
      <c r="HI15" s="14" vm="2075">
        <f ca="1"/>
        <v>355.74</v>
      </c>
      <c r="HJ15" s="14" vm="2076">
        <f ca="1"/>
        <v>362.71</v>
      </c>
      <c r="HK15" s="14" vm="2077">
        <f ca="1"/>
        <v>361.82</v>
      </c>
      <c r="HL15" s="14" vm="2078">
        <f ca="1"/>
        <v>352.23</v>
      </c>
      <c r="HM15" s="14" vm="2079">
        <f ca="1"/>
        <v>352.68</v>
      </c>
      <c r="HN15" s="14" vm="2080">
        <f ca="1"/>
        <v>344.16</v>
      </c>
      <c r="HO15" s="14" vm="2081">
        <f ca="1"/>
        <v>345.32</v>
      </c>
      <c r="HP15" s="14" vm="2082">
        <f ca="1"/>
        <v>341.48</v>
      </c>
      <c r="HQ15" s="14" vm="2083">
        <f ca="1"/>
        <v>332.14</v>
      </c>
      <c r="HR15" s="14" vm="2084">
        <f ca="1"/>
        <v>332.84</v>
      </c>
      <c r="HS15" s="14" vm="2085">
        <f ca="1"/>
        <v>328.55</v>
      </c>
      <c r="HT15" s="14" vm="2086">
        <f ca="1"/>
        <v>331.8</v>
      </c>
      <c r="HU15" s="14" vm="2087">
        <f ca="1"/>
        <v>334.55</v>
      </c>
      <c r="HV15" s="14" vm="2088">
        <f ca="1"/>
        <v>334.77</v>
      </c>
      <c r="HW15" s="14" vm="2089">
        <f ca="1"/>
        <v>339.87</v>
      </c>
      <c r="HX15" s="14" vm="2090">
        <f ca="1"/>
        <v>339.5</v>
      </c>
      <c r="HY15" s="14" vm="2091">
        <f ca="1"/>
        <v>335.66</v>
      </c>
      <c r="HZ15" s="14" vm="2092">
        <f ca="1"/>
        <v>343.87</v>
      </c>
      <c r="IA15" s="14" vm="2093">
        <f ca="1"/>
        <v>344.62</v>
      </c>
      <c r="IB15" s="14" vm="2094">
        <f ca="1"/>
        <v>344.18</v>
      </c>
      <c r="IC15" s="14" vm="2072">
        <f ca="1"/>
        <v>349.86</v>
      </c>
      <c r="ID15" s="14" vm="2095">
        <f ca="1"/>
        <v>342.85</v>
      </c>
      <c r="IE15" s="14" vm="2096">
        <f ca="1"/>
        <v>350.46</v>
      </c>
      <c r="IF15" s="14" vm="2097">
        <f ca="1"/>
        <v>346.35</v>
      </c>
      <c r="IG15" s="14" vm="2098">
        <f ca="1"/>
        <v>346.33</v>
      </c>
      <c r="IH15" s="14" vm="2099">
        <f ca="1"/>
        <v>339.39</v>
      </c>
      <c r="II15" s="14" vm="2100">
        <f ca="1"/>
        <v>313.13</v>
      </c>
      <c r="IJ15" s="14" vm="2101">
        <f ca="1"/>
        <v>312.32</v>
      </c>
      <c r="IK15" s="14" vm="2102">
        <f ca="1"/>
        <v>308.27</v>
      </c>
      <c r="IL15" s="14" vm="2103">
        <f ca="1"/>
        <v>332.43</v>
      </c>
      <c r="IM15" s="14" vm="2104">
        <f ca="1"/>
        <v>324.61</v>
      </c>
      <c r="IN15" s="14" vm="2105">
        <f ca="1"/>
        <v>333.4</v>
      </c>
      <c r="IO15" s="14" vm="2106">
        <f ca="1"/>
        <v>335.18</v>
      </c>
      <c r="IP15" s="14" vm="2107">
        <f ca="1"/>
        <v>335.81</v>
      </c>
      <c r="IQ15" s="14" vm="2108">
        <f ca="1"/>
        <v>331.33</v>
      </c>
      <c r="IR15" s="14" vm="2109">
        <f ca="1"/>
        <v>329.61</v>
      </c>
      <c r="IS15" s="14" vm="2110">
        <f ca="1"/>
        <v>320.10000000000002</v>
      </c>
      <c r="IT15" s="14" vm="2111">
        <f ca="1"/>
        <v>331.4</v>
      </c>
      <c r="IU15" s="14" vm="2112">
        <f ca="1"/>
        <v>334.37</v>
      </c>
      <c r="IV15" s="14" vm="2113">
        <f ca="1"/>
        <v>335.71</v>
      </c>
      <c r="IW15" s="14" vm="2114">
        <f ca="1"/>
        <v>335.17</v>
      </c>
      <c r="IX15" s="14" vm="1876">
        <f ca="1"/>
        <v>337.51</v>
      </c>
      <c r="IY15" s="14" vm="2115">
        <f ca="1"/>
        <v>341.52</v>
      </c>
      <c r="IZ15" s="14" vm="2116">
        <f ca="1"/>
        <v>345.5</v>
      </c>
      <c r="JA15" s="14" vm="2117">
        <f ca="1"/>
        <v>342.45</v>
      </c>
      <c r="JB15" s="14" vm="2118">
        <f ca="1"/>
        <v>347.6</v>
      </c>
      <c r="JC15" s="14"/>
      <c r="JD15" s="14"/>
      <c r="JE15" s="14"/>
      <c r="JF15" s="14"/>
      <c r="JG15" s="14"/>
    </row>
    <row r="16" spans="1:267" x14ac:dyDescent="0.25">
      <c r="B16" t="e" vm="2119">
        <v>#VALUE!</v>
      </c>
      <c r="C16" t="str">
        <f ca="1"/>
        <v>Food &amp; Drug Retailing</v>
      </c>
      <c r="D16">
        <v>20</v>
      </c>
      <c r="E16" s="11">
        <f ca="1"/>
        <v>98.75</v>
      </c>
      <c r="F16" s="11">
        <f ca="1"/>
        <v>1975</v>
      </c>
      <c r="G16" s="13">
        <f ca="1"/>
        <v>26.800000000000068</v>
      </c>
      <c r="H16" s="16">
        <f ca="1"/>
        <v>1.3756287855456356E-2</v>
      </c>
      <c r="I16" s="13">
        <f ca="1"/>
        <v>1041.5999999999999</v>
      </c>
      <c r="J16" s="27"/>
      <c r="K16" s="27"/>
      <c r="L16" s="27"/>
      <c r="N16" s="14" cm="1" vm="2120">
        <f t="array" aca="1" ref="N16:DF16" ca="1">TRANSPOSE(_xlfn.STOCKHISTORY(B16,TODAY()-365,TODAY(),0,0,1))</f>
        <v>59.87</v>
      </c>
      <c r="O16" s="14" vm="2121">
        <f ca="1"/>
        <v>60.62</v>
      </c>
      <c r="P16" s="14" vm="2122">
        <f ca="1"/>
        <v>60.3</v>
      </c>
      <c r="Q16" s="14" vm="2123">
        <f ca="1"/>
        <v>60.44</v>
      </c>
      <c r="R16" s="14" vm="2124">
        <f ca="1"/>
        <v>60.48</v>
      </c>
      <c r="S16" s="14" vm="2125">
        <f ca="1"/>
        <v>60.41</v>
      </c>
      <c r="T16" s="14" vm="2126">
        <f ca="1"/>
        <v>59.86</v>
      </c>
      <c r="U16" s="14" vm="2127">
        <f ca="1"/>
        <v>59.83</v>
      </c>
      <c r="V16" s="14" vm="2128">
        <f ca="1"/>
        <v>64.010000000000005</v>
      </c>
      <c r="W16" s="14" vm="2129">
        <f ca="1"/>
        <v>64.650000000000006</v>
      </c>
      <c r="X16" s="14" vm="2130">
        <f ca="1"/>
        <v>64.180000000000007</v>
      </c>
      <c r="Y16" s="14" vm="2131">
        <f ca="1"/>
        <v>65.150000000000006</v>
      </c>
      <c r="Z16" s="14" vm="2132">
        <f ca="1"/>
        <v>65.25</v>
      </c>
      <c r="AA16" s="14" vm="2133">
        <f ca="1"/>
        <v>64.84</v>
      </c>
      <c r="AB16" s="14" vm="2134">
        <f ca="1"/>
        <v>65.38</v>
      </c>
      <c r="AC16" s="14" vm="2135">
        <f ca="1"/>
        <v>65.040000000000006</v>
      </c>
      <c r="AD16" s="14" vm="2136">
        <f ca="1"/>
        <v>64.92</v>
      </c>
      <c r="AE16" s="14" vm="2137">
        <f ca="1"/>
        <v>64.89</v>
      </c>
      <c r="AF16" s="14" vm="2138">
        <f ca="1"/>
        <v>65.760000000000005</v>
      </c>
      <c r="AG16" s="14" vm="2139">
        <f ca="1"/>
        <v>65.819999999999993</v>
      </c>
      <c r="AH16" s="14" vm="2140">
        <f ca="1"/>
        <v>66.599999999999994</v>
      </c>
      <c r="AI16" s="14" vm="2141">
        <f ca="1"/>
        <v>67.09</v>
      </c>
      <c r="AJ16" s="14" vm="2142">
        <f ca="1"/>
        <v>67.150000000000006</v>
      </c>
      <c r="AK16" s="14" vm="2143">
        <f ca="1"/>
        <v>65.88</v>
      </c>
      <c r="AL16" s="14" vm="2144">
        <f ca="1"/>
        <v>66.959999999999994</v>
      </c>
      <c r="AM16" s="14" vm="2145">
        <f ca="1"/>
        <v>66.73</v>
      </c>
      <c r="AN16" s="14" vm="2146">
        <f ca="1"/>
        <v>66.31</v>
      </c>
      <c r="AO16" s="14" vm="2147">
        <f ca="1"/>
        <v>66.7</v>
      </c>
      <c r="AP16" s="14" vm="2148">
        <f ca="1"/>
        <v>67.02</v>
      </c>
      <c r="AQ16" s="14" vm="2149">
        <f ca="1"/>
        <v>67.42</v>
      </c>
      <c r="AR16" s="14" vm="2150">
        <f ca="1"/>
        <v>67.599999999999994</v>
      </c>
      <c r="AS16" s="14" vm="2151">
        <f ca="1"/>
        <v>68.010000000000005</v>
      </c>
      <c r="AT16" s="14" vm="2152">
        <f ca="1"/>
        <v>67.91</v>
      </c>
      <c r="AU16" s="14" vm="2153">
        <f ca="1"/>
        <v>68.900000000000006</v>
      </c>
      <c r="AV16" s="14" vm="2149">
        <f ca="1"/>
        <v>67.42</v>
      </c>
      <c r="AW16" s="14" vm="2154">
        <f ca="1"/>
        <v>68.290000000000006</v>
      </c>
      <c r="AX16" s="14" vm="2155">
        <f ca="1"/>
        <v>67.88</v>
      </c>
      <c r="AY16" s="14" vm="2156">
        <f ca="1"/>
        <v>67.709999999999994</v>
      </c>
      <c r="AZ16" s="14" vm="2157">
        <f ca="1"/>
        <v>67.48</v>
      </c>
      <c r="BA16" s="14" vm="2158">
        <f ca="1"/>
        <v>68.069999999999993</v>
      </c>
      <c r="BB16" s="14" vm="2159">
        <f ca="1"/>
        <v>68.239999999999995</v>
      </c>
      <c r="BC16" s="14" vm="2160">
        <f ca="1"/>
        <v>70.040000000000006</v>
      </c>
      <c r="BD16" s="14" vm="2161">
        <f ca="1"/>
        <v>69.680000000000007</v>
      </c>
      <c r="BE16" s="14" vm="2162">
        <f ca="1"/>
        <v>69.900000000000006</v>
      </c>
      <c r="BF16" s="14" vm="2163">
        <f ca="1"/>
        <v>70.41</v>
      </c>
      <c r="BG16" s="14" vm="2164">
        <f ca="1"/>
        <v>69.8</v>
      </c>
      <c r="BH16" s="14" vm="2165">
        <f ca="1"/>
        <v>69.239999999999995</v>
      </c>
      <c r="BI16" s="14" vm="2166">
        <f ca="1"/>
        <v>69.61</v>
      </c>
      <c r="BJ16" s="14" vm="2167">
        <f ca="1"/>
        <v>69.989999999999995</v>
      </c>
      <c r="BK16" s="14" vm="2168">
        <f ca="1"/>
        <v>71.03</v>
      </c>
      <c r="BL16" s="14" vm="2169">
        <f ca="1"/>
        <v>70.819999999999993</v>
      </c>
      <c r="BM16" s="14" vm="2170">
        <f ca="1"/>
        <v>70.75</v>
      </c>
      <c r="BN16" s="14" vm="2171">
        <f ca="1"/>
        <v>70.38</v>
      </c>
      <c r="BO16" s="14" vm="2172">
        <f ca="1"/>
        <v>70.650000000000006</v>
      </c>
      <c r="BP16" s="14" vm="2173">
        <f ca="1"/>
        <v>70.599999999999994</v>
      </c>
      <c r="BQ16" s="14" vm="2174">
        <f ca="1"/>
        <v>70.02</v>
      </c>
      <c r="BR16" s="14" vm="2175">
        <f ca="1"/>
        <v>69.78</v>
      </c>
      <c r="BS16" s="14" vm="2176">
        <f ca="1"/>
        <v>69.62</v>
      </c>
      <c r="BT16" s="14" vm="2177">
        <f ca="1"/>
        <v>69.19</v>
      </c>
      <c r="BU16" s="14" vm="2178">
        <f ca="1"/>
        <v>68.64</v>
      </c>
      <c r="BV16" s="14" vm="2179">
        <f ca="1"/>
        <v>69.790000000000006</v>
      </c>
      <c r="BW16" s="14" vm="2180">
        <f ca="1"/>
        <v>68.459999999999994</v>
      </c>
      <c r="BX16" s="14" vm="2181">
        <f ca="1"/>
        <v>67.59</v>
      </c>
      <c r="BY16" s="14" vm="2182">
        <f ca="1"/>
        <v>67.739999999999995</v>
      </c>
      <c r="BZ16" s="14" vm="2183">
        <f ca="1"/>
        <v>66.91</v>
      </c>
      <c r="CA16" s="14" vm="2184">
        <f ca="1"/>
        <v>67.66</v>
      </c>
      <c r="CB16" s="14" vm="2185">
        <f ca="1"/>
        <v>67.95</v>
      </c>
      <c r="CC16" s="14" vm="2186">
        <f ca="1"/>
        <v>68.7</v>
      </c>
      <c r="CD16" s="14" vm="2187">
        <f ca="1"/>
        <v>68.13</v>
      </c>
      <c r="CE16" s="14" vm="2188">
        <f ca="1"/>
        <v>68.66</v>
      </c>
      <c r="CF16" s="14" vm="2189">
        <f ca="1"/>
        <v>73.180000000000007</v>
      </c>
      <c r="CG16" s="14" vm="2190">
        <f ca="1"/>
        <v>73.45</v>
      </c>
      <c r="CH16" s="14" vm="2191">
        <f ca="1"/>
        <v>73.72</v>
      </c>
      <c r="CI16" s="14" vm="2192">
        <f ca="1"/>
        <v>74.540000000000006</v>
      </c>
      <c r="CJ16" s="14" vm="1709">
        <f ca="1"/>
        <v>75.239999999999995</v>
      </c>
      <c r="CK16" s="14" vm="2193">
        <f ca="1"/>
        <v>75.58</v>
      </c>
      <c r="CL16" s="14" vm="542">
        <f ca="1"/>
        <v>75.7</v>
      </c>
      <c r="CM16" s="14" vm="2194">
        <f ca="1"/>
        <v>76.03</v>
      </c>
      <c r="CN16" s="14" vm="2195">
        <f ca="1"/>
        <v>76.13</v>
      </c>
      <c r="CO16" s="14" vm="2196">
        <f ca="1"/>
        <v>76.08</v>
      </c>
      <c r="CP16" s="14" vm="2197">
        <f ca="1"/>
        <v>76.42</v>
      </c>
      <c r="CQ16" s="14" vm="2198">
        <f ca="1"/>
        <v>77.23</v>
      </c>
      <c r="CR16" s="14" vm="2199">
        <f ca="1"/>
        <v>77.17</v>
      </c>
      <c r="CS16" s="14" vm="2200">
        <f ca="1"/>
        <v>77.239999999999995</v>
      </c>
      <c r="CT16" s="14" vm="2201">
        <f ca="1"/>
        <v>76.959999999999994</v>
      </c>
      <c r="CU16" s="14" vm="551">
        <f ca="1"/>
        <v>76.64</v>
      </c>
      <c r="CV16" s="14" vm="2202">
        <f ca="1"/>
        <v>77.34</v>
      </c>
      <c r="CW16" s="14" vm="2203">
        <f ca="1"/>
        <v>78.81</v>
      </c>
      <c r="CX16" s="14" vm="2204">
        <f ca="1"/>
        <v>78.84</v>
      </c>
      <c r="CY16" s="14" vm="2205">
        <f ca="1"/>
        <v>79.66</v>
      </c>
      <c r="CZ16" s="14" vm="2206">
        <f ca="1"/>
        <v>80.599999999999994</v>
      </c>
      <c r="DA16" s="14" vm="2207">
        <f ca="1"/>
        <v>80.56</v>
      </c>
      <c r="DB16" s="14" vm="2208">
        <f ca="1"/>
        <v>78.599999999999994</v>
      </c>
      <c r="DC16" s="14" vm="2209">
        <f ca="1"/>
        <v>79.03</v>
      </c>
      <c r="DD16" s="14" vm="525">
        <f ca="1"/>
        <v>78.040000000000006</v>
      </c>
      <c r="DE16" s="14" vm="516">
        <f ca="1"/>
        <v>79.06</v>
      </c>
      <c r="DF16" s="14" vm="2210">
        <f ca="1"/>
        <v>80.33</v>
      </c>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c r="HM16" s="14"/>
      <c r="HN16" s="14"/>
      <c r="HO16" s="14"/>
      <c r="HP16" s="14"/>
      <c r="HQ16" s="14"/>
      <c r="HR16" s="14"/>
      <c r="HS16" s="14"/>
      <c r="HT16" s="14"/>
      <c r="HU16" s="14"/>
      <c r="HV16" s="14"/>
      <c r="HW16" s="14"/>
      <c r="HX16" s="14"/>
      <c r="HY16" s="14"/>
      <c r="HZ16" s="14"/>
      <c r="IA16" s="14"/>
      <c r="IB16" s="14"/>
      <c r="IC16" s="14"/>
      <c r="ID16" s="14"/>
      <c r="IE16" s="14"/>
      <c r="IF16" s="14"/>
      <c r="IG16" s="14"/>
      <c r="IH16" s="14"/>
      <c r="II16" s="14"/>
      <c r="IJ16" s="14"/>
      <c r="IK16" s="14"/>
      <c r="IL16" s="14"/>
      <c r="IM16" s="14"/>
      <c r="IN16" s="14"/>
      <c r="IO16" s="14"/>
      <c r="IP16" s="14"/>
      <c r="IQ16" s="14"/>
      <c r="IR16" s="14"/>
      <c r="IS16" s="14"/>
      <c r="IT16" s="14"/>
      <c r="IU16" s="14"/>
      <c r="IV16" s="14"/>
      <c r="IW16" s="14"/>
      <c r="IX16" s="14"/>
      <c r="IY16" s="14"/>
      <c r="IZ16" s="14"/>
      <c r="JA16" s="14"/>
      <c r="JB16" s="14"/>
      <c r="JC16" s="14"/>
      <c r="JD16" s="14"/>
      <c r="JE16" s="14"/>
      <c r="JF16" s="14"/>
      <c r="JG16" s="14"/>
    </row>
    <row r="17" spans="2:267" x14ac:dyDescent="0.25">
      <c r="E17" s="11"/>
      <c r="F17" s="11"/>
      <c r="G17" s="13"/>
      <c r="H17" s="16"/>
      <c r="I17" s="13"/>
      <c r="J17" s="12"/>
      <c r="K17" s="12"/>
      <c r="L17" s="12"/>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c r="HM17" s="14"/>
      <c r="HN17" s="14"/>
      <c r="HO17" s="14"/>
      <c r="HP17" s="14"/>
      <c r="HQ17" s="14"/>
      <c r="HR17" s="14"/>
      <c r="HS17" s="14"/>
      <c r="HT17" s="14"/>
      <c r="HU17" s="14"/>
      <c r="HV17" s="14"/>
      <c r="HW17" s="14"/>
      <c r="HX17" s="14"/>
      <c r="HY17" s="14"/>
      <c r="HZ17" s="14"/>
      <c r="IA17" s="14"/>
      <c r="IB17" s="14"/>
      <c r="IC17" s="14"/>
      <c r="ID17" s="14"/>
      <c r="IE17" s="14"/>
      <c r="IF17" s="14"/>
      <c r="IG17" s="14"/>
      <c r="IH17" s="14"/>
      <c r="II17" s="14"/>
      <c r="IJ17" s="14"/>
      <c r="IK17" s="14"/>
      <c r="IL17" s="14"/>
      <c r="IM17" s="14"/>
      <c r="IN17" s="14"/>
      <c r="IO17" s="14"/>
      <c r="IP17" s="14"/>
      <c r="IQ17" s="14"/>
      <c r="IR17" s="14"/>
      <c r="IS17" s="14"/>
      <c r="IT17" s="14"/>
      <c r="IU17" s="14"/>
      <c r="IV17" s="14"/>
      <c r="IW17" s="14"/>
      <c r="IX17" s="14"/>
      <c r="IY17" s="14"/>
      <c r="IZ17" s="14"/>
      <c r="JA17" s="14"/>
      <c r="JB17" s="14"/>
      <c r="JC17" s="14"/>
      <c r="JD17" s="14"/>
      <c r="JE17" s="14"/>
      <c r="JF17" s="14"/>
      <c r="JG17" s="14"/>
    </row>
    <row r="18" spans="2:267" hidden="1" x14ac:dyDescent="0.25">
      <c r="E18" s="11"/>
      <c r="F18" s="11"/>
      <c r="G18" s="13"/>
      <c r="H18" s="16"/>
      <c r="I18" s="13"/>
      <c r="J18" s="12"/>
      <c r="K18" s="12"/>
      <c r="L18" s="12"/>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c r="FV18" s="14"/>
      <c r="FW18" s="14"/>
      <c r="FX18" s="14"/>
      <c r="FY18" s="14"/>
      <c r="FZ18" s="14"/>
      <c r="GA18" s="14"/>
      <c r="GB18" s="14"/>
      <c r="GC18" s="14"/>
      <c r="GD18" s="14"/>
      <c r="GE18" s="14"/>
      <c r="GF18" s="14"/>
      <c r="GG18" s="14"/>
      <c r="GH18" s="14"/>
      <c r="GI18" s="14"/>
      <c r="GJ18" s="14"/>
      <c r="GK18" s="14"/>
      <c r="GL18" s="14"/>
      <c r="GM18" s="14"/>
      <c r="GN18" s="14"/>
      <c r="GO18" s="14"/>
      <c r="GP18" s="14"/>
      <c r="GQ18" s="14"/>
      <c r="GR18" s="14"/>
      <c r="GS18" s="14"/>
      <c r="GT18" s="14"/>
      <c r="GU18" s="14"/>
      <c r="GV18" s="14"/>
      <c r="GW18" s="14"/>
      <c r="GX18" s="14"/>
      <c r="GY18" s="14"/>
      <c r="GZ18" s="14"/>
      <c r="HA18" s="14"/>
      <c r="HB18" s="14"/>
      <c r="HC18" s="14"/>
      <c r="HD18" s="14"/>
      <c r="HE18" s="14"/>
      <c r="HF18" s="14"/>
      <c r="HG18" s="14"/>
      <c r="HH18" s="14"/>
      <c r="HI18" s="14"/>
      <c r="HJ18" s="14"/>
      <c r="HK18" s="14"/>
      <c r="HL18" s="14"/>
      <c r="HM18" s="14"/>
      <c r="HN18" s="14"/>
      <c r="HO18" s="14"/>
      <c r="HP18" s="14"/>
      <c r="HQ18" s="14"/>
      <c r="HR18" s="14"/>
      <c r="HS18" s="14"/>
      <c r="HT18" s="14"/>
      <c r="HU18" s="14"/>
      <c r="HV18" s="14"/>
      <c r="HW18" s="14"/>
      <c r="HX18" s="14"/>
      <c r="HY18" s="14"/>
      <c r="HZ18" s="14"/>
      <c r="IA18" s="14"/>
      <c r="IB18" s="14"/>
      <c r="IC18" s="14"/>
      <c r="ID18" s="14"/>
      <c r="IE18" s="14"/>
      <c r="IF18" s="14"/>
      <c r="IG18" s="14"/>
      <c r="IH18" s="14"/>
      <c r="II18" s="14"/>
      <c r="IJ18" s="14"/>
      <c r="IK18" s="14"/>
      <c r="IL18" s="14"/>
      <c r="IM18" s="14"/>
      <c r="IN18" s="14"/>
      <c r="IO18" s="14"/>
      <c r="IP18" s="14"/>
      <c r="IQ18" s="14"/>
      <c r="IR18" s="14"/>
      <c r="IS18" s="14"/>
      <c r="IT18" s="14"/>
      <c r="IU18" s="14"/>
      <c r="IV18" s="14"/>
      <c r="IW18" s="14"/>
      <c r="IX18" s="14"/>
      <c r="IY18" s="14"/>
      <c r="IZ18" s="14"/>
      <c r="JA18" s="14"/>
      <c r="JB18" s="14"/>
      <c r="JC18" s="14"/>
      <c r="JD18" s="14"/>
      <c r="JE18" s="14"/>
      <c r="JF18" s="14"/>
      <c r="JG18" s="14"/>
    </row>
    <row r="19" spans="2:267" hidden="1" x14ac:dyDescent="0.25">
      <c r="E19" s="11"/>
      <c r="F19" s="11"/>
      <c r="G19" s="13"/>
      <c r="H19" s="16"/>
      <c r="I19" s="13"/>
      <c r="J19" s="12"/>
      <c r="K19" s="12"/>
      <c r="L19" s="12"/>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c r="HM19" s="14"/>
      <c r="HN19" s="14"/>
      <c r="HO19" s="14"/>
      <c r="HP19" s="14"/>
      <c r="HQ19" s="14"/>
      <c r="HR19" s="14"/>
      <c r="HS19" s="14"/>
      <c r="HT19" s="14"/>
      <c r="HU19" s="14"/>
      <c r="HV19" s="14"/>
      <c r="HW19" s="14"/>
      <c r="HX19" s="14"/>
      <c r="HY19" s="14"/>
      <c r="HZ19" s="14"/>
      <c r="IA19" s="14"/>
      <c r="IB19" s="14"/>
      <c r="IC19" s="14"/>
      <c r="ID19" s="14"/>
      <c r="IE19" s="14"/>
      <c r="IF19" s="14"/>
      <c r="IG19" s="14"/>
      <c r="IH19" s="14"/>
      <c r="II19" s="14"/>
      <c r="IJ19" s="14"/>
      <c r="IK19" s="14"/>
      <c r="IL19" s="14"/>
      <c r="IM19" s="14"/>
      <c r="IN19" s="14"/>
      <c r="IO19" s="14"/>
      <c r="IP19" s="14"/>
      <c r="IQ19" s="14"/>
      <c r="IR19" s="14"/>
      <c r="IS19" s="14"/>
      <c r="IT19" s="14"/>
      <c r="IU19" s="14"/>
      <c r="IV19" s="14"/>
      <c r="IW19" s="14"/>
      <c r="IX19" s="14"/>
      <c r="IY19" s="14"/>
      <c r="IZ19" s="14"/>
      <c r="JA19" s="14"/>
      <c r="JB19" s="14"/>
      <c r="JC19" s="14"/>
      <c r="JD19" s="14"/>
      <c r="JE19" s="14"/>
      <c r="JF19" s="14"/>
      <c r="JG19" s="14"/>
    </row>
    <row r="20" spans="2:267" hidden="1" x14ac:dyDescent="0.25">
      <c r="E20" s="11"/>
      <c r="F20" s="11"/>
      <c r="G20" s="13"/>
      <c r="H20" s="16"/>
      <c r="I20" s="13"/>
      <c r="J20" s="12"/>
      <c r="K20" s="12"/>
      <c r="L20" s="12"/>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c r="HM20" s="14"/>
      <c r="HN20" s="14"/>
      <c r="HO20" s="14"/>
      <c r="HP20" s="14"/>
      <c r="HQ20" s="14"/>
      <c r="HR20" s="14"/>
      <c r="HS20" s="14"/>
      <c r="HT20" s="14"/>
      <c r="HU20" s="14"/>
      <c r="HV20" s="14"/>
      <c r="HW20" s="14"/>
      <c r="HX20" s="14"/>
      <c r="HY20" s="14"/>
      <c r="HZ20" s="14"/>
      <c r="IA20" s="14"/>
      <c r="IB20" s="14"/>
      <c r="IC20" s="14"/>
      <c r="ID20" s="14"/>
      <c r="IE20" s="14"/>
      <c r="IF20" s="14"/>
      <c r="IG20" s="14"/>
      <c r="IH20" s="14"/>
      <c r="II20" s="14"/>
      <c r="IJ20" s="14"/>
      <c r="IK20" s="14"/>
      <c r="IL20" s="14"/>
      <c r="IM20" s="14"/>
      <c r="IN20" s="14"/>
      <c r="IO20" s="14"/>
      <c r="IP20" s="14"/>
      <c r="IQ20" s="14"/>
      <c r="IR20" s="14"/>
      <c r="IS20" s="14"/>
      <c r="IT20" s="14"/>
      <c r="IU20" s="14"/>
      <c r="IV20" s="14"/>
      <c r="IW20" s="14"/>
      <c r="IX20" s="14"/>
      <c r="IY20" s="14"/>
      <c r="IZ20" s="14"/>
      <c r="JA20" s="14"/>
      <c r="JB20" s="14"/>
      <c r="JC20" s="14"/>
      <c r="JD20" s="14"/>
      <c r="JE20" s="14"/>
      <c r="JF20" s="14"/>
      <c r="JG20" s="14"/>
    </row>
    <row r="21" spans="2:267" hidden="1" x14ac:dyDescent="0.25">
      <c r="E21" s="11"/>
      <c r="F21" s="11"/>
      <c r="G21" s="13"/>
      <c r="H21" s="16"/>
      <c r="I21" s="13"/>
      <c r="J21" s="12"/>
      <c r="K21" s="12"/>
      <c r="L21" s="12"/>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c r="EO21" s="14"/>
      <c r="EP21" s="14"/>
      <c r="EQ21" s="14"/>
      <c r="ER21" s="14"/>
      <c r="ES21" s="14"/>
      <c r="ET21" s="14"/>
      <c r="EU21" s="14"/>
      <c r="EV21" s="14"/>
      <c r="EW21" s="14"/>
      <c r="EX21" s="14"/>
      <c r="EY21" s="14"/>
      <c r="EZ21" s="14"/>
      <c r="FA21" s="14"/>
      <c r="FB21" s="14"/>
      <c r="FC21" s="14"/>
      <c r="FD21" s="14"/>
      <c r="FE21" s="14"/>
      <c r="FF21" s="14"/>
      <c r="FG21" s="14"/>
      <c r="FH21" s="14"/>
      <c r="FI21" s="14"/>
      <c r="FJ21" s="14"/>
      <c r="FK21" s="14"/>
      <c r="FL21" s="14"/>
      <c r="FM21" s="14"/>
      <c r="FN21" s="14"/>
      <c r="FO21" s="14"/>
      <c r="FP21" s="14"/>
      <c r="FQ21" s="14"/>
      <c r="FR21" s="14"/>
      <c r="FS21" s="14"/>
      <c r="FT21" s="14"/>
      <c r="FU21" s="14"/>
      <c r="FV21" s="14"/>
      <c r="FW21" s="14"/>
      <c r="FX21" s="14"/>
      <c r="FY21" s="14"/>
      <c r="FZ21" s="14"/>
      <c r="GA21" s="14"/>
      <c r="GB21" s="14"/>
      <c r="GC21" s="14"/>
      <c r="GD21" s="14"/>
      <c r="GE21" s="14"/>
      <c r="GF21" s="14"/>
      <c r="GG21" s="14"/>
      <c r="GH21" s="14"/>
      <c r="GI21" s="14"/>
      <c r="GJ21" s="14"/>
      <c r="GK21" s="14"/>
      <c r="GL21" s="14"/>
      <c r="GM21" s="14"/>
      <c r="GN21" s="14"/>
      <c r="GO21" s="14"/>
      <c r="GP21" s="14"/>
      <c r="GQ21" s="14"/>
      <c r="GR21" s="14"/>
      <c r="GS21" s="14"/>
      <c r="GT21" s="14"/>
      <c r="GU21" s="14"/>
      <c r="GV21" s="14"/>
      <c r="GW21" s="14"/>
      <c r="GX21" s="14"/>
      <c r="GY21" s="14"/>
      <c r="GZ21" s="14"/>
      <c r="HA21" s="14"/>
      <c r="HB21" s="14"/>
      <c r="HC21" s="14"/>
      <c r="HD21" s="14"/>
      <c r="HE21" s="14"/>
      <c r="HF21" s="14"/>
      <c r="HG21" s="14"/>
      <c r="HH21" s="14"/>
      <c r="HI21" s="14"/>
      <c r="HJ21" s="14"/>
      <c r="HK21" s="14"/>
      <c r="HL21" s="14"/>
      <c r="HM21" s="14"/>
      <c r="HN21" s="14"/>
      <c r="HO21" s="14"/>
      <c r="HP21" s="14"/>
      <c r="HQ21" s="14"/>
      <c r="HR21" s="14"/>
      <c r="HS21" s="14"/>
      <c r="HT21" s="14"/>
      <c r="HU21" s="14"/>
      <c r="HV21" s="14"/>
      <c r="HW21" s="14"/>
      <c r="HX21" s="14"/>
      <c r="HY21" s="14"/>
      <c r="HZ21" s="14"/>
      <c r="IA21" s="14"/>
      <c r="IB21" s="14"/>
      <c r="IC21" s="14"/>
      <c r="ID21" s="14"/>
      <c r="IE21" s="14"/>
      <c r="IF21" s="14"/>
      <c r="IG21" s="14"/>
      <c r="IH21" s="14"/>
      <c r="II21" s="14"/>
      <c r="IJ21" s="14"/>
      <c r="IK21" s="14"/>
      <c r="IL21" s="14"/>
      <c r="IM21" s="14"/>
      <c r="IN21" s="14"/>
      <c r="IO21" s="14"/>
      <c r="IP21" s="14"/>
      <c r="IQ21" s="14"/>
      <c r="IR21" s="14"/>
      <c r="IS21" s="14"/>
      <c r="IT21" s="14"/>
      <c r="IU21" s="14"/>
      <c r="IV21" s="14"/>
      <c r="IW21" s="14"/>
      <c r="IX21" s="14"/>
      <c r="IY21" s="14"/>
      <c r="IZ21" s="14"/>
      <c r="JA21" s="14"/>
      <c r="JB21" s="14"/>
      <c r="JC21" s="14"/>
      <c r="JD21" s="14"/>
      <c r="JE21" s="14"/>
      <c r="JF21" s="14"/>
      <c r="JG21" s="14"/>
    </row>
    <row r="22" spans="2:267" hidden="1" x14ac:dyDescent="0.25"/>
    <row r="23" spans="2:267" x14ac:dyDescent="0.25">
      <c r="B23" s="5" t="s">
        <v>10</v>
      </c>
      <c r="C23" s="5"/>
      <c r="D23" s="8" t="s">
        <v>11</v>
      </c>
      <c r="E23" s="8"/>
      <c r="F23" s="8"/>
      <c r="G23" s="8"/>
      <c r="H23" s="8"/>
      <c r="I23" s="8"/>
      <c r="J23" s="8"/>
      <c r="K23" s="8"/>
      <c r="L23" s="8"/>
    </row>
    <row r="24" spans="2:267" ht="15.75" thickBot="1" x14ac:dyDescent="0.3">
      <c r="B24" s="6" t="s">
        <v>3</v>
      </c>
      <c r="C24" s="6" t="s">
        <v>6</v>
      </c>
    </row>
    <row r="25" spans="2:267" x14ac:dyDescent="0.25">
      <c r="B25" t="str" cm="1">
        <f t="array" aca="1" ref="B25:B32" ca="1">_xlfn.UNIQUE(_xlfn.ANCHORARRAY(C6))</f>
        <v>Software &amp; IT Services</v>
      </c>
      <c r="C25" s="24" cm="1">
        <f t="array" aca="1" ref="C25:C32" ca="1">SUMIF(_xlfn.ANCHORARRAY(C6),_xlfn.ANCHORARRAY(B25),_xlfn.ANCHORARRAY(F6))</f>
        <v>36549.4</v>
      </c>
    </row>
    <row r="26" spans="2:267" x14ac:dyDescent="0.25">
      <c r="B26" t="str">
        <f ca="1"/>
        <v>Communications &amp; Networking</v>
      </c>
      <c r="C26" s="24">
        <f ca="1"/>
        <v>2966.5</v>
      </c>
    </row>
    <row r="27" spans="2:267" x14ac:dyDescent="0.25">
      <c r="B27" t="str">
        <f ca="1"/>
        <v>Oil &amp; Gas</v>
      </c>
      <c r="C27" s="24">
        <f ca="1"/>
        <v>10621</v>
      </c>
    </row>
    <row r="28" spans="2:267" x14ac:dyDescent="0.25">
      <c r="B28" t="str">
        <f ca="1"/>
        <v>Freight &amp; Logistics Services</v>
      </c>
      <c r="C28" s="24">
        <f ca="1"/>
        <v>4394.3999999999996</v>
      </c>
    </row>
    <row r="29" spans="2:267" x14ac:dyDescent="0.25">
      <c r="B29" t="str">
        <f ca="1"/>
        <v>Pharmaceuticals</v>
      </c>
      <c r="C29" s="24">
        <f ca="1"/>
        <v>1561.2</v>
      </c>
    </row>
    <row r="30" spans="2:267" x14ac:dyDescent="0.25">
      <c r="B30" t="str">
        <f ca="1"/>
        <v>Banking Services</v>
      </c>
      <c r="C30" s="24">
        <f ca="1"/>
        <v>12625.5</v>
      </c>
    </row>
    <row r="31" spans="2:267" x14ac:dyDescent="0.25">
      <c r="B31" t="str">
        <f ca="1"/>
        <v>Textiles &amp; Apparel</v>
      </c>
      <c r="C31" s="24">
        <f ca="1"/>
        <v>5859</v>
      </c>
    </row>
    <row r="32" spans="2:267" x14ac:dyDescent="0.25">
      <c r="B32" t="str">
        <f ca="1"/>
        <v>Food &amp; Drug Retailing</v>
      </c>
      <c r="C32" s="24">
        <f ca="1"/>
        <v>1975</v>
      </c>
    </row>
  </sheetData>
  <mergeCells count="12">
    <mergeCell ref="B1:C2"/>
    <mergeCell ref="J6:L6"/>
    <mergeCell ref="J13:L13"/>
    <mergeCell ref="J14:L14"/>
    <mergeCell ref="J15:L15"/>
    <mergeCell ref="J16:L16"/>
    <mergeCell ref="J7:L7"/>
    <mergeCell ref="J8:L8"/>
    <mergeCell ref="J9:L9"/>
    <mergeCell ref="J10:L10"/>
    <mergeCell ref="J11:L11"/>
    <mergeCell ref="J12:L12"/>
  </mergeCells>
  <conditionalFormatting sqref="C25:C32">
    <cfRule type="dataBar" priority="1">
      <dataBar>
        <cfvo type="min"/>
        <cfvo type="max"/>
        <color theme="4" tint="0.59999389629810485"/>
      </dataBar>
      <extLst>
        <ext xmlns:x14="http://schemas.microsoft.com/office/spreadsheetml/2009/9/main" uri="{B025F937-C7B1-47D3-B67F-A62EFF666E3E}">
          <x14:id>{9F34254A-F463-4F0E-BCA8-FDDAE453B90A}</x14:id>
        </ext>
      </extLst>
    </cfRule>
  </conditionalFormatting>
  <conditionalFormatting sqref="F6:F21">
    <cfRule type="dataBar" priority="2">
      <dataBar>
        <cfvo type="min"/>
        <cfvo type="max"/>
        <color theme="4" tint="0.59999389629810485"/>
      </dataBar>
      <extLst>
        <ext xmlns:x14="http://schemas.microsoft.com/office/spreadsheetml/2009/9/main" uri="{B025F937-C7B1-47D3-B67F-A62EFF666E3E}">
          <x14:id>{3CBD6F05-1A54-42D8-A2C1-F6AD2D5F8087}</x14:id>
        </ext>
      </extLst>
    </cfRule>
  </conditionalFormatting>
  <pageMargins left="0.7" right="0.7" top="0.75" bottom="0.75" header="0.3" footer="0.3"/>
  <pageSetup orientation="portrait" horizontalDpi="300" verticalDpi="300" r:id="rId1"/>
  <drawing r:id="rId2"/>
  <extLst>
    <ext xmlns:x14="http://schemas.microsoft.com/office/spreadsheetml/2009/9/main" uri="{78C0D931-6437-407d-A8EE-F0AAD7539E65}">
      <x14:conditionalFormattings>
        <x14:conditionalFormatting xmlns:xm="http://schemas.microsoft.com/office/excel/2006/main">
          <x14:cfRule type="dataBar" id="{9F34254A-F463-4F0E-BCA8-FDDAE453B90A}">
            <x14:dataBar minLength="0" maxLength="100" gradient="0">
              <x14:cfvo type="autoMin"/>
              <x14:cfvo type="autoMax"/>
              <x14:negativeFillColor rgb="FFFF0000"/>
              <x14:axisColor rgb="FF000000"/>
            </x14:dataBar>
          </x14:cfRule>
          <xm:sqref>C25:C32</xm:sqref>
        </x14:conditionalFormatting>
        <x14:conditionalFormatting xmlns:xm="http://schemas.microsoft.com/office/excel/2006/main">
          <x14:cfRule type="dataBar" id="{3CBD6F05-1A54-42D8-A2C1-F6AD2D5F8087}">
            <x14:dataBar minLength="0" maxLength="100" gradient="0">
              <x14:cfvo type="autoMin"/>
              <x14:cfvo type="autoMax"/>
              <x14:negativeFillColor rgb="FFFF0000"/>
              <x14:axisColor rgb="FF000000"/>
            </x14:dataBar>
          </x14:cfRule>
          <xm:sqref>F6:F21</xm:sqref>
        </x14:conditionalFormatting>
        <x14:conditionalFormatting xmlns:xm="http://schemas.microsoft.com/office/excel/2006/main">
          <x14:cfRule type="iconSet" priority="4" id="{BD8FE8FE-BFB0-40D8-92BC-D0E838A90E2E}">
            <x14:iconSet iconSet="3Triangles">
              <x14:cfvo type="percent">
                <xm:f>0</xm:f>
              </x14:cfvo>
              <x14:cfvo type="num">
                <xm:f>0</xm:f>
              </x14:cfvo>
              <x14:cfvo type="num" gte="0">
                <xm:f>0</xm:f>
              </x14:cfvo>
            </x14:iconSet>
          </x14:cfRule>
          <xm:sqref>H2</xm:sqref>
        </x14:conditionalFormatting>
        <x14:conditionalFormatting xmlns:xm="http://schemas.microsoft.com/office/excel/2006/main">
          <x14:cfRule type="iconSet" priority="3" id="{FD73FCB2-E2B7-4F04-8C1D-68CA1441CE6B}">
            <x14:iconSet iconSet="3Triangles">
              <x14:cfvo type="percent">
                <xm:f>0</xm:f>
              </x14:cfvo>
              <x14:cfvo type="num">
                <xm:f>0</xm:f>
              </x14:cfvo>
              <x14:cfvo type="num" gte="0">
                <xm:f>0</xm:f>
              </x14:cfvo>
            </x14:iconSet>
          </x14:cfRule>
          <xm:sqref>H6:H21</xm:sqref>
        </x14:conditionalFormatting>
      </x14:conditionalFormattings>
    </ext>
    <ext xmlns:x14="http://schemas.microsoft.com/office/spreadsheetml/2009/9/main" uri="{05C60535-1F16-4fd2-B633-F4F36F0B64E0}">
      <x14:sparklineGroups xmlns:xm="http://schemas.microsoft.com/office/excel/2006/main">
        <x14:sparklineGroup lineWeight="1.5" displayEmptyCellsAs="gap" xr2:uid="{E51A9D7D-184C-4691-8548-C2244B1C1249}">
          <x14:colorSeries rgb="FF376092"/>
          <x14:colorNegative rgb="FFD00000"/>
          <x14:colorAxis rgb="FF000000"/>
          <x14:colorMarkers rgb="FFD00000"/>
          <x14:colorFirst rgb="FFD00000"/>
          <x14:colorLast rgb="FFD00000"/>
          <x14:colorHigh rgb="FFD00000"/>
          <x14:colorLow rgb="FFD00000"/>
          <x14:sparklines>
            <x14:sparkline>
              <xm:f>Dashboard!N6:JG6</xm:f>
              <xm:sqref>J6</xm:sqref>
            </x14:sparkline>
            <x14:sparkline>
              <xm:f>Dashboard!N7:JG7</xm:f>
              <xm:sqref>J7</xm:sqref>
            </x14:sparkline>
            <x14:sparkline>
              <xm:f>Dashboard!N8:JG8</xm:f>
              <xm:sqref>J8</xm:sqref>
            </x14:sparkline>
            <x14:sparkline>
              <xm:f>Dashboard!N9:JG9</xm:f>
              <xm:sqref>J9</xm:sqref>
            </x14:sparkline>
            <x14:sparkline>
              <xm:f>Dashboard!N10:JG10</xm:f>
              <xm:sqref>J10</xm:sqref>
            </x14:sparkline>
            <x14:sparkline>
              <xm:f>Dashboard!N11:JG11</xm:f>
              <xm:sqref>J11</xm:sqref>
            </x14:sparkline>
            <x14:sparkline>
              <xm:f>Dashboard!N12:JG12</xm:f>
              <xm:sqref>J12</xm:sqref>
            </x14:sparkline>
            <x14:sparkline>
              <xm:f>Dashboard!N13:JG13</xm:f>
              <xm:sqref>J13</xm:sqref>
            </x14:sparkline>
            <x14:sparkline>
              <xm:f>Dashboard!N14:JG14</xm:f>
              <xm:sqref>J14</xm:sqref>
            </x14:sparkline>
            <x14:sparkline>
              <xm:f>Dashboard!N15:JG15</xm:f>
              <xm:sqref>J15</xm:sqref>
            </x14:sparkline>
            <x14:sparkline>
              <xm:f>Dashboard!N16:JG16</xm:f>
              <xm:sqref>J16</xm:sqref>
            </x14:sparkline>
            <x14:sparkline>
              <xm:f>Dashboard!N17:JG17</xm:f>
              <xm:sqref>J17</xm:sqref>
            </x14:sparkline>
            <x14:sparkline>
              <xm:f>Dashboard!N18:JG18</xm:f>
              <xm:sqref>J18</xm:sqref>
            </x14:sparkline>
            <x14:sparkline>
              <xm:f>Dashboard!N19:JG19</xm:f>
              <xm:sqref>J19</xm:sqref>
            </x14:sparkline>
            <x14:sparkline>
              <xm:f>Dashboard!N20:JG20</xm:f>
              <xm:sqref>J20</xm:sqref>
            </x14:sparkline>
            <x14:sparkline>
              <xm:f>Dashboard!N21:JG21</xm:f>
              <xm:sqref>J21</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4AF64-448D-45B1-B1DF-A56177934911}">
  <dimension ref="A3:H30"/>
  <sheetViews>
    <sheetView workbookViewId="0">
      <selection activeCell="E33" sqref="E33"/>
    </sheetView>
  </sheetViews>
  <sheetFormatPr defaultRowHeight="15" x14ac:dyDescent="0.25"/>
  <cols>
    <col min="1" max="1" width="10.42578125" bestFit="1" customWidth="1"/>
    <col min="2" max="2" width="51.7109375" bestFit="1" customWidth="1"/>
    <col min="3" max="3" width="13.5703125" customWidth="1"/>
    <col min="4" max="4" width="10" customWidth="1"/>
    <col min="6" max="6" width="11.42578125" customWidth="1"/>
    <col min="7" max="7" width="21.42578125" bestFit="1" customWidth="1"/>
    <col min="8" max="8" width="8.7109375" bestFit="1" customWidth="1"/>
  </cols>
  <sheetData>
    <row r="3" spans="1:8" x14ac:dyDescent="0.25">
      <c r="A3" t="s">
        <v>12</v>
      </c>
      <c r="B3" t="s">
        <v>13</v>
      </c>
      <c r="C3" t="s">
        <v>14</v>
      </c>
      <c r="D3" t="s">
        <v>19</v>
      </c>
      <c r="E3" t="s">
        <v>15</v>
      </c>
      <c r="F3" t="s">
        <v>16</v>
      </c>
      <c r="G3" t="s">
        <v>17</v>
      </c>
      <c r="H3" t="s">
        <v>22</v>
      </c>
    </row>
    <row r="4" spans="1:8" x14ac:dyDescent="0.25">
      <c r="A4" s="9">
        <v>44669</v>
      </c>
      <c r="B4" t="e" vm="1673">
        <v>#VALUE!</v>
      </c>
      <c r="C4" t="s">
        <v>18</v>
      </c>
      <c r="D4">
        <v>100</v>
      </c>
      <c r="E4">
        <v>131.44</v>
      </c>
      <c r="F4" t="s">
        <v>20</v>
      </c>
      <c r="G4" s="10">
        <f t="shared" ref="G4:G30" si="0">$D4*$E4</f>
        <v>13144</v>
      </c>
      <c r="H4" t="str" cm="1">
        <f t="array" aca="1" ref="H4" ca="1">_FV(Ledger[[#This Row],[Stock]],"Ticker symbol",TRUE)</f>
        <v>NKE</v>
      </c>
    </row>
    <row r="5" spans="1:8" x14ac:dyDescent="0.25">
      <c r="A5" s="9">
        <v>44756</v>
      </c>
      <c r="B5" t="e" vm="251">
        <v>#VALUE!</v>
      </c>
      <c r="C5" t="s">
        <v>18</v>
      </c>
      <c r="D5">
        <v>10</v>
      </c>
      <c r="E5">
        <v>374.01</v>
      </c>
      <c r="F5" t="s">
        <v>20</v>
      </c>
      <c r="G5" s="10">
        <f t="shared" si="0"/>
        <v>3740.1</v>
      </c>
      <c r="H5" t="str" cm="1">
        <f t="array" aca="1" ref="H5" ca="1">_FV(Ledger[[#This Row],[Stock]],"Ticker symbol",TRUE)</f>
        <v>ADBE</v>
      </c>
    </row>
    <row r="6" spans="1:8" x14ac:dyDescent="0.25">
      <c r="A6" s="9">
        <v>44999</v>
      </c>
      <c r="B6" t="e" vm="2119">
        <v>#VALUE!</v>
      </c>
      <c r="C6" t="s">
        <v>18</v>
      </c>
      <c r="D6">
        <v>20</v>
      </c>
      <c r="E6">
        <v>46.67</v>
      </c>
      <c r="F6" t="s">
        <v>20</v>
      </c>
      <c r="G6" s="10">
        <f t="shared" si="0"/>
        <v>933.40000000000009</v>
      </c>
      <c r="H6" t="str" cm="1">
        <f t="array" aca="1" ref="H6" ca="1">_FV(Ledger[[#This Row],[Stock]],"Ticker symbol",TRUE)</f>
        <v>WMT</v>
      </c>
    </row>
    <row r="7" spans="1:8" x14ac:dyDescent="0.25">
      <c r="A7" s="9">
        <v>45161</v>
      </c>
      <c r="B7" t="e" vm="2211">
        <v>#VALUE!</v>
      </c>
      <c r="C7" t="s">
        <v>18</v>
      </c>
      <c r="D7">
        <v>100</v>
      </c>
      <c r="E7">
        <v>40.76</v>
      </c>
      <c r="F7" t="s">
        <v>20</v>
      </c>
      <c r="G7" s="10">
        <f t="shared" si="0"/>
        <v>4076</v>
      </c>
      <c r="H7" t="str" cm="1">
        <f t="array" aca="1" ref="H7" ca="1">_FV(Ledger[[#This Row],[Stock]],"Ticker symbol",TRUE)</f>
        <v>HPE</v>
      </c>
    </row>
    <row r="8" spans="1:8" x14ac:dyDescent="0.25">
      <c r="A8" s="9">
        <v>45124</v>
      </c>
      <c r="B8" t="e" vm="744">
        <v>#VALUE!</v>
      </c>
      <c r="C8" t="s">
        <v>18</v>
      </c>
      <c r="D8">
        <v>50</v>
      </c>
      <c r="E8">
        <v>50.52</v>
      </c>
      <c r="F8" t="s">
        <v>20</v>
      </c>
      <c r="G8" s="10">
        <f t="shared" si="0"/>
        <v>2526</v>
      </c>
      <c r="H8" t="str" cm="1">
        <f t="array" aca="1" ref="H8" ca="1">_FV(Ledger[[#This Row],[Stock]],"Ticker symbol",TRUE)</f>
        <v>CSCO</v>
      </c>
    </row>
    <row r="9" spans="1:8" x14ac:dyDescent="0.25">
      <c r="A9" s="9">
        <v>45149</v>
      </c>
      <c r="B9" t="e" vm="2212">
        <v>#VALUE!</v>
      </c>
      <c r="C9" t="s">
        <v>18</v>
      </c>
      <c r="D9">
        <v>30</v>
      </c>
      <c r="E9">
        <v>112.56</v>
      </c>
      <c r="F9" t="s">
        <v>20</v>
      </c>
      <c r="G9" s="10">
        <f t="shared" si="0"/>
        <v>3376.8</v>
      </c>
      <c r="H9" t="str" cm="1">
        <f t="array" aca="1" ref="H9" ca="1">_FV(Ledger[[#This Row],[Stock]],"Ticker symbol",TRUE)</f>
        <v>ORCL</v>
      </c>
    </row>
    <row r="10" spans="1:8" x14ac:dyDescent="0.25">
      <c r="A10" s="9">
        <v>45224</v>
      </c>
      <c r="B10" t="e" vm="2213">
        <v>#VALUE!</v>
      </c>
      <c r="C10" t="s">
        <v>18</v>
      </c>
      <c r="D10">
        <v>60</v>
      </c>
      <c r="E10">
        <v>120</v>
      </c>
      <c r="F10" t="s">
        <v>20</v>
      </c>
      <c r="G10" s="10">
        <f t="shared" si="0"/>
        <v>7200</v>
      </c>
      <c r="H10" t="str" cm="1">
        <f t="array" aca="1" ref="H10" ca="1">_FV(Ledger[[#This Row],[Stock]],"Ticker symbol",TRUE)</f>
        <v>AMZN</v>
      </c>
    </row>
    <row r="11" spans="1:8" x14ac:dyDescent="0.25">
      <c r="A11" s="9">
        <v>45072</v>
      </c>
      <c r="B11" t="e" vm="2214">
        <v>#VALUE!</v>
      </c>
      <c r="C11" t="s">
        <v>18</v>
      </c>
      <c r="D11">
        <v>10</v>
      </c>
      <c r="E11">
        <v>59.44</v>
      </c>
      <c r="F11" t="s">
        <v>20</v>
      </c>
      <c r="G11" s="10">
        <f t="shared" si="0"/>
        <v>594.4</v>
      </c>
      <c r="H11" t="str" cm="1">
        <f t="array" aca="1" ref="H11" ca="1">_FV(Ledger[[#This Row],[Stock]],"Ticker symbol",TRUE)</f>
        <v>PYPL</v>
      </c>
    </row>
    <row r="12" spans="1:8" x14ac:dyDescent="0.25">
      <c r="A12" s="9">
        <v>45229</v>
      </c>
      <c r="B12" t="e" vm="1437">
        <v>#VALUE!</v>
      </c>
      <c r="C12" t="s">
        <v>18</v>
      </c>
      <c r="D12">
        <v>50</v>
      </c>
      <c r="E12">
        <v>137.12</v>
      </c>
      <c r="F12" t="s">
        <v>20</v>
      </c>
      <c r="G12" s="10">
        <f t="shared" si="0"/>
        <v>6856</v>
      </c>
      <c r="H12" t="str" cm="1">
        <f t="array" aca="1" ref="H12" ca="1">_FV(Ledger[[#This Row],[Stock]],"Ticker symbol",TRUE)</f>
        <v>JPM</v>
      </c>
    </row>
    <row r="13" spans="1:8" x14ac:dyDescent="0.25">
      <c r="A13" s="9">
        <v>45250</v>
      </c>
      <c r="B13" t="e" vm="1203">
        <v>#VALUE!</v>
      </c>
      <c r="C13" t="s">
        <v>18</v>
      </c>
      <c r="D13">
        <v>20</v>
      </c>
      <c r="E13">
        <v>147.97999999999999</v>
      </c>
      <c r="F13" t="s">
        <v>20</v>
      </c>
      <c r="G13" s="10">
        <f t="shared" si="0"/>
        <v>2959.6</v>
      </c>
      <c r="H13" t="str" cm="1">
        <f t="array" aca="1" ref="H13" ca="1">_FV(Ledger[[#This Row],[Stock]],"Ticker symbol",TRUE)</f>
        <v>JNJ</v>
      </c>
    </row>
    <row r="14" spans="1:8" x14ac:dyDescent="0.25">
      <c r="A14" s="9">
        <v>45509</v>
      </c>
      <c r="B14" t="e" vm="1203">
        <v>#VALUE!</v>
      </c>
      <c r="C14" t="s">
        <v>21</v>
      </c>
      <c r="D14">
        <v>-10</v>
      </c>
      <c r="E14">
        <v>164.45</v>
      </c>
      <c r="F14" t="s">
        <v>20</v>
      </c>
      <c r="G14" s="10">
        <f t="shared" si="0"/>
        <v>-1644.5</v>
      </c>
      <c r="H14" t="str" cm="1">
        <f t="array" aca="1" ref="H14" ca="1">_FV(Ledger[[#This Row],[Stock]],"Ticker symbol",TRUE)</f>
        <v>JNJ</v>
      </c>
    </row>
    <row r="15" spans="1:8" x14ac:dyDescent="0.25">
      <c r="A15" s="9">
        <v>45483</v>
      </c>
      <c r="B15" t="e" vm="2213">
        <v>#VALUE!</v>
      </c>
      <c r="C15" t="s">
        <v>21</v>
      </c>
      <c r="D15">
        <v>-60</v>
      </c>
      <c r="E15">
        <v>194.57</v>
      </c>
      <c r="F15" t="s">
        <v>20</v>
      </c>
      <c r="G15" s="10">
        <f t="shared" si="0"/>
        <v>-11674.199999999999</v>
      </c>
      <c r="H15" t="str" cm="1">
        <f t="array" aca="1" ref="H15" ca="1">_FV(Ledger[[#This Row],[Stock]],"Ticker symbol",TRUE)</f>
        <v>AMZN</v>
      </c>
    </row>
    <row r="16" spans="1:8" x14ac:dyDescent="0.25">
      <c r="A16" s="9">
        <v>45413</v>
      </c>
      <c r="B16" t="e" vm="2214">
        <v>#VALUE!</v>
      </c>
      <c r="C16" t="s">
        <v>21</v>
      </c>
      <c r="D16">
        <v>-10</v>
      </c>
      <c r="E16">
        <v>69.66</v>
      </c>
      <c r="F16" t="s">
        <v>20</v>
      </c>
      <c r="G16" s="10">
        <f t="shared" si="0"/>
        <v>-696.59999999999991</v>
      </c>
      <c r="H16" t="str" cm="1">
        <f t="array" aca="1" ref="H16" ca="1">_FV(Ledger[[#This Row],[Stock]],"Ticker symbol",TRUE)</f>
        <v>PYPL</v>
      </c>
    </row>
    <row r="17" spans="1:8" x14ac:dyDescent="0.25">
      <c r="A17" s="9">
        <v>45483</v>
      </c>
      <c r="B17" t="e" vm="2212">
        <v>#VALUE!</v>
      </c>
      <c r="C17" t="s">
        <v>21</v>
      </c>
      <c r="D17">
        <v>-30</v>
      </c>
      <c r="E17">
        <v>142.94999999999999</v>
      </c>
      <c r="F17" t="s">
        <v>20</v>
      </c>
      <c r="G17" s="10">
        <f t="shared" si="0"/>
        <v>-4288.5</v>
      </c>
      <c r="H17" t="str" cm="1">
        <f t="array" aca="1" ref="H17" ca="1">_FV(Ledger[[#This Row],[Stock]],"Ticker symbol",TRUE)</f>
        <v>ORCL</v>
      </c>
    </row>
    <row r="18" spans="1:8" x14ac:dyDescent="0.25">
      <c r="A18" s="9">
        <v>45391</v>
      </c>
      <c r="B18" t="e" vm="2211">
        <v>#VALUE!</v>
      </c>
      <c r="C18" t="s">
        <v>21</v>
      </c>
      <c r="D18">
        <v>-100</v>
      </c>
      <c r="E18">
        <v>43.4</v>
      </c>
      <c r="F18" t="s">
        <v>20</v>
      </c>
      <c r="G18" s="10">
        <f t="shared" si="0"/>
        <v>-4340</v>
      </c>
      <c r="H18" t="str" cm="1">
        <f t="array" aca="1" ref="H18" ca="1">_FV(Ledger[[#This Row],[Stock]],"Ticker symbol",TRUE)</f>
        <v>HPE</v>
      </c>
    </row>
    <row r="19" spans="1:8" x14ac:dyDescent="0.25">
      <c r="A19" s="9">
        <v>44999</v>
      </c>
      <c r="B19" t="e" vm="2215">
        <v>#VALUE!</v>
      </c>
      <c r="C19" t="s">
        <v>18</v>
      </c>
      <c r="D19">
        <v>200</v>
      </c>
      <c r="E19">
        <v>90.94</v>
      </c>
      <c r="F19" t="s">
        <v>20</v>
      </c>
      <c r="G19" s="10">
        <f t="shared" si="0"/>
        <v>18188</v>
      </c>
      <c r="H19" t="str" cm="1">
        <f t="array" aca="1" ref="H19" ca="1">_FV(Ledger[[#This Row],[Stock]],"Ticker symbol",TRUE)</f>
        <v>GOOG</v>
      </c>
    </row>
    <row r="20" spans="1:8" x14ac:dyDescent="0.25">
      <c r="A20" s="9">
        <v>45489</v>
      </c>
      <c r="B20" t="e" vm="2215">
        <v>#VALUE!</v>
      </c>
      <c r="C20" t="s">
        <v>21</v>
      </c>
      <c r="D20">
        <v>-200</v>
      </c>
      <c r="E20">
        <v>184.49</v>
      </c>
      <c r="F20" t="s">
        <v>20</v>
      </c>
      <c r="G20" s="10">
        <f t="shared" si="0"/>
        <v>-36898</v>
      </c>
      <c r="H20" t="str" cm="1">
        <f t="array" aca="1" ref="H20" ca="1">_FV(Ledger[[#This Row],[Stock]],"Ticker symbol",TRUE)</f>
        <v>GOOG</v>
      </c>
    </row>
    <row r="21" spans="1:8" x14ac:dyDescent="0.25">
      <c r="A21" s="9">
        <v>45406</v>
      </c>
      <c r="B21" t="e" vm="2216">
        <v>#VALUE!</v>
      </c>
      <c r="C21" t="s">
        <v>18</v>
      </c>
      <c r="D21">
        <v>50</v>
      </c>
      <c r="E21">
        <v>170.16</v>
      </c>
      <c r="F21" t="s">
        <v>20</v>
      </c>
      <c r="G21" s="10">
        <f t="shared" si="0"/>
        <v>8508</v>
      </c>
      <c r="H21" t="str" cm="1">
        <f t="array" aca="1" ref="H21" ca="1">_FV(Ledger[[#This Row],[Stock]],"Ticker symbol",TRUE)</f>
        <v>AAPL</v>
      </c>
    </row>
    <row r="22" spans="1:8" x14ac:dyDescent="0.25">
      <c r="A22" s="9">
        <v>45491</v>
      </c>
      <c r="B22" t="e" vm="2216">
        <v>#VALUE!</v>
      </c>
      <c r="C22" t="s">
        <v>21</v>
      </c>
      <c r="D22">
        <v>-50</v>
      </c>
      <c r="E22">
        <v>228.2</v>
      </c>
      <c r="F22" t="s">
        <v>20</v>
      </c>
      <c r="G22" s="10">
        <f t="shared" si="0"/>
        <v>-11410</v>
      </c>
      <c r="H22" t="str" cm="1">
        <f t="array" aca="1" ref="H22" ca="1">_FV(Ledger[[#This Row],[Stock]],"Ticker symbol",TRUE)</f>
        <v>AAPL</v>
      </c>
    </row>
    <row r="23" spans="1:8" x14ac:dyDescent="0.25">
      <c r="A23" s="9">
        <v>45334</v>
      </c>
      <c r="B23" t="e" vm="251">
        <v>#VALUE!</v>
      </c>
      <c r="C23" t="s">
        <v>21</v>
      </c>
      <c r="D23">
        <v>10</v>
      </c>
      <c r="E23">
        <v>609.37</v>
      </c>
      <c r="F23" t="s">
        <v>20</v>
      </c>
      <c r="G23" s="10">
        <f t="shared" si="0"/>
        <v>6093.7</v>
      </c>
      <c r="H23" t="str" cm="1">
        <f t="array" aca="1" ref="H23" ca="1">_FV(Ledger[[#This Row],[Stock]],"Ticker symbol",TRUE)</f>
        <v>ADBE</v>
      </c>
    </row>
    <row r="24" spans="1:8" x14ac:dyDescent="0.25">
      <c r="A24" s="9">
        <v>45314</v>
      </c>
      <c r="B24" t="e" vm="499">
        <v>#VALUE!</v>
      </c>
      <c r="C24" t="s">
        <v>18</v>
      </c>
      <c r="D24">
        <v>100</v>
      </c>
      <c r="E24">
        <v>69.7</v>
      </c>
      <c r="F24" t="s">
        <v>20</v>
      </c>
      <c r="G24" s="10">
        <f t="shared" si="0"/>
        <v>6970</v>
      </c>
      <c r="H24" t="str" cm="1">
        <f t="array" aca="1" ref="H24" ca="1">_FV(Ledger[[#This Row],[Stock]],"Ticker symbol",TRUE)</f>
        <v>BABA</v>
      </c>
    </row>
    <row r="25" spans="1:8" x14ac:dyDescent="0.25">
      <c r="A25" s="9">
        <v>45315</v>
      </c>
      <c r="B25" t="e" vm="837">
        <v>#VALUE!</v>
      </c>
      <c r="C25" t="s">
        <v>18</v>
      </c>
      <c r="D25">
        <v>100</v>
      </c>
      <c r="E25">
        <v>99.54</v>
      </c>
      <c r="F25" t="s">
        <v>20</v>
      </c>
      <c r="G25" s="10">
        <f t="shared" si="0"/>
        <v>9954</v>
      </c>
      <c r="H25" t="str" cm="1">
        <f t="array" aca="1" ref="H25" ca="1">_FV(Ledger[[#This Row],[Stock]],"Ticker symbol",TRUE)</f>
        <v>XOM</v>
      </c>
    </row>
    <row r="26" spans="1:8" x14ac:dyDescent="0.25">
      <c r="A26" s="9">
        <v>45240</v>
      </c>
      <c r="B26" t="e" vm="1884">
        <v>#VALUE!</v>
      </c>
      <c r="C26" t="s">
        <v>18</v>
      </c>
      <c r="D26">
        <v>10</v>
      </c>
      <c r="E26">
        <v>245.44</v>
      </c>
      <c r="F26" t="s">
        <v>20</v>
      </c>
      <c r="G26" s="10">
        <f t="shared" si="0"/>
        <v>2454.4</v>
      </c>
      <c r="H26" t="str" cm="1">
        <f t="array" aca="1" ref="H26" ca="1">_FV(Ledger[[#This Row],[Stock]],"Ticker symbol",TRUE)</f>
        <v>V</v>
      </c>
    </row>
    <row r="27" spans="1:8" x14ac:dyDescent="0.25">
      <c r="A27" s="9">
        <v>45230</v>
      </c>
      <c r="B27" t="e" vm="2217">
        <v>#VALUE!</v>
      </c>
      <c r="C27" t="s">
        <v>18</v>
      </c>
      <c r="D27">
        <v>20</v>
      </c>
      <c r="E27">
        <v>187.9</v>
      </c>
      <c r="F27" t="s">
        <v>20</v>
      </c>
      <c r="G27" s="10">
        <f t="shared" si="0"/>
        <v>3758</v>
      </c>
      <c r="H27" t="str" cm="1">
        <f t="array" aca="1" ref="H27" ca="1">_FV(Ledger[[#This Row],[Stock]],"Ticker symbol",TRUE)</f>
        <v>BA</v>
      </c>
    </row>
    <row r="28" spans="1:8" x14ac:dyDescent="0.25">
      <c r="A28" s="9">
        <v>45293</v>
      </c>
      <c r="B28" t="e" vm="2217">
        <v>#VALUE!</v>
      </c>
      <c r="C28" t="s">
        <v>21</v>
      </c>
      <c r="D28">
        <v>-20</v>
      </c>
      <c r="E28">
        <v>251.73</v>
      </c>
      <c r="F28" t="s">
        <v>20</v>
      </c>
      <c r="G28" s="10">
        <f t="shared" si="0"/>
        <v>-5034.5999999999995</v>
      </c>
      <c r="H28" t="str" cm="1">
        <f t="array" aca="1" ref="H28" ca="1">_FV(Ledger[[#This Row],[Stock]],"Ticker symbol",TRUE)</f>
        <v>BA</v>
      </c>
    </row>
    <row r="29" spans="1:8" x14ac:dyDescent="0.25">
      <c r="A29" s="9">
        <v>45327</v>
      </c>
      <c r="B29" t="e" vm="1787">
        <v>#VALUE!</v>
      </c>
      <c r="C29" t="s">
        <v>18</v>
      </c>
      <c r="D29">
        <v>20</v>
      </c>
      <c r="E29">
        <v>226.36</v>
      </c>
      <c r="F29" t="s">
        <v>20</v>
      </c>
      <c r="G29" s="10">
        <f t="shared" si="0"/>
        <v>4527.2000000000007</v>
      </c>
      <c r="H29" t="str" cm="1">
        <f t="array" aca="1" ref="H29" ca="1">_FV(Ledger[[#This Row],[Stock]],"Ticker symbol",TRUE)</f>
        <v>SPOT</v>
      </c>
    </row>
    <row r="30" spans="1:8" x14ac:dyDescent="0.25">
      <c r="A30" s="9">
        <v>45230</v>
      </c>
      <c r="B30" t="e" vm="956">
        <v>#VALUE!</v>
      </c>
      <c r="C30" t="s">
        <v>18</v>
      </c>
      <c r="D30">
        <v>20</v>
      </c>
      <c r="E30">
        <v>238.55</v>
      </c>
      <c r="F30" t="s">
        <v>20</v>
      </c>
      <c r="G30" s="10">
        <f t="shared" si="0"/>
        <v>4771</v>
      </c>
      <c r="H30" t="str" cm="1">
        <f t="array" aca="1" ref="H30" ca="1">_FV(Ledger[[#This Row],[Stock]],"Ticker symbol",TRUE)</f>
        <v>FDX</v>
      </c>
    </row>
  </sheetData>
  <dataValidations count="2">
    <dataValidation type="list" allowBlank="1" showInputMessage="1" showErrorMessage="1" sqref="C3" xr:uid="{A7616B8B-CF22-4965-A25B-A3CE1B483FB8}">
      <formula1>"""Buy"",""Sell"""</formula1>
    </dataValidation>
    <dataValidation type="list" allowBlank="1" showInputMessage="1" showErrorMessage="1" sqref="C4:C30" xr:uid="{7A01B89A-B254-4E89-851E-118983F486C5}">
      <formula1>"Buy,Sell"</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87696-2FC9-4382-8403-4D0855EE184F}">
  <dimension ref="A1:K21"/>
  <sheetViews>
    <sheetView workbookViewId="0">
      <selection activeCell="E33" sqref="E33"/>
    </sheetView>
  </sheetViews>
  <sheetFormatPr defaultRowHeight="15" x14ac:dyDescent="0.25"/>
  <cols>
    <col min="1" max="1" width="51.7109375" bestFit="1" customWidth="1"/>
    <col min="3" max="3" width="15.85546875" bestFit="1" customWidth="1"/>
    <col min="8" max="8" width="10.140625" bestFit="1" customWidth="1"/>
    <col min="10" max="10" width="13.42578125" bestFit="1" customWidth="1"/>
    <col min="11" max="11" width="15.85546875" bestFit="1" customWidth="1"/>
  </cols>
  <sheetData>
    <row r="1" spans="1:11" x14ac:dyDescent="0.25">
      <c r="J1" s="25" t="s">
        <v>13</v>
      </c>
      <c r="K1" t="s">
        <v>31</v>
      </c>
    </row>
    <row r="2" spans="1:11" x14ac:dyDescent="0.25">
      <c r="A2" t="s">
        <v>13</v>
      </c>
      <c r="B2" t="s">
        <v>25</v>
      </c>
      <c r="C2" t="s">
        <v>26</v>
      </c>
      <c r="D2" t="s">
        <v>27</v>
      </c>
      <c r="E2" t="s">
        <v>28</v>
      </c>
      <c r="F2" t="s">
        <v>15</v>
      </c>
      <c r="G2" t="s">
        <v>29</v>
      </c>
      <c r="H2" t="s">
        <v>30</v>
      </c>
    </row>
    <row r="3" spans="1:11" x14ac:dyDescent="0.25">
      <c r="A3" t="e" vm="1673">
        <v>#VALUE!</v>
      </c>
      <c r="B3" t="str" cm="1">
        <f t="array" aca="1" ref="B3" ca="1">_FV(Table2[[#This Row],[Stock]],"Exchange abbreviation",TRUE)</f>
        <v>XNYS</v>
      </c>
      <c r="C3" t="str" cm="1">
        <f t="array" aca="1" ref="C3" ca="1">_FV(Table2[[#This Row],[Stock]],"Ticker symbol",TRUE)</f>
        <v>NKE</v>
      </c>
      <c r="D3" s="11" cm="1">
        <f t="array" aca="1" ref="D3" ca="1">_FV(Table2[[#This Row],[Stock]],"52 week high",TRUE)</f>
        <v>98.04</v>
      </c>
      <c r="E3" s="11" cm="1">
        <f t="array" aca="1" ref="E3" ca="1">_FV(Table2[[#This Row],[Stock]],"52 week low",TRUE)</f>
        <v>52.28</v>
      </c>
      <c r="F3" s="11" cm="1">
        <f t="array" aca="1" ref="F3" ca="1">_FV(Table2[[#This Row],[Stock]],"Price")</f>
        <v>58.59</v>
      </c>
      <c r="G3" s="11" cm="1">
        <f t="array" aca="1" ref="G3" ca="1">_FV(Table2[[#This Row],[Stock]],"P/E",TRUE)</f>
        <v>18.883900000000001</v>
      </c>
      <c r="H3" s="11" cm="1">
        <f t="array" aca="1" ref="H3" ca="1">_FV(Table2[[#This Row],[Stock]],"Change")</f>
        <v>1.83</v>
      </c>
      <c r="J3" s="25" t="s">
        <v>25</v>
      </c>
      <c r="K3" s="25" t="s">
        <v>26</v>
      </c>
    </row>
    <row r="4" spans="1:11" x14ac:dyDescent="0.25">
      <c r="A4" t="e" vm="251">
        <v>#VALUE!</v>
      </c>
      <c r="B4" t="str" cm="1">
        <f t="array" aca="1" ref="B4" ca="1">_FV(Table2[[#This Row],[Stock]],"Exchange abbreviation",TRUE)</f>
        <v>XNAS</v>
      </c>
      <c r="C4" t="str" cm="1">
        <f t="array" aca="1" ref="C4" ca="1">_FV(Table2[[#This Row],[Stock]],"Ticker symbol",TRUE)</f>
        <v>ADBE</v>
      </c>
      <c r="D4" s="11" cm="1">
        <f t="array" aca="1" ref="D4" ca="1">_FV(Table2[[#This Row],[Stock]],"52 week high",TRUE)</f>
        <v>587.75</v>
      </c>
      <c r="E4" s="11" cm="1">
        <f t="array" aca="1" ref="E4" ca="1">_FV(Table2[[#This Row],[Stock]],"52 week low",TRUE)</f>
        <v>332.01</v>
      </c>
      <c r="F4" s="11" cm="1">
        <f t="array" aca="1" ref="F4" ca="1">_FV(Table2[[#This Row],[Stock]],"Price")</f>
        <v>380.87</v>
      </c>
      <c r="G4" s="11" cm="1">
        <f t="array" aca="1" ref="G4" ca="1">_FV(Table2[[#This Row],[Stock]],"P/E",TRUE)</f>
        <v>24.6922</v>
      </c>
      <c r="H4" s="11" cm="1">
        <f t="array" aca="1" ref="H4" ca="1">_FV(Table2[[#This Row],[Stock]],"Change")</f>
        <v>6.24</v>
      </c>
      <c r="J4" t="s">
        <v>32</v>
      </c>
      <c r="K4" t="s">
        <v>34</v>
      </c>
    </row>
    <row r="5" spans="1:11" x14ac:dyDescent="0.25">
      <c r="A5" t="e" vm="2119">
        <v>#VALUE!</v>
      </c>
      <c r="B5" t="str" cm="1">
        <f t="array" aca="1" ref="B5" ca="1">_FV(Table2[[#This Row],[Stock]],"Exchange abbreviation",TRUE)</f>
        <v>XNYS</v>
      </c>
      <c r="C5" t="str" cm="1">
        <f t="array" aca="1" ref="C5" ca="1">_FV(Table2[[#This Row],[Stock]],"Ticker symbol",TRUE)</f>
        <v>WMT</v>
      </c>
      <c r="D5" s="11" cm="1">
        <f t="array" aca="1" ref="D5" ca="1">_FV(Table2[[#This Row],[Stock]],"52 week high",TRUE)</f>
        <v>105.3</v>
      </c>
      <c r="E5" s="11" cm="1">
        <f t="array" aca="1" ref="E5" ca="1">_FV(Table2[[#This Row],[Stock]],"52 week low",TRUE)</f>
        <v>58.58</v>
      </c>
      <c r="F5" s="11" cm="1">
        <f t="array" aca="1" ref="F5" ca="1">_FV(Table2[[#This Row],[Stock]],"Price")</f>
        <v>98.75</v>
      </c>
      <c r="G5" s="11" cm="1">
        <f t="array" aca="1" ref="G5" ca="1">_FV(Table2[[#This Row],[Stock]],"P/E",TRUE)</f>
        <v>40.501600000000003</v>
      </c>
      <c r="H5" s="11" cm="1">
        <f t="array" aca="1" ref="H5" ca="1">_FV(Table2[[#This Row],[Stock]],"Change")</f>
        <v>1.34</v>
      </c>
      <c r="K5" t="s">
        <v>35</v>
      </c>
    </row>
    <row r="6" spans="1:11" x14ac:dyDescent="0.25">
      <c r="A6" t="e" vm="2211">
        <v>#VALUE!</v>
      </c>
      <c r="B6" t="str" cm="1">
        <f t="array" aca="1" ref="B6" ca="1">_FV(Table2[[#This Row],[Stock]],"Exchange abbreviation",TRUE)</f>
        <v>XNYS</v>
      </c>
      <c r="C6" t="str" cm="1">
        <f t="array" aca="1" ref="C6" ca="1">_FV(Table2[[#This Row],[Stock]],"Ticker symbol",TRUE)</f>
        <v>HPE</v>
      </c>
      <c r="D6" s="11" cm="1">
        <f t="array" aca="1" ref="D6" ca="1">_FV(Table2[[#This Row],[Stock]],"52 week high",TRUE)</f>
        <v>24.66</v>
      </c>
      <c r="E6" s="11" cm="1">
        <f t="array" aca="1" ref="E6" ca="1">_FV(Table2[[#This Row],[Stock]],"52 week low",TRUE)</f>
        <v>11.965</v>
      </c>
      <c r="F6" s="11" cm="1">
        <f t="array" aca="1" ref="F6" ca="1">_FV(Table2[[#This Row],[Stock]],"Price")</f>
        <v>16.86</v>
      </c>
      <c r="G6" s="11" cm="1">
        <f t="array" aca="1" ref="G6" ca="1">_FV(Table2[[#This Row],[Stock]],"P/E",TRUE)</f>
        <v>7.9611000000000001</v>
      </c>
      <c r="H6" s="11" cm="1">
        <f t="array" aca="1" ref="H6" ca="1">_FV(Table2[[#This Row],[Stock]],"Change")</f>
        <v>0.45</v>
      </c>
      <c r="K6" t="s">
        <v>36</v>
      </c>
    </row>
    <row r="7" spans="1:11" x14ac:dyDescent="0.25">
      <c r="A7" t="e" vm="744">
        <v>#VALUE!</v>
      </c>
      <c r="B7" t="str" cm="1">
        <f t="array" aca="1" ref="B7" ca="1">_FV(Table2[[#This Row],[Stock]],"Exchange abbreviation",TRUE)</f>
        <v>XNAS</v>
      </c>
      <c r="C7" t="str" cm="1">
        <f t="array" aca="1" ref="C7" ca="1">_FV(Table2[[#This Row],[Stock]],"Ticker symbol",TRUE)</f>
        <v>CSCO</v>
      </c>
      <c r="D7" s="11" cm="1">
        <f t="array" aca="1" ref="D7" ca="1">_FV(Table2[[#This Row],[Stock]],"52 week high",TRUE)</f>
        <v>66.5</v>
      </c>
      <c r="E7" s="11" cm="1">
        <f t="array" aca="1" ref="E7" ca="1">_FV(Table2[[#This Row],[Stock]],"52 week low",TRUE)</f>
        <v>44.5</v>
      </c>
      <c r="F7" s="11" cm="1">
        <f t="array" aca="1" ref="F7" ca="1">_FV(Table2[[#This Row],[Stock]],"Price")</f>
        <v>59.33</v>
      </c>
      <c r="G7" s="11" cm="1">
        <f t="array" aca="1" ref="G7" ca="1">_FV(Table2[[#This Row],[Stock]],"P/E",TRUE)</f>
        <v>25.467400000000001</v>
      </c>
      <c r="H7" s="11" cm="1">
        <f t="array" aca="1" ref="H7" ca="1">_FV(Table2[[#This Row],[Stock]],"Change")</f>
        <v>1.21</v>
      </c>
      <c r="K7" t="s">
        <v>37</v>
      </c>
    </row>
    <row r="8" spans="1:11" x14ac:dyDescent="0.25">
      <c r="A8" t="e" vm="2212">
        <v>#VALUE!</v>
      </c>
      <c r="B8" t="str" cm="1">
        <f t="array" aca="1" ref="B8" ca="1">_FV(Table2[[#This Row],[Stock]],"Exchange abbreviation",TRUE)</f>
        <v>XNYS</v>
      </c>
      <c r="C8" t="str" cm="1">
        <f t="array" aca="1" ref="C8" ca="1">_FV(Table2[[#This Row],[Stock]],"Ticker symbol",TRUE)</f>
        <v>ORCL</v>
      </c>
      <c r="D8" s="11" cm="1">
        <f t="array" aca="1" ref="D8" ca="1">_FV(Table2[[#This Row],[Stock]],"52 week high",TRUE)</f>
        <v>198.3099</v>
      </c>
      <c r="E8" s="11" cm="1">
        <f t="array" aca="1" ref="E8" ca="1">_FV(Table2[[#This Row],[Stock]],"52 week low",TRUE)</f>
        <v>114.26</v>
      </c>
      <c r="F8" s="11" cm="1">
        <f t="array" aca="1" ref="F8" ca="1">_FV(Table2[[#This Row],[Stock]],"Price")</f>
        <v>150.72999999999999</v>
      </c>
      <c r="G8" s="11" cm="1">
        <f t="array" aca="1" ref="G8" ca="1">_FV(Table2[[#This Row],[Stock]],"P/E",TRUE)</f>
        <v>35.404200000000003</v>
      </c>
      <c r="H8" s="11" cm="1">
        <f t="array" aca="1" ref="H8" ca="1">_FV(Table2[[#This Row],[Stock]],"Change")</f>
        <v>5.24</v>
      </c>
      <c r="K8" t="s">
        <v>38</v>
      </c>
    </row>
    <row r="9" spans="1:11" x14ac:dyDescent="0.25">
      <c r="A9" t="e" vm="2213">
        <v>#VALUE!</v>
      </c>
      <c r="B9" t="str" cm="1">
        <f t="array" aca="1" ref="B9" ca="1">_FV(Table2[[#This Row],[Stock]],"Exchange abbreviation",TRUE)</f>
        <v>XNAS</v>
      </c>
      <c r="C9" t="str" cm="1">
        <f t="array" aca="1" ref="C9" ca="1">_FV(Table2[[#This Row],[Stock]],"Ticker symbol",TRUE)</f>
        <v>AMZN</v>
      </c>
      <c r="D9" s="11" cm="1">
        <f t="array" aca="1" ref="D9" ca="1">_FV(Table2[[#This Row],[Stock]],"52 week high",TRUE)</f>
        <v>242.52</v>
      </c>
      <c r="E9" s="11" cm="1">
        <f t="array" aca="1" ref="E9" ca="1">_FV(Table2[[#This Row],[Stock]],"52 week low",TRUE)</f>
        <v>151.61000000000001</v>
      </c>
      <c r="F9" s="11" cm="1">
        <f t="array" aca="1" ref="F9" ca="1">_FV(Table2[[#This Row],[Stock]],"Price")</f>
        <v>189.98</v>
      </c>
      <c r="G9" s="11" cm="1">
        <f t="array" aca="1" ref="G9" ca="1">_FV(Table2[[#This Row],[Stock]],"P/E",TRUE)</f>
        <v>31.019600000000001</v>
      </c>
      <c r="H9" s="11" cm="1">
        <f t="array" aca="1" ref="H9" ca="1">_FV(Table2[[#This Row],[Stock]],"Change")</f>
        <v>-0.22</v>
      </c>
      <c r="K9" t="s">
        <v>39</v>
      </c>
    </row>
    <row r="10" spans="1:11" x14ac:dyDescent="0.25">
      <c r="A10" t="e" vm="2214">
        <v>#VALUE!</v>
      </c>
      <c r="B10" t="str" cm="1">
        <f t="array" aca="1" ref="B10" ca="1">_FV(Table2[[#This Row],[Stock]],"Exchange abbreviation",TRUE)</f>
        <v>XNAS</v>
      </c>
      <c r="C10" t="str" cm="1">
        <f t="array" aca="1" ref="C10" ca="1">_FV(Table2[[#This Row],[Stock]],"Ticker symbol",TRUE)</f>
        <v>PYPL</v>
      </c>
      <c r="D10" s="11" cm="1">
        <f t="array" aca="1" ref="D10" ca="1">_FV(Table2[[#This Row],[Stock]],"52 week high",TRUE)</f>
        <v>93.66</v>
      </c>
      <c r="E10" s="11" cm="1">
        <f t="array" aca="1" ref="E10" ca="1">_FV(Table2[[#This Row],[Stock]],"52 week low",TRUE)</f>
        <v>55.85</v>
      </c>
      <c r="F10" s="11" cm="1">
        <f t="array" aca="1" ref="F10" ca="1">_FV(Table2[[#This Row],[Stock]],"Price")</f>
        <v>67.239999999999995</v>
      </c>
      <c r="G10" s="11" cm="1">
        <f t="array" aca="1" ref="G10" ca="1">_FV(Table2[[#This Row],[Stock]],"P/E",TRUE)</f>
        <v>14.6669</v>
      </c>
      <c r="H10" s="11" cm="1">
        <f t="array" aca="1" ref="H10" ca="1">_FV(Table2[[#This Row],[Stock]],"Change")</f>
        <v>1.83</v>
      </c>
      <c r="J10" t="s">
        <v>33</v>
      </c>
      <c r="K10" t="s">
        <v>40</v>
      </c>
    </row>
    <row r="11" spans="1:11" x14ac:dyDescent="0.25">
      <c r="A11" t="e" vm="1437">
        <v>#VALUE!</v>
      </c>
      <c r="B11" t="str" cm="1">
        <f t="array" aca="1" ref="B11" ca="1">_FV(Table2[[#This Row],[Stock]],"Exchange abbreviation",TRUE)</f>
        <v>XNYS</v>
      </c>
      <c r="C11" t="str" cm="1">
        <f t="array" aca="1" ref="C11" ca="1">_FV(Table2[[#This Row],[Stock]],"Ticker symbol",TRUE)</f>
        <v>JPM</v>
      </c>
      <c r="D11" s="11" cm="1">
        <f t="array" aca="1" ref="D11" ca="1">_FV(Table2[[#This Row],[Stock]],"52 week high",TRUE)</f>
        <v>280.25</v>
      </c>
      <c r="E11" s="11" cm="1">
        <f t="array" aca="1" ref="E11" ca="1">_FV(Table2[[#This Row],[Stock]],"52 week low",TRUE)</f>
        <v>188.46</v>
      </c>
      <c r="F11" s="11" cm="1">
        <f t="array" aca="1" ref="F11" ca="1">_FV(Table2[[#This Row],[Stock]],"Price")</f>
        <v>252.51</v>
      </c>
      <c r="G11" s="11" cm="1">
        <f t="array" aca="1" ref="G11" ca="1">_FV(Table2[[#This Row],[Stock]],"P/E",TRUE)</f>
        <v>12.117900000000001</v>
      </c>
      <c r="H11" s="11" cm="1">
        <f t="array" aca="1" ref="H11" ca="1">_FV(Table2[[#This Row],[Stock]],"Change")</f>
        <v>5.62</v>
      </c>
      <c r="K11" t="s">
        <v>41</v>
      </c>
    </row>
    <row r="12" spans="1:11" x14ac:dyDescent="0.25">
      <c r="A12" t="e" vm="1203">
        <v>#VALUE!</v>
      </c>
      <c r="B12" t="str" cm="1">
        <f t="array" aca="1" ref="B12" ca="1">_FV(Table2[[#This Row],[Stock]],"Exchange abbreviation",TRUE)</f>
        <v>XNYS</v>
      </c>
      <c r="C12" t="str" cm="1">
        <f t="array" aca="1" ref="C12" ca="1">_FV(Table2[[#This Row],[Stock]],"Ticker symbol",TRUE)</f>
        <v>JNJ</v>
      </c>
      <c r="D12" s="11" cm="1">
        <f t="array" aca="1" ref="D12" ca="1">_FV(Table2[[#This Row],[Stock]],"52 week high",TRUE)</f>
        <v>169.99</v>
      </c>
      <c r="E12" s="11" cm="1">
        <f t="array" aca="1" ref="E12" ca="1">_FV(Table2[[#This Row],[Stock]],"52 week low",TRUE)</f>
        <v>140.68</v>
      </c>
      <c r="F12" s="11" cm="1">
        <f t="array" aca="1" ref="F12" ca="1">_FV(Table2[[#This Row],[Stock]],"Price")</f>
        <v>156.12</v>
      </c>
      <c r="G12" s="11" cm="1">
        <f t="array" aca="1" ref="G12" ca="1">_FV(Table2[[#This Row],[Stock]],"P/E",TRUE)</f>
        <v>17.3569</v>
      </c>
      <c r="H12" s="11" cm="1">
        <f t="array" aca="1" ref="H12" ca="1">_FV(Table2[[#This Row],[Stock]],"Change")</f>
        <v>1.66</v>
      </c>
      <c r="K12" t="s">
        <v>42</v>
      </c>
    </row>
    <row r="13" spans="1:11" x14ac:dyDescent="0.25">
      <c r="A13" t="e" vm="2215">
        <v>#VALUE!</v>
      </c>
      <c r="B13" t="str" cm="1">
        <f t="array" aca="1" ref="B13" ca="1">_FV(Table2[[#This Row],[Stock]],"Exchange abbreviation",TRUE)</f>
        <v>XNAS</v>
      </c>
      <c r="C13" t="str" cm="1">
        <f t="array" aca="1" ref="C13" ca="1">_FV(Table2[[#This Row],[Stock]],"Ticker symbol",TRUE)</f>
        <v>GOOG</v>
      </c>
      <c r="D13" s="11" cm="1">
        <f t="array" aca="1" ref="D13" ca="1">_FV(Table2[[#This Row],[Stock]],"52 week high",TRUE)</f>
        <v>208.7</v>
      </c>
      <c r="E13" s="11" cm="1">
        <f t="array" aca="1" ref="E13" ca="1">_FV(Table2[[#This Row],[Stock]],"52 week low",TRUE)</f>
        <v>142.66</v>
      </c>
      <c r="F13" s="11" cm="1">
        <f t="array" aca="1" ref="F13" ca="1">_FV(Table2[[#This Row],[Stock]],"Price")</f>
        <v>165.81</v>
      </c>
      <c r="G13" s="11" cm="1">
        <f t="array" aca="1" ref="G13" ca="1">_FV(Table2[[#This Row],[Stock]],"P/E",TRUE)</f>
        <v>18.154699999999998</v>
      </c>
      <c r="H13" s="11" cm="1">
        <f t="array" aca="1" ref="H13" ca="1">_FV(Table2[[#This Row],[Stock]],"Change")</f>
        <v>3.02</v>
      </c>
      <c r="K13" t="s">
        <v>43</v>
      </c>
    </row>
    <row r="14" spans="1:11" x14ac:dyDescent="0.25">
      <c r="A14" t="e" vm="2216">
        <v>#VALUE!</v>
      </c>
      <c r="B14" t="str" cm="1">
        <f t="array" aca="1" ref="B14" ca="1">_FV(Table2[[#This Row],[Stock]],"Exchange abbreviation",TRUE)</f>
        <v>XNAS</v>
      </c>
      <c r="C14" t="str" cm="1">
        <f t="array" aca="1" ref="C14" ca="1">_FV(Table2[[#This Row],[Stock]],"Ticker symbol",TRUE)</f>
        <v>AAPL</v>
      </c>
      <c r="D14" s="11" cm="1">
        <f t="array" aca="1" ref="D14" ca="1">_FV(Table2[[#This Row],[Stock]],"52 week high",TRUE)</f>
        <v>260.10000000000002</v>
      </c>
      <c r="E14" s="11" cm="1">
        <f t="array" aca="1" ref="E14" ca="1">_FV(Table2[[#This Row],[Stock]],"52 week low",TRUE)</f>
        <v>169.21010000000001</v>
      </c>
      <c r="F14" s="11" cm="1">
        <f t="array" aca="1" ref="F14" ca="1">_FV(Table2[[#This Row],[Stock]],"Price")</f>
        <v>205.35</v>
      </c>
      <c r="G14" s="11" cm="1">
        <f t="array" aca="1" ref="G14" ca="1">_FV(Table2[[#This Row],[Stock]],"P/E",TRUE)</f>
        <v>30.1296</v>
      </c>
      <c r="H14" s="11" cm="1">
        <f t="array" aca="1" ref="H14" ca="1">_FV(Table2[[#This Row],[Stock]],"Change")</f>
        <v>-7.97</v>
      </c>
      <c r="K14" t="s">
        <v>44</v>
      </c>
    </row>
    <row r="15" spans="1:11" x14ac:dyDescent="0.25">
      <c r="A15" t="e" vm="499">
        <v>#VALUE!</v>
      </c>
      <c r="B15" t="str" cm="1">
        <f t="array" aca="1" ref="B15" ca="1">_FV(Table2[[#This Row],[Stock]],"Exchange abbreviation",TRUE)</f>
        <v>XNYS</v>
      </c>
      <c r="C15" t="str" cm="1">
        <f t="array" aca="1" ref="C15" ca="1">_FV(Table2[[#This Row],[Stock]],"Ticker symbol",TRUE)</f>
        <v>BABA</v>
      </c>
      <c r="D15" s="11" cm="1">
        <f t="array" aca="1" ref="D15" ca="1">_FV(Table2[[#This Row],[Stock]],"52 week high",TRUE)</f>
        <v>148.43</v>
      </c>
      <c r="E15" s="11" cm="1">
        <f t="array" aca="1" ref="E15" ca="1">_FV(Table2[[#This Row],[Stock]],"52 week low",TRUE)</f>
        <v>71.8</v>
      </c>
      <c r="F15" s="11" cm="1">
        <f t="array" aca="1" ref="F15" ca="1">_FV(Table2[[#This Row],[Stock]],"Price")</f>
        <v>125.76</v>
      </c>
      <c r="G15" s="11" cm="1">
        <f t="array" aca="1" ref="G15" ca="1">_FV(Table2[[#This Row],[Stock]],"P/E",TRUE)</f>
        <v>18.439599999999999</v>
      </c>
      <c r="H15" s="11" cm="1">
        <f t="array" aca="1" ref="H15" ca="1">_FV(Table2[[#This Row],[Stock]],"Change")</f>
        <v>5.23</v>
      </c>
      <c r="K15" t="s">
        <v>45</v>
      </c>
    </row>
    <row r="16" spans="1:11" x14ac:dyDescent="0.25">
      <c r="A16" t="e" vm="837">
        <v>#VALUE!</v>
      </c>
      <c r="B16" t="str" cm="1">
        <f t="array" aca="1" ref="B16" ca="1">_FV(Table2[[#This Row],[Stock]],"Exchange abbreviation",TRUE)</f>
        <v>XNYS</v>
      </c>
      <c r="C16" t="str" cm="1">
        <f t="array" aca="1" ref="C16" ca="1">_FV(Table2[[#This Row],[Stock]],"Ticker symbol",TRUE)</f>
        <v>XOM</v>
      </c>
      <c r="D16" s="11" cm="1">
        <f t="array" aca="1" ref="D16" ca="1">_FV(Table2[[#This Row],[Stock]],"52 week high",TRUE)</f>
        <v>126.34</v>
      </c>
      <c r="E16" s="11" cm="1">
        <f t="array" aca="1" ref="E16" ca="1">_FV(Table2[[#This Row],[Stock]],"52 week low",TRUE)</f>
        <v>97.8</v>
      </c>
      <c r="F16" s="11" cm="1">
        <f t="array" aca="1" ref="F16" ca="1">_FV(Table2[[#This Row],[Stock]],"Price")</f>
        <v>106.21</v>
      </c>
      <c r="G16" s="11" cm="1">
        <f t="array" aca="1" ref="G16" ca="1">_FV(Table2[[#This Row],[Stock]],"P/E",TRUE)</f>
        <v>14.0625</v>
      </c>
      <c r="H16" s="11" cm="1">
        <f t="array" aca="1" ref="H16" ca="1">_FV(Table2[[#This Row],[Stock]],"Change")</f>
        <v>0.43</v>
      </c>
      <c r="K16" t="s">
        <v>46</v>
      </c>
    </row>
    <row r="17" spans="1:11" x14ac:dyDescent="0.25">
      <c r="A17" t="e" vm="1884">
        <v>#VALUE!</v>
      </c>
      <c r="B17" t="str" cm="1">
        <f t="array" aca="1" ref="B17" ca="1">_FV(Table2[[#This Row],[Stock]],"Exchange abbreviation",TRUE)</f>
        <v>XNYS</v>
      </c>
      <c r="C17" t="str" cm="1">
        <f t="array" aca="1" ref="C17" ca="1">_FV(Table2[[#This Row],[Stock]],"Ticker symbol",TRUE)</f>
        <v>V</v>
      </c>
      <c r="D17" s="11" cm="1">
        <f t="array" aca="1" ref="D17" ca="1">_FV(Table2[[#This Row],[Stock]],"52 week high",TRUE)</f>
        <v>366.54</v>
      </c>
      <c r="E17" s="11" cm="1">
        <f t="array" aca="1" ref="E17" ca="1">_FV(Table2[[#This Row],[Stock]],"52 week low",TRUE)</f>
        <v>252.7</v>
      </c>
      <c r="F17" s="11" cm="1">
        <f t="array" aca="1" ref="F17" ca="1">_FV(Table2[[#This Row],[Stock]],"Price")</f>
        <v>347.6</v>
      </c>
      <c r="G17" s="11" cm="1">
        <f t="array" aca="1" ref="G17" ca="1">_FV(Table2[[#This Row],[Stock]],"P/E",TRUE)</f>
        <v>34.395200000000003</v>
      </c>
      <c r="H17" s="11" cm="1">
        <f t="array" aca="1" ref="H17" ca="1">_FV(Table2[[#This Row],[Stock]],"Change")</f>
        <v>5.15</v>
      </c>
      <c r="K17" t="s">
        <v>47</v>
      </c>
    </row>
    <row r="18" spans="1:11" x14ac:dyDescent="0.25">
      <c r="A18" t="e" vm="2217">
        <v>#VALUE!</v>
      </c>
      <c r="B18" t="str" cm="1">
        <f t="array" aca="1" ref="B18" ca="1">_FV(Table2[[#This Row],[Stock]],"Exchange abbreviation",TRUE)</f>
        <v>XNYS</v>
      </c>
      <c r="C18" t="str" cm="1">
        <f t="array" aca="1" ref="C18" ca="1">_FV(Table2[[#This Row],[Stock]],"Ticker symbol",TRUE)</f>
        <v>BA</v>
      </c>
      <c r="D18" s="11" cm="1">
        <f t="array" aca="1" ref="D18" ca="1">_FV(Table2[[#This Row],[Stock]],"52 week high",TRUE)</f>
        <v>196.95</v>
      </c>
      <c r="E18" s="11" cm="1">
        <f t="array" aca="1" ref="E18" ca="1">_FV(Table2[[#This Row],[Stock]],"52 week low",TRUE)</f>
        <v>128.8801</v>
      </c>
      <c r="F18" s="11" cm="1">
        <f t="array" aca="1" ref="F18" ca="1">_FV(Table2[[#This Row],[Stock]],"Price")</f>
        <v>185.46</v>
      </c>
      <c r="G18" s="11" t="e" cm="1" vm="2218">
        <f t="array" ref="G18">_FV(Table2[[#This Row],[Stock]],"P/E",TRUE)</f>
        <v>#VALUE!</v>
      </c>
      <c r="H18" s="11" cm="1">
        <f t="array" aca="1" ref="H18" ca="1">_FV(Table2[[#This Row],[Stock]],"Change")</f>
        <v>2.57</v>
      </c>
      <c r="K18" t="s">
        <v>48</v>
      </c>
    </row>
    <row r="19" spans="1:11" x14ac:dyDescent="0.25">
      <c r="A19" t="e" vm="1787">
        <v>#VALUE!</v>
      </c>
      <c r="B19" t="str" cm="1">
        <f t="array" aca="1" ref="B19" ca="1">_FV(Table2[[#This Row],[Stock]],"Exchange abbreviation",TRUE)</f>
        <v>XNYS</v>
      </c>
      <c r="C19" t="str" cm="1">
        <f t="array" aca="1" ref="C19" ca="1">_FV(Table2[[#This Row],[Stock]],"Ticker symbol",TRUE)</f>
        <v>SPOT</v>
      </c>
      <c r="D19" s="11" cm="1">
        <f t="array" aca="1" ref="D19" ca="1">_FV(Table2[[#This Row],[Stock]],"52 week high",TRUE)</f>
        <v>653.32000000000005</v>
      </c>
      <c r="E19" s="11" cm="1">
        <f t="array" aca="1" ref="E19" ca="1">_FV(Table2[[#This Row],[Stock]],"52 week low",TRUE)</f>
        <v>283.39</v>
      </c>
      <c r="F19" s="11" cm="1">
        <f t="array" aca="1" ref="F19" ca="1">_FV(Table2[[#This Row],[Stock]],"Price")</f>
        <v>644</v>
      </c>
      <c r="G19" s="11" cm="1">
        <f t="array" aca="1" ref="G19" ca="1">_FV(Table2[[#This Row],[Stock]],"P/E",TRUE)</f>
        <v>105.9344</v>
      </c>
      <c r="H19" s="11" cm="1">
        <f t="array" aca="1" ref="H19" ca="1">_FV(Table2[[#This Row],[Stock]],"Change")</f>
        <v>41.74</v>
      </c>
      <c r="K19" t="s">
        <v>49</v>
      </c>
    </row>
    <row r="20" spans="1:11" x14ac:dyDescent="0.25">
      <c r="A20" t="e" vm="956">
        <v>#VALUE!</v>
      </c>
      <c r="B20" t="str" cm="1">
        <f t="array" aca="1" ref="B20" ca="1">_FV(Table2[[#This Row],[Stock]],"Exchange abbreviation",TRUE)</f>
        <v>XNYS</v>
      </c>
      <c r="C20" t="str" cm="1">
        <f t="array" aca="1" ref="C20" ca="1">_FV(Table2[[#This Row],[Stock]],"Ticker symbol",TRUE)</f>
        <v>FDX</v>
      </c>
      <c r="D20" s="11" cm="1">
        <f t="array" aca="1" ref="D20" ca="1">_FV(Table2[[#This Row],[Stock]],"52 week high",TRUE)</f>
        <v>313.83999999999997</v>
      </c>
      <c r="E20" s="11" cm="1">
        <f t="array" aca="1" ref="E20" ca="1">_FV(Table2[[#This Row],[Stock]],"52 week low",TRUE)</f>
        <v>194.29499999999999</v>
      </c>
      <c r="F20" s="11" cm="1">
        <f t="array" aca="1" ref="F20" ca="1">_FV(Table2[[#This Row],[Stock]],"Price")</f>
        <v>219.72</v>
      </c>
      <c r="G20" s="11" cm="1">
        <f t="array" aca="1" ref="G20" ca="1">_FV(Table2[[#This Row],[Stock]],"P/E",TRUE)</f>
        <v>13.7956</v>
      </c>
      <c r="H20" s="11" cm="1">
        <f t="array" aca="1" ref="H20" ca="1">_FV(Table2[[#This Row],[Stock]],"Change")</f>
        <v>9.66</v>
      </c>
      <c r="K20" t="s">
        <v>50</v>
      </c>
    </row>
    <row r="21" spans="1:11" x14ac:dyDescent="0.25">
      <c r="K21" t="s">
        <v>51</v>
      </c>
    </row>
  </sheetData>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45C85-084A-4ED1-98CE-627CEBB6C0F6}">
  <dimension ref="A1:IQ26"/>
  <sheetViews>
    <sheetView workbookViewId="0">
      <selection activeCell="E33" sqref="E33"/>
    </sheetView>
  </sheetViews>
  <sheetFormatPr defaultRowHeight="15" x14ac:dyDescent="0.25"/>
  <cols>
    <col min="1" max="1" width="11.85546875" bestFit="1" customWidth="1"/>
    <col min="2" max="2" width="27.5703125" bestFit="1" customWidth="1"/>
    <col min="3" max="3" width="9.42578125" bestFit="1" customWidth="1"/>
  </cols>
  <sheetData>
    <row r="1" spans="1:251" x14ac:dyDescent="0.25">
      <c r="A1" s="25" t="s">
        <v>13</v>
      </c>
      <c r="B1" t="e" vm="1673">
        <v>#VALUE!</v>
      </c>
    </row>
    <row r="3" spans="1:251" x14ac:dyDescent="0.25">
      <c r="A3" s="25" t="s">
        <v>25</v>
      </c>
      <c r="B3" s="25" t="s">
        <v>26</v>
      </c>
    </row>
    <row r="4" spans="1:251" x14ac:dyDescent="0.25">
      <c r="A4" t="s">
        <v>33</v>
      </c>
      <c r="B4" t="s">
        <v>46</v>
      </c>
      <c r="C4" cm="1" vm="1674">
        <f t="array" aca="1" ref="C4:IQ4" ca="1">TRANSPOSE(_xlfn.STOCKHISTORY(_xlfn.CONCAT(A4,":",B4),TODAY()-365,TODAY(),0,0,1))</f>
        <v>93.36</v>
      </c>
      <c r="D4" vm="1675">
        <f ca="1"/>
        <v>93.78</v>
      </c>
      <c r="E4" vm="1676">
        <f ca="1"/>
        <v>93.59</v>
      </c>
      <c r="F4" vm="1677">
        <f ca="1"/>
        <v>93.39</v>
      </c>
      <c r="G4" vm="1678">
        <f ca="1"/>
        <v>90.94</v>
      </c>
      <c r="H4" vm="1679">
        <f ca="1"/>
        <v>92.72</v>
      </c>
      <c r="I4" vm="1680">
        <f ca="1"/>
        <v>92.79</v>
      </c>
      <c r="J4" vm="1681">
        <f ca="1"/>
        <v>91.67</v>
      </c>
      <c r="K4" vm="1682">
        <f ca="1"/>
        <v>91.77</v>
      </c>
      <c r="L4" vm="1683">
        <f ca="1"/>
        <v>92.18</v>
      </c>
      <c r="M4" vm="1682">
        <f ca="1"/>
        <v>91.77</v>
      </c>
      <c r="N4" vm="1684">
        <f ca="1"/>
        <v>92.82</v>
      </c>
      <c r="O4" vm="1685">
        <f ca="1"/>
        <v>92.5</v>
      </c>
      <c r="P4" vm="1686">
        <f ca="1"/>
        <v>91.4</v>
      </c>
      <c r="Q4" vm="1687">
        <f ca="1"/>
        <v>91.75</v>
      </c>
      <c r="R4" vm="631">
        <f ca="1"/>
        <v>92</v>
      </c>
      <c r="S4" vm="1681">
        <f ca="1"/>
        <v>91.67</v>
      </c>
      <c r="T4" vm="1688">
        <f ca="1"/>
        <v>93.45</v>
      </c>
      <c r="U4" vm="1689">
        <f ca="1"/>
        <v>95.05</v>
      </c>
      <c r="V4" vm="1690">
        <f ca="1"/>
        <v>94.4</v>
      </c>
      <c r="W4" vm="1691">
        <f ca="1"/>
        <v>94.74</v>
      </c>
      <c r="X4" vm="1692">
        <f ca="1"/>
        <v>94.32</v>
      </c>
      <c r="Y4" vm="1693">
        <f ca="1"/>
        <v>95.72</v>
      </c>
      <c r="Z4" vm="1694">
        <f ca="1"/>
        <v>96.55</v>
      </c>
      <c r="AA4" vm="1695">
        <f ca="1"/>
        <v>96</v>
      </c>
      <c r="AB4" vm="1696">
        <f ca="1"/>
        <v>95.87</v>
      </c>
      <c r="AC4" vm="1697">
        <f ca="1"/>
        <v>93.68</v>
      </c>
      <c r="AD4" vm="1698">
        <f ca="1"/>
        <v>94.18</v>
      </c>
      <c r="AE4" vm="1677">
        <f ca="1"/>
        <v>93.39</v>
      </c>
      <c r="AF4" vm="1699">
        <f ca="1"/>
        <v>95</v>
      </c>
      <c r="AG4" vm="1700">
        <f ca="1"/>
        <v>94.78</v>
      </c>
      <c r="AH4" vm="1701">
        <f ca="1"/>
        <v>95.57</v>
      </c>
      <c r="AI4" vm="1702">
        <f ca="1"/>
        <v>97.18</v>
      </c>
      <c r="AJ4" vm="1703">
        <f ca="1"/>
        <v>97.17</v>
      </c>
      <c r="AK4" vm="1704">
        <f ca="1"/>
        <v>94.75</v>
      </c>
      <c r="AL4" vm="1705">
        <f ca="1"/>
        <v>94.06</v>
      </c>
      <c r="AM4" vm="628">
        <f ca="1"/>
        <v>94.19</v>
      </c>
      <c r="AN4" vm="1706">
        <f ca="1"/>
        <v>75.37</v>
      </c>
      <c r="AO4" vm="1707">
        <f ca="1"/>
        <v>76.83</v>
      </c>
      <c r="AP4" vm="1708">
        <f ca="1"/>
        <v>76.040000000000006</v>
      </c>
      <c r="AQ4" vm="1709">
        <f ca="1"/>
        <v>75.239999999999995</v>
      </c>
      <c r="AR4" vm="1710">
        <f ca="1"/>
        <v>75.430000000000007</v>
      </c>
      <c r="AS4" vm="1711">
        <f ca="1"/>
        <v>73.05</v>
      </c>
      <c r="AT4" vm="1712">
        <f ca="1"/>
        <v>72.459999999999994</v>
      </c>
      <c r="AU4" vm="1713">
        <f ca="1"/>
        <v>72.540000000000006</v>
      </c>
      <c r="AV4" vm="1714">
        <f ca="1"/>
        <v>73.39</v>
      </c>
      <c r="AW4" vm="1715">
        <f ca="1"/>
        <v>73.42</v>
      </c>
      <c r="AX4" vm="1716">
        <f ca="1"/>
        <v>71.31</v>
      </c>
      <c r="AY4" vm="1717">
        <f ca="1"/>
        <v>72.81</v>
      </c>
      <c r="AZ4" vm="1718">
        <f ca="1"/>
        <v>73.069999999999993</v>
      </c>
      <c r="BA4" vm="1719">
        <f ca="1"/>
        <v>72.38</v>
      </c>
      <c r="BB4" vm="1720">
        <f ca="1"/>
        <v>72.7</v>
      </c>
      <c r="BC4" vm="1721">
        <f ca="1"/>
        <v>74.86</v>
      </c>
      <c r="BD4" vm="1722">
        <f ca="1"/>
        <v>73.400000000000006</v>
      </c>
      <c r="BE4" vm="1723">
        <f ca="1"/>
        <v>71.09</v>
      </c>
      <c r="BF4" vm="1724">
        <f ca="1"/>
        <v>71.41</v>
      </c>
      <c r="BG4" vm="1725">
        <f ca="1"/>
        <v>72.56</v>
      </c>
      <c r="BH4" vm="1726">
        <f ca="1"/>
        <v>73.55</v>
      </c>
      <c r="BI4" vm="1727">
        <f ca="1"/>
        <v>74.319999999999993</v>
      </c>
      <c r="BJ4" vm="1721">
        <f ca="1"/>
        <v>74.86</v>
      </c>
      <c r="BK4" vm="1728">
        <f ca="1"/>
        <v>73.849999999999994</v>
      </c>
      <c r="BL4" vm="1729">
        <f ca="1"/>
        <v>74.010000000000005</v>
      </c>
      <c r="BM4" vm="1730">
        <f ca="1"/>
        <v>71.42</v>
      </c>
      <c r="BN4" vm="1731">
        <f ca="1"/>
        <v>72.5</v>
      </c>
      <c r="BO4" vm="1732">
        <f ca="1"/>
        <v>72.62</v>
      </c>
      <c r="BP4" vm="1733">
        <f ca="1"/>
        <v>74.19</v>
      </c>
      <c r="BQ4" vm="1734">
        <f ca="1"/>
        <v>74.34</v>
      </c>
      <c r="BR4" vm="1735">
        <f ca="1"/>
        <v>74.64</v>
      </c>
      <c r="BS4" vm="1736">
        <f ca="1"/>
        <v>78.5</v>
      </c>
      <c r="BT4" vm="544">
        <f ca="1"/>
        <v>78.52</v>
      </c>
      <c r="BU4" vm="1737">
        <f ca="1"/>
        <v>82.5</v>
      </c>
      <c r="BV4" vm="1738">
        <f ca="1"/>
        <v>83.23</v>
      </c>
      <c r="BW4" vm="1739">
        <f ca="1"/>
        <v>83.28</v>
      </c>
      <c r="BX4" vm="1740">
        <f ca="1"/>
        <v>83.56</v>
      </c>
      <c r="BY4" vm="1741">
        <f ca="1"/>
        <v>84</v>
      </c>
      <c r="BZ4" vm="1742">
        <f ca="1"/>
        <v>83.41</v>
      </c>
      <c r="CA4" vm="1743">
        <f ca="1"/>
        <v>84.05</v>
      </c>
      <c r="CB4" vm="1744">
        <f ca="1"/>
        <v>84.28</v>
      </c>
      <c r="CC4" vm="1745">
        <f ca="1"/>
        <v>85.29</v>
      </c>
      <c r="CD4" vm="1746">
        <f ca="1"/>
        <v>82.79</v>
      </c>
      <c r="CE4" vm="1747">
        <f ca="1"/>
        <v>83.26</v>
      </c>
      <c r="CF4" vm="1748">
        <f ca="1"/>
        <v>83.32</v>
      </c>
      <c r="CG4" vm="1749">
        <f ca="1"/>
        <v>81.319999999999993</v>
      </c>
      <c r="CH4" vm="578">
        <f ca="1"/>
        <v>81.02</v>
      </c>
      <c r="CI4" vm="1750">
        <f ca="1"/>
        <v>80.83</v>
      </c>
      <c r="CJ4" vm="1751">
        <f ca="1"/>
        <v>80.63</v>
      </c>
      <c r="CK4" vm="1752">
        <f ca="1"/>
        <v>79.489999999999995</v>
      </c>
      <c r="CL4" vm="1753">
        <f ca="1"/>
        <v>78.09</v>
      </c>
      <c r="CM4" vm="1754">
        <f ca="1"/>
        <v>78.400000000000006</v>
      </c>
      <c r="CN4" vm="1754">
        <f ca="1"/>
        <v>78.400000000000006</v>
      </c>
      <c r="CO4" vm="1755">
        <f ca="1"/>
        <v>79.010000000000005</v>
      </c>
      <c r="CP4" vm="1756">
        <f ca="1"/>
        <v>79.8</v>
      </c>
      <c r="CQ4" vm="1757">
        <f ca="1"/>
        <v>80.64</v>
      </c>
      <c r="CR4" vm="1758">
        <f ca="1"/>
        <v>80.900000000000006</v>
      </c>
      <c r="CS4" vm="1759">
        <f ca="1"/>
        <v>80.98</v>
      </c>
      <c r="CT4" vm="1760">
        <f ca="1"/>
        <v>86.52</v>
      </c>
      <c r="CU4" vm="1761">
        <f ca="1"/>
        <v>86.2</v>
      </c>
      <c r="CV4" vm="1762">
        <f ca="1"/>
        <v>87.46</v>
      </c>
      <c r="CW4" vm="1763">
        <f ca="1"/>
        <v>88</v>
      </c>
      <c r="CX4" vm="1764">
        <f ca="1"/>
        <v>89.39</v>
      </c>
      <c r="CY4" vm="1765">
        <f ca="1"/>
        <v>89.44</v>
      </c>
      <c r="CZ4" vm="1766">
        <f ca="1"/>
        <v>88.4</v>
      </c>
      <c r="DA4" vm="1767">
        <f ca="1"/>
        <v>89.13</v>
      </c>
      <c r="DB4" vm="1768">
        <f ca="1"/>
        <v>83.1</v>
      </c>
      <c r="DC4" vm="1769">
        <f ca="1"/>
        <v>82.1</v>
      </c>
      <c r="DD4" vm="1770">
        <f ca="1"/>
        <v>82.25</v>
      </c>
      <c r="DE4" vm="1750">
        <f ca="1"/>
        <v>80.83</v>
      </c>
      <c r="DF4" vm="1771">
        <f ca="1"/>
        <v>80.77</v>
      </c>
      <c r="DG4" vm="1772">
        <f ca="1"/>
        <v>82.45</v>
      </c>
      <c r="DH4" vm="1769">
        <f ca="1"/>
        <v>82.1</v>
      </c>
      <c r="DI4" vm="1773">
        <f ca="1"/>
        <v>82.15</v>
      </c>
      <c r="DJ4" vm="1774">
        <f ca="1"/>
        <v>81.599999999999994</v>
      </c>
      <c r="DK4" vm="1775">
        <f ca="1"/>
        <v>82.12</v>
      </c>
      <c r="DL4" vm="1776">
        <f ca="1"/>
        <v>83.94</v>
      </c>
      <c r="DM4" vm="1777">
        <f ca="1"/>
        <v>83.4</v>
      </c>
      <c r="DN4" vm="1778">
        <f ca="1"/>
        <v>82.92</v>
      </c>
      <c r="DO4" vm="1779">
        <f ca="1"/>
        <v>81.48</v>
      </c>
      <c r="DP4" vm="1780">
        <f ca="1"/>
        <v>81.42</v>
      </c>
      <c r="DQ4" vm="1781">
        <f ca="1"/>
        <v>80.05</v>
      </c>
      <c r="DR4" vm="1782">
        <f ca="1"/>
        <v>79.040000000000006</v>
      </c>
      <c r="DS4" vm="558">
        <f ca="1"/>
        <v>78.849999999999994</v>
      </c>
      <c r="DT4" vm="1783">
        <f ca="1"/>
        <v>78.91</v>
      </c>
      <c r="DU4" vm="1754">
        <f ca="1"/>
        <v>78.400000000000006</v>
      </c>
      <c r="DV4" vm="1784">
        <f ca="1"/>
        <v>76.45</v>
      </c>
      <c r="DW4" vm="1785">
        <f ca="1"/>
        <v>77.13</v>
      </c>
      <c r="DX4" vm="1786">
        <f ca="1"/>
        <v>78.06</v>
      </c>
      <c r="DY4" vm="2219">
        <f ca="1"/>
        <v>77.19</v>
      </c>
      <c r="DZ4" vm="559">
        <f ca="1"/>
        <v>77.98</v>
      </c>
      <c r="EA4" vm="2220">
        <f ca="1"/>
        <v>75.319999999999993</v>
      </c>
      <c r="EB4" vm="2221">
        <f ca="1"/>
        <v>75.92</v>
      </c>
      <c r="EC4" vm="2222">
        <f ca="1"/>
        <v>75.88</v>
      </c>
      <c r="ED4" vm="2223">
        <f ca="1"/>
        <v>76.599999999999994</v>
      </c>
      <c r="EE4" vm="2224">
        <f ca="1"/>
        <v>76.66</v>
      </c>
      <c r="EF4" vm="2225">
        <f ca="1"/>
        <v>76.52</v>
      </c>
      <c r="EG4" vm="526">
        <f ca="1"/>
        <v>75.680000000000007</v>
      </c>
      <c r="EH4" vm="2224">
        <f ca="1"/>
        <v>76.66</v>
      </c>
      <c r="EI4" vm="2226">
        <f ca="1"/>
        <v>74.89</v>
      </c>
      <c r="EJ4" vm="2227">
        <f ca="1"/>
        <v>73.91</v>
      </c>
      <c r="EK4" vm="2228">
        <f ca="1"/>
        <v>73.36</v>
      </c>
      <c r="EL4" vm="2229">
        <f ca="1"/>
        <v>75.099999999999994</v>
      </c>
      <c r="EM4" vm="2230">
        <f ca="1"/>
        <v>77.400000000000006</v>
      </c>
      <c r="EN4" vm="2231">
        <f ca="1"/>
        <v>79.260000000000005</v>
      </c>
      <c r="EO4" vm="2232">
        <f ca="1"/>
        <v>77.61</v>
      </c>
      <c r="EP4" vm="518">
        <f ca="1"/>
        <v>78.34</v>
      </c>
      <c r="EQ4" vm="2233">
        <f ca="1"/>
        <v>78.77</v>
      </c>
      <c r="ER4" vm="2234">
        <f ca="1"/>
        <v>79.09</v>
      </c>
      <c r="ES4" vm="2235">
        <f ca="1"/>
        <v>78.86</v>
      </c>
      <c r="ET4" vm="2236">
        <f ca="1"/>
        <v>78.37</v>
      </c>
      <c r="EU4" vm="2237">
        <f ca="1"/>
        <v>78.58</v>
      </c>
      <c r="EV4" vm="2238">
        <f ca="1"/>
        <v>78.89</v>
      </c>
      <c r="EW4" vm="2239">
        <f ca="1"/>
        <v>77.64</v>
      </c>
      <c r="EX4" vm="2240">
        <f ca="1"/>
        <v>76.739999999999995</v>
      </c>
      <c r="EY4" vm="558">
        <f ca="1"/>
        <v>78.849999999999994</v>
      </c>
      <c r="EZ4" vm="2241">
        <f ca="1"/>
        <v>77.959999999999994</v>
      </c>
      <c r="FA4" vm="2242">
        <f ca="1"/>
        <v>77.25</v>
      </c>
      <c r="FB4" vm="2243">
        <f ca="1"/>
        <v>77.2</v>
      </c>
      <c r="FC4" vm="557">
        <f ca="1"/>
        <v>78</v>
      </c>
      <c r="FD4" vm="2244">
        <f ca="1"/>
        <v>76.900000000000006</v>
      </c>
      <c r="FE4" vm="2245">
        <f ca="1"/>
        <v>77.099999999999994</v>
      </c>
      <c r="FF4" vm="2246">
        <f ca="1"/>
        <v>76.94</v>
      </c>
      <c r="FG4" vm="2247">
        <f ca="1"/>
        <v>76.760000000000005</v>
      </c>
      <c r="FH4" vm="2248">
        <f ca="1"/>
        <v>76.790000000000006</v>
      </c>
      <c r="FI4" vm="2246">
        <f ca="1"/>
        <v>76.94</v>
      </c>
      <c r="FJ4" vm="2197">
        <f ca="1"/>
        <v>76.42</v>
      </c>
      <c r="FK4" vm="2249">
        <f ca="1"/>
        <v>74.650000000000006</v>
      </c>
      <c r="FL4" vm="2250">
        <f ca="1"/>
        <v>75.67</v>
      </c>
      <c r="FM4" vm="531">
        <f ca="1"/>
        <v>73.67</v>
      </c>
      <c r="FN4" vm="2251">
        <f ca="1"/>
        <v>73.31</v>
      </c>
      <c r="FO4" vm="536">
        <f ca="1"/>
        <v>72</v>
      </c>
      <c r="FP4" vm="2252">
        <f ca="1"/>
        <v>72.09</v>
      </c>
      <c r="FQ4" vm="2253">
        <f ca="1"/>
        <v>71.290000000000006</v>
      </c>
      <c r="FR4" vm="2254">
        <f ca="1"/>
        <v>71.2</v>
      </c>
      <c r="FS4" vm="2255">
        <f ca="1"/>
        <v>72.08</v>
      </c>
      <c r="FT4" vm="2256">
        <f ca="1"/>
        <v>71.17</v>
      </c>
      <c r="FU4" vm="2257">
        <f ca="1"/>
        <v>71.069999999999993</v>
      </c>
      <c r="FV4" vm="2258">
        <f ca="1"/>
        <v>71.11</v>
      </c>
      <c r="FW4" vm="2259">
        <f ca="1"/>
        <v>70.84</v>
      </c>
      <c r="FX4" vm="2260">
        <f ca="1"/>
        <v>73.17</v>
      </c>
      <c r="FY4" vm="2261">
        <f ca="1"/>
        <v>74.040000000000006</v>
      </c>
      <c r="FZ4" vm="2262">
        <f ca="1"/>
        <v>74.290000000000006</v>
      </c>
      <c r="GA4" vm="2263">
        <f ca="1"/>
        <v>73.569999999999993</v>
      </c>
      <c r="GB4" vm="2193">
        <f ca="1"/>
        <v>75.58</v>
      </c>
      <c r="GC4" vm="2264">
        <f ca="1"/>
        <v>74.39</v>
      </c>
      <c r="GD4" vm="2265">
        <f ca="1"/>
        <v>76.58</v>
      </c>
      <c r="GE4" vm="2266">
        <f ca="1"/>
        <v>78.33</v>
      </c>
      <c r="GF4" vm="2244">
        <f ca="1"/>
        <v>76.900000000000006</v>
      </c>
      <c r="GG4" vm="2267">
        <f ca="1"/>
        <v>76.59</v>
      </c>
      <c r="GH4" vm="2268">
        <f ca="1"/>
        <v>76.72</v>
      </c>
      <c r="GI4" vm="2269">
        <f ca="1"/>
        <v>74.569999999999993</v>
      </c>
      <c r="GJ4" vm="2270">
        <f ca="1"/>
        <v>71.739999999999995</v>
      </c>
      <c r="GK4" vm="2271">
        <f ca="1"/>
        <v>68.680000000000007</v>
      </c>
      <c r="GL4" vm="2272">
        <f ca="1"/>
        <v>70.94</v>
      </c>
      <c r="GM4" vm="2273">
        <f ca="1"/>
        <v>71.34</v>
      </c>
      <c r="GN4" vm="2274">
        <f ca="1"/>
        <v>72.260000000000005</v>
      </c>
      <c r="GO4" vm="2275">
        <f ca="1"/>
        <v>73.209999999999994</v>
      </c>
      <c r="GP4" vm="2276">
        <f ca="1"/>
        <v>73.040000000000006</v>
      </c>
      <c r="GQ4" vm="2277">
        <f ca="1"/>
        <v>77.59</v>
      </c>
      <c r="GR4" vm="2278">
        <f ca="1"/>
        <v>76.78</v>
      </c>
      <c r="GS4" vm="2198">
        <f ca="1"/>
        <v>77.23</v>
      </c>
      <c r="GT4" vm="2279">
        <f ca="1"/>
        <v>76.5</v>
      </c>
      <c r="GU4" vm="2280">
        <f ca="1"/>
        <v>80.28</v>
      </c>
      <c r="GV4" vm="2281">
        <f ca="1"/>
        <v>81.72</v>
      </c>
      <c r="GW4" vm="2282">
        <f ca="1"/>
        <v>81.17</v>
      </c>
      <c r="GX4" vm="2283">
        <f ca="1"/>
        <v>80.02</v>
      </c>
      <c r="GY4" vm="2284">
        <f ca="1"/>
        <v>79.430000000000007</v>
      </c>
      <c r="GZ4" vm="523">
        <f ca="1"/>
        <v>78.41</v>
      </c>
      <c r="HA4" vm="2285">
        <f ca="1"/>
        <v>77.319999999999993</v>
      </c>
      <c r="HB4" vm="2286">
        <f ca="1"/>
        <v>77.81</v>
      </c>
      <c r="HC4" vm="2287">
        <f ca="1"/>
        <v>77.709999999999994</v>
      </c>
      <c r="HD4" vm="2288">
        <f ca="1"/>
        <v>78.59</v>
      </c>
      <c r="HE4" vm="2289">
        <f ca="1"/>
        <v>76.400000000000006</v>
      </c>
      <c r="HF4" vm="534">
        <f ca="1"/>
        <v>74.17</v>
      </c>
      <c r="HG4" vm="2290">
        <f ca="1"/>
        <v>73.58</v>
      </c>
      <c r="HH4" vm="2291">
        <f ca="1"/>
        <v>72.64</v>
      </c>
      <c r="HI4" vm="2292">
        <f ca="1"/>
        <v>71.66</v>
      </c>
      <c r="HJ4" vm="2293">
        <f ca="1"/>
        <v>73.7</v>
      </c>
      <c r="HK4" vm="2251">
        <f ca="1"/>
        <v>73.31</v>
      </c>
      <c r="HL4" vm="2294">
        <f ca="1"/>
        <v>72.989999999999995</v>
      </c>
      <c r="HM4" vm="2295">
        <f ca="1"/>
        <v>71.86</v>
      </c>
      <c r="HN4" vm="2296">
        <f ca="1"/>
        <v>67.94</v>
      </c>
      <c r="HO4" vm="2297">
        <f ca="1"/>
        <v>67.39</v>
      </c>
      <c r="HP4" vm="2298">
        <f ca="1"/>
        <v>66.540000000000006</v>
      </c>
      <c r="HQ4" vm="2299">
        <f ca="1"/>
        <v>65.739999999999995</v>
      </c>
      <c r="HR4" vm="2300">
        <f ca="1"/>
        <v>65.8</v>
      </c>
      <c r="HS4" vm="2301">
        <f ca="1"/>
        <v>63.29</v>
      </c>
      <c r="HT4" vm="2302">
        <f ca="1"/>
        <v>63.48</v>
      </c>
      <c r="HU4" vm="2303">
        <f ca="1"/>
        <v>64.760000000000005</v>
      </c>
      <c r="HV4" vm="2304">
        <f ca="1"/>
        <v>64.959999999999994</v>
      </c>
      <c r="HW4" vm="2305">
        <f ca="1"/>
        <v>55.58</v>
      </c>
      <c r="HX4" vm="2306">
        <f ca="1"/>
        <v>57.25</v>
      </c>
      <c r="HY4" vm="2307">
        <f ca="1"/>
        <v>55.61</v>
      </c>
      <c r="HZ4" vm="2308">
        <f ca="1"/>
        <v>53.27</v>
      </c>
      <c r="IA4" vm="2309">
        <f ca="1"/>
        <v>59.32</v>
      </c>
      <c r="IB4" vm="2310">
        <f ca="1"/>
        <v>54.4</v>
      </c>
      <c r="IC4" vm="2311">
        <f ca="1"/>
        <v>54.39</v>
      </c>
      <c r="ID4" vm="2312">
        <f ca="1"/>
        <v>55.41</v>
      </c>
      <c r="IE4" vm="2313">
        <f ca="1"/>
        <v>54.83</v>
      </c>
      <c r="IF4" vm="2314">
        <f ca="1"/>
        <v>53.55</v>
      </c>
      <c r="IG4" vm="2315">
        <f ca="1"/>
        <v>55.76</v>
      </c>
      <c r="IH4" vm="2316">
        <f ca="1"/>
        <v>56.12</v>
      </c>
      <c r="II4" vm="2317">
        <f ca="1"/>
        <v>57.06</v>
      </c>
      <c r="IJ4" vm="2318">
        <f ca="1"/>
        <v>57.39</v>
      </c>
      <c r="IK4" vm="2319">
        <f ca="1"/>
        <v>58.48</v>
      </c>
      <c r="IL4" vm="2320">
        <f ca="1"/>
        <v>57.62</v>
      </c>
      <c r="IM4" vm="2321">
        <f ca="1"/>
        <v>57.31</v>
      </c>
      <c r="IN4" vm="2322">
        <f ca="1"/>
        <v>57.54</v>
      </c>
      <c r="IO4" vm="2323">
        <f ca="1"/>
        <v>56.4</v>
      </c>
      <c r="IP4" vm="2324">
        <f ca="1"/>
        <v>56.76</v>
      </c>
      <c r="IQ4" vm="2325">
        <f ca="1"/>
        <v>58.59</v>
      </c>
    </row>
    <row r="6" spans="1:251" x14ac:dyDescent="0.25">
      <c r="A6" t="str" cm="1">
        <f t="array" aca="1" ref="A6:F26" ca="1">_xlfn.STOCKHISTORY(_xlfn.CONCAT(A4,":",B4),TODAY()-30,TODAY(),0,1,0,5,2,3,4,1)</f>
        <v>Date</v>
      </c>
      <c r="B6" t="str">
        <f ca="1"/>
        <v>Volume</v>
      </c>
      <c r="C6" t="str">
        <f ca="1"/>
        <v>Open</v>
      </c>
      <c r="D6" t="str">
        <f ca="1"/>
        <v>High</v>
      </c>
      <c r="E6" t="str">
        <f ca="1"/>
        <v>Low</v>
      </c>
      <c r="F6" t="str">
        <f ca="1"/>
        <v>Close</v>
      </c>
    </row>
    <row r="7" spans="1:251" x14ac:dyDescent="0.25">
      <c r="A7" vm="231">
        <f ca="1"/>
        <v>45751</v>
      </c>
      <c r="B7" vm="2326">
        <f ca="1"/>
        <v>67775713</v>
      </c>
      <c r="C7" vm="2327">
        <f ca="1"/>
        <v>53.22</v>
      </c>
      <c r="D7" vm="2328">
        <f ca="1"/>
        <v>59.22</v>
      </c>
      <c r="E7" vm="2329">
        <f ca="1"/>
        <v>52.5</v>
      </c>
      <c r="F7" vm="2306">
        <f ca="1"/>
        <v>57.25</v>
      </c>
    </row>
    <row r="8" spans="1:251" x14ac:dyDescent="0.25">
      <c r="A8" vm="232">
        <f ca="1"/>
        <v>45754</v>
      </c>
      <c r="B8" vm="2330">
        <f ca="1"/>
        <v>45374363</v>
      </c>
      <c r="C8" vm="2331">
        <f ca="1"/>
        <v>55.4</v>
      </c>
      <c r="D8" vm="2332">
        <f ca="1"/>
        <v>57.18</v>
      </c>
      <c r="E8" vm="2333">
        <f ca="1"/>
        <v>53.4</v>
      </c>
      <c r="F8" vm="2307">
        <f ca="1"/>
        <v>55.61</v>
      </c>
    </row>
    <row r="9" spans="1:251" x14ac:dyDescent="0.25">
      <c r="A9" vm="233">
        <f ca="1"/>
        <v>45755</v>
      </c>
      <c r="B9" vm="2334">
        <f ca="1"/>
        <v>30404286</v>
      </c>
      <c r="C9" vm="2335">
        <f ca="1"/>
        <v>58.77</v>
      </c>
      <c r="D9" vm="2335">
        <f ca="1"/>
        <v>58.77</v>
      </c>
      <c r="E9" vm="2336">
        <f ca="1"/>
        <v>52.37</v>
      </c>
      <c r="F9" vm="2308">
        <f ca="1"/>
        <v>53.27</v>
      </c>
    </row>
    <row r="10" spans="1:251" x14ac:dyDescent="0.25">
      <c r="A10" vm="234">
        <f ca="1"/>
        <v>45756</v>
      </c>
      <c r="B10" vm="2337">
        <f ca="1"/>
        <v>44732546</v>
      </c>
      <c r="C10" vm="2338">
        <f ca="1"/>
        <v>53.28</v>
      </c>
      <c r="D10" vm="2339">
        <f ca="1"/>
        <v>59.55</v>
      </c>
      <c r="E10" vm="2340">
        <f ca="1"/>
        <v>52.48</v>
      </c>
      <c r="F10" vm="2309">
        <f ca="1"/>
        <v>59.32</v>
      </c>
    </row>
    <row r="11" spans="1:251" x14ac:dyDescent="0.25">
      <c r="A11" vm="235">
        <f ca="1"/>
        <v>45757</v>
      </c>
      <c r="B11" vm="2341">
        <f ca="1"/>
        <v>53764634</v>
      </c>
      <c r="C11" vm="2342">
        <f ca="1"/>
        <v>57.225000000000001</v>
      </c>
      <c r="D11" vm="2306">
        <f ca="1"/>
        <v>57.25</v>
      </c>
      <c r="E11" vm="2343">
        <f ca="1"/>
        <v>52.28</v>
      </c>
      <c r="F11" vm="2310">
        <f ca="1"/>
        <v>54.4</v>
      </c>
    </row>
    <row r="12" spans="1:251" x14ac:dyDescent="0.25">
      <c r="A12" vm="236">
        <f ca="1"/>
        <v>45758</v>
      </c>
      <c r="B12" vm="2344">
        <f ca="1"/>
        <v>22617097</v>
      </c>
      <c r="C12" vm="2310">
        <f ca="1"/>
        <v>54.4</v>
      </c>
      <c r="D12" vm="2345">
        <f ca="1"/>
        <v>55.03</v>
      </c>
      <c r="E12" vm="2346">
        <f ca="1"/>
        <v>52.86</v>
      </c>
      <c r="F12" vm="2311">
        <f ca="1"/>
        <v>54.39</v>
      </c>
    </row>
    <row r="13" spans="1:251" x14ac:dyDescent="0.25">
      <c r="A13" vm="237">
        <f ca="1"/>
        <v>45761</v>
      </c>
      <c r="B13" vm="2347">
        <f ca="1"/>
        <v>28346563</v>
      </c>
      <c r="C13" vm="2348">
        <f ca="1"/>
        <v>55.64</v>
      </c>
      <c r="D13" vm="2349">
        <f ca="1"/>
        <v>56.689900000000002</v>
      </c>
      <c r="E13" vm="2350">
        <f ca="1"/>
        <v>54.67</v>
      </c>
      <c r="F13" vm="2312">
        <f ca="1"/>
        <v>55.41</v>
      </c>
    </row>
    <row r="14" spans="1:251" x14ac:dyDescent="0.25">
      <c r="A14" vm="238">
        <f ca="1"/>
        <v>45762</v>
      </c>
      <c r="B14" vm="2351">
        <f ca="1"/>
        <v>15977116</v>
      </c>
      <c r="C14" vm="2352">
        <f ca="1"/>
        <v>54.68</v>
      </c>
      <c r="D14" vm="2353">
        <f ca="1"/>
        <v>55.3934</v>
      </c>
      <c r="E14" vm="2354">
        <f ca="1"/>
        <v>54.166600000000003</v>
      </c>
      <c r="F14" vm="2313">
        <f ca="1"/>
        <v>54.83</v>
      </c>
    </row>
    <row r="15" spans="1:251" x14ac:dyDescent="0.25">
      <c r="A15" vm="239">
        <f ca="1"/>
        <v>45763</v>
      </c>
      <c r="B15" vm="2355">
        <f ca="1"/>
        <v>19094887</v>
      </c>
      <c r="C15" vm="2356">
        <f ca="1"/>
        <v>54.72</v>
      </c>
      <c r="D15" vm="2357">
        <f ca="1"/>
        <v>55.15</v>
      </c>
      <c r="E15" vm="2358">
        <f ca="1"/>
        <v>53.34</v>
      </c>
      <c r="F15" vm="2314">
        <f ca="1"/>
        <v>53.55</v>
      </c>
    </row>
    <row r="16" spans="1:251" x14ac:dyDescent="0.25">
      <c r="A16" vm="240">
        <f ca="1"/>
        <v>45764</v>
      </c>
      <c r="B16" vm="2359">
        <f ca="1"/>
        <v>18935084</v>
      </c>
      <c r="C16" vm="2360">
        <f ca="1"/>
        <v>53.82</v>
      </c>
      <c r="D16" vm="2361">
        <f ca="1"/>
        <v>56.02</v>
      </c>
      <c r="E16" vm="2362">
        <f ca="1"/>
        <v>53.65</v>
      </c>
      <c r="F16" vm="2315">
        <f ca="1"/>
        <v>55.76</v>
      </c>
    </row>
    <row r="17" spans="1:6" x14ac:dyDescent="0.25">
      <c r="A17" vm="241">
        <f ca="1"/>
        <v>45768</v>
      </c>
      <c r="B17" vm="2363">
        <f ca="1"/>
        <v>17280931</v>
      </c>
      <c r="C17" vm="2364">
        <f ca="1"/>
        <v>55.23</v>
      </c>
      <c r="D17" vm="2365">
        <f ca="1"/>
        <v>56.36</v>
      </c>
      <c r="E17" vm="2366">
        <f ca="1"/>
        <v>53.5</v>
      </c>
      <c r="F17" vm="2316">
        <f ca="1"/>
        <v>56.12</v>
      </c>
    </row>
    <row r="18" spans="1:6" x14ac:dyDescent="0.25">
      <c r="A18" vm="242">
        <f ca="1"/>
        <v>45769</v>
      </c>
      <c r="B18" vm="2367">
        <f ca="1"/>
        <v>16852242</v>
      </c>
      <c r="C18" vm="2368">
        <f ca="1"/>
        <v>56.65</v>
      </c>
      <c r="D18" vm="2369">
        <f ca="1"/>
        <v>58.09</v>
      </c>
      <c r="E18" vm="2370">
        <f ca="1"/>
        <v>56.2395</v>
      </c>
      <c r="F18" vm="2317">
        <f ca="1"/>
        <v>57.06</v>
      </c>
    </row>
    <row r="19" spans="1:6" x14ac:dyDescent="0.25">
      <c r="A19" vm="243">
        <f ca="1"/>
        <v>45770</v>
      </c>
      <c r="B19" vm="2371">
        <f ca="1"/>
        <v>21660323</v>
      </c>
      <c r="C19" vm="2372">
        <f ca="1"/>
        <v>59</v>
      </c>
      <c r="D19" vm="2373">
        <f ca="1"/>
        <v>59.2</v>
      </c>
      <c r="E19" vm="2374">
        <f ca="1"/>
        <v>56.7</v>
      </c>
      <c r="F19" vm="2318">
        <f ca="1"/>
        <v>57.39</v>
      </c>
    </row>
    <row r="20" spans="1:6" x14ac:dyDescent="0.25">
      <c r="A20" vm="244">
        <f ca="1"/>
        <v>45771</v>
      </c>
      <c r="B20" vm="2375">
        <f ca="1"/>
        <v>14508545</v>
      </c>
      <c r="C20" vm="2376">
        <f ca="1"/>
        <v>57.81</v>
      </c>
      <c r="D20" vm="2377">
        <f ca="1"/>
        <v>58.695</v>
      </c>
      <c r="E20" vm="2378">
        <f ca="1"/>
        <v>57.13</v>
      </c>
      <c r="F20" vm="2319">
        <f ca="1"/>
        <v>58.48</v>
      </c>
    </row>
    <row r="21" spans="1:6" x14ac:dyDescent="0.25">
      <c r="A21" vm="245">
        <f ca="1"/>
        <v>45772</v>
      </c>
      <c r="B21" vm="2379">
        <f ca="1"/>
        <v>17156010</v>
      </c>
      <c r="C21" vm="2380">
        <f ca="1"/>
        <v>58.21</v>
      </c>
      <c r="D21" vm="2381">
        <f ca="1"/>
        <v>58.25</v>
      </c>
      <c r="E21" vm="2382">
        <f ca="1"/>
        <v>56.61</v>
      </c>
      <c r="F21" vm="2320">
        <f ca="1"/>
        <v>57.62</v>
      </c>
    </row>
    <row r="22" spans="1:6" x14ac:dyDescent="0.25">
      <c r="A22" vm="246">
        <f ca="1"/>
        <v>45775</v>
      </c>
      <c r="B22" vm="2383">
        <f ca="1"/>
        <v>13321243</v>
      </c>
      <c r="C22" vm="2384">
        <f ca="1"/>
        <v>57.73</v>
      </c>
      <c r="D22" vm="2385">
        <f ca="1"/>
        <v>58.08</v>
      </c>
      <c r="E22" vm="2386">
        <f ca="1"/>
        <v>56.8</v>
      </c>
      <c r="F22" vm="2321">
        <f ca="1"/>
        <v>57.31</v>
      </c>
    </row>
    <row r="23" spans="1:6" x14ac:dyDescent="0.25">
      <c r="A23" vm="247">
        <f ca="1"/>
        <v>45776</v>
      </c>
      <c r="B23" vm="2387">
        <f ca="1"/>
        <v>12967953</v>
      </c>
      <c r="C23" vm="2388">
        <f ca="1"/>
        <v>57</v>
      </c>
      <c r="D23" vm="2389">
        <f ca="1"/>
        <v>57.74</v>
      </c>
      <c r="E23" vm="2390">
        <f ca="1"/>
        <v>56.74</v>
      </c>
      <c r="F23" vm="2322">
        <f ca="1"/>
        <v>57.54</v>
      </c>
    </row>
    <row r="24" spans="1:6" x14ac:dyDescent="0.25">
      <c r="A24" vm="248">
        <f ca="1"/>
        <v>45777</v>
      </c>
      <c r="B24" vm="2391">
        <f ca="1"/>
        <v>17205857</v>
      </c>
      <c r="C24" vm="2392">
        <f ca="1"/>
        <v>55.86</v>
      </c>
      <c r="D24" vm="2393">
        <f ca="1"/>
        <v>56.585000000000001</v>
      </c>
      <c r="E24" vm="2394">
        <f ca="1"/>
        <v>54.75</v>
      </c>
      <c r="F24" vm="2323">
        <f ca="1"/>
        <v>56.4</v>
      </c>
    </row>
    <row r="25" spans="1:6" x14ac:dyDescent="0.25">
      <c r="A25" vm="249">
        <f ca="1"/>
        <v>45778</v>
      </c>
      <c r="B25" vm="2395">
        <f ca="1"/>
        <v>10526985</v>
      </c>
      <c r="C25" vm="2396">
        <f ca="1"/>
        <v>56.68</v>
      </c>
      <c r="D25" vm="2397">
        <f ca="1"/>
        <v>57.21</v>
      </c>
      <c r="E25" vm="2398">
        <f ca="1"/>
        <v>56.258000000000003</v>
      </c>
      <c r="F25" vm="2324">
        <f ca="1"/>
        <v>56.76</v>
      </c>
    </row>
    <row r="26" spans="1:6" x14ac:dyDescent="0.25">
      <c r="A26" vm="250">
        <f ca="1"/>
        <v>45779</v>
      </c>
      <c r="B26" vm="2399">
        <f ca="1"/>
        <v>14723858</v>
      </c>
      <c r="C26" vm="2400">
        <f ca="1"/>
        <v>57.865000000000002</v>
      </c>
      <c r="D26" vm="2401">
        <f ca="1"/>
        <v>58.7</v>
      </c>
      <c r="E26" vm="2321">
        <f ca="1"/>
        <v>57.31</v>
      </c>
      <c r="F26" vm="2325">
        <f ca="1"/>
        <v>58.59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39C24-5677-4FA7-B651-CD34623AB49E}">
  <dimension ref="A1:IQ26"/>
  <sheetViews>
    <sheetView topLeftCell="HT1" workbookViewId="0">
      <selection activeCell="E33" sqref="E33"/>
    </sheetView>
  </sheetViews>
  <sheetFormatPr defaultRowHeight="15" x14ac:dyDescent="0.25"/>
  <cols>
    <col min="1" max="1" width="11.85546875" bestFit="1" customWidth="1"/>
    <col min="2" max="2" width="30.140625" bestFit="1" customWidth="1"/>
  </cols>
  <sheetData>
    <row r="1" spans="1:251" x14ac:dyDescent="0.25">
      <c r="A1" s="25" t="s">
        <v>13</v>
      </c>
      <c r="B1" t="e" vm="251">
        <v>#VALUE!</v>
      </c>
    </row>
    <row r="3" spans="1:251" x14ac:dyDescent="0.25">
      <c r="A3" s="25" t="s">
        <v>25</v>
      </c>
      <c r="B3" s="25" t="s">
        <v>26</v>
      </c>
    </row>
    <row r="4" spans="1:251" x14ac:dyDescent="0.25">
      <c r="A4" t="s">
        <v>32</v>
      </c>
      <c r="B4" t="s">
        <v>35</v>
      </c>
      <c r="C4" cm="1" vm="252">
        <f t="array" aca="1" ref="C4:IQ4" ca="1">TRANSPOSE(_xlfn.STOCKHISTORY(_xlfn.CONCAT(A4,":",B4),TODAY()-365,TODAY(),0,0,1))</f>
        <v>493.59</v>
      </c>
      <c r="D4" vm="253">
        <f ca="1"/>
        <v>492.27</v>
      </c>
      <c r="E4" vm="254">
        <f ca="1"/>
        <v>488.1</v>
      </c>
      <c r="F4" vm="255">
        <f ca="1"/>
        <v>482.65</v>
      </c>
      <c r="G4" vm="256">
        <f ca="1"/>
        <v>482.29</v>
      </c>
      <c r="H4" vm="257">
        <f ca="1"/>
        <v>483.11</v>
      </c>
      <c r="I4" vm="258">
        <f ca="1"/>
        <v>475.95</v>
      </c>
      <c r="J4" vm="259">
        <f ca="1"/>
        <v>485.35</v>
      </c>
      <c r="K4" vm="260">
        <f ca="1"/>
        <v>482.88</v>
      </c>
      <c r="L4" vm="261">
        <f ca="1"/>
        <v>483.43</v>
      </c>
      <c r="M4" vm="262">
        <f ca="1"/>
        <v>484.69</v>
      </c>
      <c r="N4" vm="263">
        <f ca="1"/>
        <v>481.85</v>
      </c>
      <c r="O4" vm="264">
        <f ca="1"/>
        <v>483.93</v>
      </c>
      <c r="P4" vm="265">
        <f ca="1"/>
        <v>483.31</v>
      </c>
      <c r="Q4" vm="266">
        <f ca="1"/>
        <v>475.43</v>
      </c>
      <c r="R4" vm="267">
        <f ca="1"/>
        <v>478.43</v>
      </c>
      <c r="S4" vm="268">
        <f ca="1"/>
        <v>477.6</v>
      </c>
      <c r="T4" vm="269">
        <f ca="1"/>
        <v>445.87</v>
      </c>
      <c r="U4" vm="270">
        <f ca="1"/>
        <v>444.76</v>
      </c>
      <c r="V4" vm="271">
        <f ca="1"/>
        <v>439.02</v>
      </c>
      <c r="W4" vm="272">
        <f ca="1"/>
        <v>448.37</v>
      </c>
      <c r="X4" vm="273">
        <f ca="1"/>
        <v>455.8</v>
      </c>
      <c r="Y4" vm="274">
        <f ca="1"/>
        <v>458.13</v>
      </c>
      <c r="Z4" vm="275">
        <f ca="1"/>
        <v>465.43</v>
      </c>
      <c r="AA4" vm="276">
        <f ca="1"/>
        <v>459.94</v>
      </c>
      <c r="AB4" vm="277">
        <f ca="1"/>
        <v>462.69</v>
      </c>
      <c r="AC4" vm="278">
        <f ca="1"/>
        <v>459.87</v>
      </c>
      <c r="AD4" vm="279">
        <f ca="1"/>
        <v>458.74</v>
      </c>
      <c r="AE4" vm="280">
        <f ca="1"/>
        <v>525.30999999999995</v>
      </c>
      <c r="AF4" vm="281">
        <f ca="1"/>
        <v>518.74</v>
      </c>
      <c r="AG4" vm="282">
        <f ca="1"/>
        <v>522.25</v>
      </c>
      <c r="AH4" vm="283">
        <f ca="1"/>
        <v>522.95000000000005</v>
      </c>
      <c r="AI4" vm="284">
        <f ca="1"/>
        <v>533.44000000000005</v>
      </c>
      <c r="AJ4" vm="285">
        <f ca="1"/>
        <v>524.16999999999996</v>
      </c>
      <c r="AK4" vm="286">
        <f ca="1"/>
        <v>526.88</v>
      </c>
      <c r="AL4" vm="287">
        <f ca="1"/>
        <v>528.66</v>
      </c>
      <c r="AM4" vm="288">
        <f ca="1"/>
        <v>546.76</v>
      </c>
      <c r="AN4" vm="289">
        <f ca="1"/>
        <v>555.54</v>
      </c>
      <c r="AO4" vm="290">
        <f ca="1"/>
        <v>560.01</v>
      </c>
      <c r="AP4" vm="291">
        <f ca="1"/>
        <v>567.71</v>
      </c>
      <c r="AQ4" vm="292">
        <f ca="1"/>
        <v>570.15</v>
      </c>
      <c r="AR4" vm="293">
        <f ca="1"/>
        <v>578.34</v>
      </c>
      <c r="AS4" vm="294">
        <f ca="1"/>
        <v>575.4</v>
      </c>
      <c r="AT4" vm="295">
        <f ca="1"/>
        <v>566.02</v>
      </c>
      <c r="AU4" vm="296">
        <f ca="1"/>
        <v>564.54999999999995</v>
      </c>
      <c r="AV4" vm="297">
        <f ca="1"/>
        <v>557.63</v>
      </c>
      <c r="AW4" vm="298">
        <f ca="1"/>
        <v>559.04999999999995</v>
      </c>
      <c r="AX4" vm="299">
        <f ca="1"/>
        <v>565.71</v>
      </c>
      <c r="AY4" vm="300">
        <f ca="1"/>
        <v>566.54</v>
      </c>
      <c r="AZ4" vm="301">
        <f ca="1"/>
        <v>563.09</v>
      </c>
      <c r="BA4" vm="302">
        <f ca="1"/>
        <v>556.85</v>
      </c>
      <c r="BB4" vm="303">
        <f ca="1"/>
        <v>551</v>
      </c>
      <c r="BC4" vm="304">
        <f ca="1"/>
        <v>554.82000000000005</v>
      </c>
      <c r="BD4" vm="305">
        <f ca="1"/>
        <v>546.01</v>
      </c>
      <c r="BE4" vm="306">
        <f ca="1"/>
        <v>531.04</v>
      </c>
      <c r="BF4" vm="307">
        <f ca="1"/>
        <v>532.15</v>
      </c>
      <c r="BG4" vm="308">
        <f ca="1"/>
        <v>542.44000000000005</v>
      </c>
      <c r="BH4" vm="309">
        <f ca="1"/>
        <v>536.61</v>
      </c>
      <c r="BI4" vm="310">
        <f ca="1"/>
        <v>538.71</v>
      </c>
      <c r="BJ4" vm="311">
        <f ca="1"/>
        <v>551.65</v>
      </c>
      <c r="BK4" vm="312">
        <f ca="1"/>
        <v>546.41</v>
      </c>
      <c r="BL4" vm="313">
        <f ca="1"/>
        <v>526.16999999999996</v>
      </c>
      <c r="BM4" vm="314">
        <f ca="1"/>
        <v>509.32</v>
      </c>
      <c r="BN4" vm="315">
        <f ca="1"/>
        <v>514.20000000000005</v>
      </c>
      <c r="BO4" vm="316">
        <f ca="1"/>
        <v>513.62</v>
      </c>
      <c r="BP4" vm="317">
        <f ca="1"/>
        <v>530.24</v>
      </c>
      <c r="BQ4" vm="318">
        <f ca="1"/>
        <v>536.29999999999995</v>
      </c>
      <c r="BR4" vm="319">
        <f ca="1"/>
        <v>530.92999999999995</v>
      </c>
      <c r="BS4" vm="320">
        <f ca="1"/>
        <v>535.22</v>
      </c>
      <c r="BT4" vm="321">
        <f ca="1"/>
        <v>539.79</v>
      </c>
      <c r="BU4" vm="322">
        <f ca="1"/>
        <v>554.16</v>
      </c>
      <c r="BV4" vm="323">
        <f ca="1"/>
        <v>553.46</v>
      </c>
      <c r="BW4" vm="324">
        <f ca="1"/>
        <v>563.12</v>
      </c>
      <c r="BX4" vm="325">
        <f ca="1"/>
        <v>562.25</v>
      </c>
      <c r="BY4" vm="326">
        <f ca="1"/>
        <v>565.79</v>
      </c>
      <c r="BZ4" vm="327">
        <f ca="1"/>
        <v>557.44000000000005</v>
      </c>
      <c r="CA4" vm="328">
        <f ca="1"/>
        <v>558.29999999999995</v>
      </c>
      <c r="CB4" vm="329">
        <f ca="1"/>
        <v>559.44000000000005</v>
      </c>
      <c r="CC4" vm="330">
        <f ca="1"/>
        <v>567.82000000000005</v>
      </c>
      <c r="CD4" vm="331">
        <f ca="1"/>
        <v>560.54</v>
      </c>
      <c r="CE4" vm="332">
        <f ca="1"/>
        <v>569.63</v>
      </c>
      <c r="CF4" vm="333">
        <f ca="1"/>
        <v>574.41</v>
      </c>
      <c r="CG4" vm="334">
        <f ca="1"/>
        <v>571.04</v>
      </c>
      <c r="CH4" vm="335">
        <f ca="1"/>
        <v>575.25</v>
      </c>
      <c r="CI4" vm="336">
        <f ca="1"/>
        <v>567.92999999999995</v>
      </c>
      <c r="CJ4" vm="337">
        <f ca="1"/>
        <v>563.41</v>
      </c>
      <c r="CK4" vm="338">
        <f ca="1"/>
        <v>569.88</v>
      </c>
      <c r="CL4" vm="339">
        <f ca="1"/>
        <v>574.48</v>
      </c>
      <c r="CM4" vm="340">
        <f ca="1"/>
        <v>580.38</v>
      </c>
      <c r="CN4" vm="341">
        <f ca="1"/>
        <v>586.54999999999995</v>
      </c>
      <c r="CO4" vm="342">
        <f ca="1"/>
        <v>536.87</v>
      </c>
      <c r="CP4" vm="343">
        <f ca="1"/>
        <v>521.5</v>
      </c>
      <c r="CQ4" vm="344">
        <f ca="1"/>
        <v>515.03</v>
      </c>
      <c r="CR4" vm="345">
        <f ca="1"/>
        <v>508.13</v>
      </c>
      <c r="CS4" vm="346">
        <f ca="1"/>
        <v>526.44000000000005</v>
      </c>
      <c r="CT4" vm="347">
        <f ca="1"/>
        <v>522.29999999999995</v>
      </c>
      <c r="CU4" vm="348">
        <f ca="1"/>
        <v>527.87</v>
      </c>
      <c r="CV4" vm="349">
        <f ca="1"/>
        <v>524.07000000000005</v>
      </c>
      <c r="CW4" vm="350">
        <f ca="1"/>
        <v>517.9</v>
      </c>
      <c r="CX4" vm="351">
        <f ca="1"/>
        <v>515.38</v>
      </c>
      <c r="CY4" vm="352">
        <f ca="1"/>
        <v>515.48</v>
      </c>
      <c r="CZ4" vm="353">
        <f ca="1"/>
        <v>517.78</v>
      </c>
      <c r="DA4" vm="354">
        <f ca="1"/>
        <v>502.8</v>
      </c>
      <c r="DB4" vm="355">
        <f ca="1"/>
        <v>505.81</v>
      </c>
      <c r="DC4" vm="356">
        <f ca="1"/>
        <v>503.8</v>
      </c>
      <c r="DD4" vm="357">
        <f ca="1"/>
        <v>507.22</v>
      </c>
      <c r="DE4" vm="358">
        <f ca="1"/>
        <v>487.3</v>
      </c>
      <c r="DF4" vm="359">
        <f ca="1"/>
        <v>496.24</v>
      </c>
      <c r="DG4" vm="360">
        <f ca="1"/>
        <v>494.08</v>
      </c>
      <c r="DH4" vm="361">
        <f ca="1"/>
        <v>503.57</v>
      </c>
      <c r="DI4" vm="362">
        <f ca="1"/>
        <v>495.42</v>
      </c>
      <c r="DJ4" vm="363">
        <f ca="1"/>
        <v>509.65</v>
      </c>
      <c r="DK4" vm="364">
        <f ca="1"/>
        <v>508.03</v>
      </c>
      <c r="DL4" vm="365">
        <f ca="1"/>
        <v>502.54</v>
      </c>
      <c r="DM4" vm="366">
        <f ca="1"/>
        <v>496.83</v>
      </c>
      <c r="DN4" vm="367">
        <f ca="1"/>
        <v>494.9</v>
      </c>
      <c r="DO4" vm="368">
        <f ca="1"/>
        <v>497.71</v>
      </c>
      <c r="DP4" vm="369">
        <f ca="1"/>
        <v>493.11</v>
      </c>
      <c r="DQ4" vm="370">
        <f ca="1"/>
        <v>485.03</v>
      </c>
      <c r="DR4" vm="371">
        <f ca="1"/>
        <v>482.87</v>
      </c>
      <c r="DS4" vm="372">
        <f ca="1"/>
        <v>483.72</v>
      </c>
      <c r="DT4" vm="373">
        <f ca="1"/>
        <v>481.04</v>
      </c>
      <c r="DU4" vm="374">
        <f ca="1"/>
        <v>485.39</v>
      </c>
      <c r="DV4" vm="375">
        <f ca="1"/>
        <v>486.68</v>
      </c>
      <c r="DW4" vm="376">
        <f ca="1"/>
        <v>478.08</v>
      </c>
      <c r="DX4" vm="377">
        <f ca="1"/>
        <v>482.8</v>
      </c>
      <c r="DY4" vm="378">
        <f ca="1"/>
        <v>481.35</v>
      </c>
      <c r="DZ4" vm="379">
        <f ca="1"/>
        <v>486.42</v>
      </c>
      <c r="EA4" vm="380">
        <f ca="1"/>
        <v>504.83</v>
      </c>
      <c r="EB4" vm="381">
        <f ca="1"/>
        <v>500.92</v>
      </c>
      <c r="EC4" vm="382">
        <f ca="1"/>
        <v>494.68</v>
      </c>
      <c r="ED4" vm="383">
        <f ca="1"/>
        <v>504.48</v>
      </c>
      <c r="EE4" vm="384">
        <f ca="1"/>
        <v>526.41999999999996</v>
      </c>
      <c r="EF4" vm="385">
        <f ca="1"/>
        <v>532.5</v>
      </c>
      <c r="EG4" vm="386">
        <f ca="1"/>
        <v>529.87</v>
      </c>
      <c r="EH4" vm="387">
        <f ca="1"/>
        <v>503.37</v>
      </c>
      <c r="EI4" vm="388">
        <f ca="1"/>
        <v>499.51</v>
      </c>
      <c r="EJ4" vm="389">
        <f ca="1"/>
        <v>499.61</v>
      </c>
      <c r="EK4" vm="390">
        <f ca="1"/>
        <v>499.5</v>
      </c>
      <c r="EL4" vm="391">
        <f ca="1"/>
        <v>504.44</v>
      </c>
      <c r="EM4" vm="392">
        <f ca="1"/>
        <v>512.15</v>
      </c>
      <c r="EN4" vm="393">
        <f ca="1"/>
        <v>518.73</v>
      </c>
      <c r="EO4" vm="394">
        <f ca="1"/>
        <v>525.29999999999995</v>
      </c>
      <c r="EP4" vm="395">
        <f ca="1"/>
        <v>513.67999999999995</v>
      </c>
      <c r="EQ4" vm="396">
        <f ca="1"/>
        <v>515.92999999999995</v>
      </c>
      <c r="ER4" vm="397">
        <f ca="1"/>
        <v>516.20000000000005</v>
      </c>
      <c r="ES4" vm="398">
        <f ca="1"/>
        <v>516.26</v>
      </c>
      <c r="ET4" vm="399">
        <f ca="1"/>
        <v>536.49</v>
      </c>
      <c r="EU4" vm="400">
        <f ca="1"/>
        <v>538.22</v>
      </c>
      <c r="EV4" vm="401">
        <f ca="1"/>
        <v>552.96</v>
      </c>
      <c r="EW4" vm="402">
        <f ca="1"/>
        <v>547.92999999999995</v>
      </c>
      <c r="EX4" vm="403">
        <f ca="1"/>
        <v>547.04999999999995</v>
      </c>
      <c r="EY4" vm="404">
        <f ca="1"/>
        <v>549.92999999999995</v>
      </c>
      <c r="EZ4" vm="405">
        <f ca="1"/>
        <v>474.63</v>
      </c>
      <c r="FA4" vm="406">
        <f ca="1"/>
        <v>465.69</v>
      </c>
      <c r="FB4" vm="407">
        <f ca="1"/>
        <v>461.53</v>
      </c>
      <c r="FC4" vm="408">
        <f ca="1"/>
        <v>455.23</v>
      </c>
      <c r="FD4" vm="409">
        <f ca="1"/>
        <v>441.31</v>
      </c>
      <c r="FE4" vm="410">
        <f ca="1"/>
        <v>437.39</v>
      </c>
      <c r="FF4" vm="411">
        <f ca="1"/>
        <v>447.17</v>
      </c>
      <c r="FG4" vm="412">
        <f ca="1"/>
        <v>446.74</v>
      </c>
      <c r="FH4" vm="413">
        <f ca="1"/>
        <v>447.94</v>
      </c>
      <c r="FI4" vm="414">
        <f ca="1"/>
        <v>450.16</v>
      </c>
      <c r="FJ4" vm="415">
        <f ca="1"/>
        <v>446.48</v>
      </c>
      <c r="FK4" vm="416">
        <f ca="1"/>
        <v>445.8</v>
      </c>
      <c r="FL4" vm="417">
        <f ca="1"/>
        <v>444.68</v>
      </c>
      <c r="FM4" vm="418">
        <f ca="1"/>
        <v>441</v>
      </c>
      <c r="FN4" vm="419">
        <f ca="1"/>
        <v>430.57</v>
      </c>
      <c r="FO4" vm="420">
        <f ca="1"/>
        <v>431.18</v>
      </c>
      <c r="FP4" vm="421">
        <f ca="1"/>
        <v>422.63</v>
      </c>
      <c r="FQ4" vm="422">
        <f ca="1"/>
        <v>419.58</v>
      </c>
      <c r="FR4" vm="423">
        <f ca="1"/>
        <v>405.92</v>
      </c>
      <c r="FS4" vm="424">
        <f ca="1"/>
        <v>408.5</v>
      </c>
      <c r="FT4" vm="425">
        <f ca="1"/>
        <v>412.71</v>
      </c>
      <c r="FU4" vm="426">
        <f ca="1"/>
        <v>417.28</v>
      </c>
      <c r="FV4" vm="427">
        <f ca="1"/>
        <v>426.93</v>
      </c>
      <c r="FW4" vm="428">
        <f ca="1"/>
        <v>429.99</v>
      </c>
      <c r="FX4" vm="429">
        <f ca="1"/>
        <v>436.36</v>
      </c>
      <c r="FY4" vm="430">
        <f ca="1"/>
        <v>437.32</v>
      </c>
      <c r="FZ4" vm="431">
        <f ca="1"/>
        <v>437.28</v>
      </c>
      <c r="GA4" vm="432">
        <f ca="1"/>
        <v>435.38</v>
      </c>
      <c r="GB4" vm="433">
        <f ca="1"/>
        <v>438.6</v>
      </c>
      <c r="GC4" vm="434">
        <f ca="1"/>
        <v>442.84</v>
      </c>
      <c r="GD4" vm="435">
        <f ca="1"/>
        <v>441.68</v>
      </c>
      <c r="GE4" vm="436">
        <f ca="1"/>
        <v>446</v>
      </c>
      <c r="GF4" vm="437">
        <f ca="1"/>
        <v>437.45</v>
      </c>
      <c r="GG4" vm="433">
        <f ca="1"/>
        <v>438.6</v>
      </c>
      <c r="GH4" vm="438">
        <f ca="1"/>
        <v>440.23</v>
      </c>
      <c r="GI4" vm="439">
        <f ca="1"/>
        <v>437.63</v>
      </c>
      <c r="GJ4" vm="440">
        <f ca="1"/>
        <v>435.4</v>
      </c>
      <c r="GK4" vm="441">
        <f ca="1"/>
        <v>433.07</v>
      </c>
      <c r="GL4" vm="442">
        <f ca="1"/>
        <v>451.1</v>
      </c>
      <c r="GM4" vm="443">
        <f ca="1"/>
        <v>458.82</v>
      </c>
      <c r="GN4" vm="444">
        <f ca="1"/>
        <v>462.76</v>
      </c>
      <c r="GO4" vm="445">
        <f ca="1"/>
        <v>459.22</v>
      </c>
      <c r="GP4" vm="446">
        <f ca="1"/>
        <v>460.16</v>
      </c>
      <c r="GQ4" vm="447">
        <f ca="1"/>
        <v>464.11</v>
      </c>
      <c r="GR4" vm="448">
        <f ca="1"/>
        <v>456.99</v>
      </c>
      <c r="GS4" vm="449">
        <f ca="1"/>
        <v>454.69</v>
      </c>
      <c r="GT4" vm="450">
        <f ca="1"/>
        <v>444.32</v>
      </c>
      <c r="GU4" vm="451">
        <f ca="1"/>
        <v>444.42</v>
      </c>
      <c r="GV4" vm="452">
        <f ca="1"/>
        <v>443.41</v>
      </c>
      <c r="GW4" vm="453">
        <f ca="1"/>
        <v>441.5</v>
      </c>
      <c r="GX4" vm="454">
        <f ca="1"/>
        <v>437.19</v>
      </c>
      <c r="GY4" vm="455">
        <f ca="1"/>
        <v>438.56</v>
      </c>
      <c r="GZ4" vm="456">
        <f ca="1"/>
        <v>440.72</v>
      </c>
      <c r="HA4" vm="457">
        <f ca="1"/>
        <v>446.03</v>
      </c>
      <c r="HB4" vm="458">
        <f ca="1"/>
        <v>451.24</v>
      </c>
      <c r="HC4" vm="459">
        <f ca="1"/>
        <v>444.78</v>
      </c>
      <c r="HD4" vm="460">
        <f ca="1"/>
        <v>449.4</v>
      </c>
      <c r="HE4" vm="461">
        <f ca="1"/>
        <v>435.08</v>
      </c>
      <c r="HF4" vm="462">
        <f ca="1"/>
        <v>433.66</v>
      </c>
      <c r="HG4" vm="433">
        <f ca="1"/>
        <v>438.6</v>
      </c>
      <c r="HH4" vm="463">
        <f ca="1"/>
        <v>377.84</v>
      </c>
      <c r="HI4" vm="464">
        <f ca="1"/>
        <v>394.74</v>
      </c>
      <c r="HJ4" vm="465">
        <f ca="1"/>
        <v>399.34</v>
      </c>
      <c r="HK4" vm="466">
        <f ca="1"/>
        <v>391.37</v>
      </c>
      <c r="HL4" vm="467">
        <f ca="1"/>
        <v>387.89</v>
      </c>
      <c r="HM4" vm="468">
        <f ca="1"/>
        <v>389.61</v>
      </c>
      <c r="HN4" vm="469">
        <f ca="1"/>
        <v>387.26</v>
      </c>
      <c r="HO4" vm="470">
        <f ca="1"/>
        <v>394.47</v>
      </c>
      <c r="HP4" vm="471">
        <f ca="1"/>
        <v>403.64</v>
      </c>
      <c r="HQ4" vm="472">
        <f ca="1"/>
        <v>397.81</v>
      </c>
      <c r="HR4" vm="473">
        <f ca="1"/>
        <v>396.15</v>
      </c>
      <c r="HS4" vm="474">
        <f ca="1"/>
        <v>385.71</v>
      </c>
      <c r="HT4" vm="475">
        <f ca="1"/>
        <v>383.53</v>
      </c>
      <c r="HU4" vm="476">
        <f ca="1"/>
        <v>383.2</v>
      </c>
      <c r="HV4" vm="477">
        <f ca="1"/>
        <v>385.78</v>
      </c>
      <c r="HW4" vm="478">
        <f ca="1"/>
        <v>367.25</v>
      </c>
      <c r="HX4" vm="479">
        <f ca="1"/>
        <v>349.07</v>
      </c>
      <c r="HY4" vm="480">
        <f ca="1"/>
        <v>340.7</v>
      </c>
      <c r="HZ4" vm="481">
        <f ca="1"/>
        <v>340</v>
      </c>
      <c r="IA4" vm="482">
        <f ca="1"/>
        <v>364.64</v>
      </c>
      <c r="IB4" vm="483">
        <f ca="1"/>
        <v>350.05</v>
      </c>
      <c r="IC4" vm="484">
        <f ca="1"/>
        <v>352.47</v>
      </c>
      <c r="ID4" vm="485">
        <f ca="1"/>
        <v>350.91</v>
      </c>
      <c r="IE4" vm="486">
        <f ca="1"/>
        <v>350.38</v>
      </c>
      <c r="IF4" vm="487">
        <f ca="1"/>
        <v>344.19</v>
      </c>
      <c r="IG4" vm="488">
        <f ca="1"/>
        <v>348.8</v>
      </c>
      <c r="IH4" vm="489">
        <f ca="1"/>
        <v>343.22</v>
      </c>
      <c r="II4" vm="490">
        <f ca="1"/>
        <v>349.91</v>
      </c>
      <c r="IJ4" vm="491">
        <f ca="1"/>
        <v>351.96</v>
      </c>
      <c r="IK4" vm="492">
        <f ca="1"/>
        <v>360.91</v>
      </c>
      <c r="IL4" vm="493">
        <f ca="1"/>
        <v>367.72</v>
      </c>
      <c r="IM4" vm="494">
        <f ca="1"/>
        <v>368.62</v>
      </c>
      <c r="IN4" vm="495">
        <f ca="1"/>
        <v>370.98</v>
      </c>
      <c r="IO4" vm="496">
        <f ca="1"/>
        <v>374.98</v>
      </c>
      <c r="IP4" vm="497">
        <f ca="1"/>
        <v>374.63</v>
      </c>
      <c r="IQ4" vm="498">
        <f ca="1"/>
        <v>380.87</v>
      </c>
    </row>
    <row r="6" spans="1:251" x14ac:dyDescent="0.25">
      <c r="A6" t="str" cm="1">
        <f t="array" aca="1" ref="A6:F26" ca="1">_xlfn.STOCKHISTORY(_xlfn.CONCAT(A4,":",B4),TODAY()-30,TODAY(),0,1,0,5,2,3,4,1)</f>
        <v>Date</v>
      </c>
      <c r="B6" t="str">
        <f ca="1"/>
        <v>Volume</v>
      </c>
      <c r="C6" t="str">
        <f ca="1"/>
        <v>Open</v>
      </c>
      <c r="D6" t="str">
        <f ca="1"/>
        <v>High</v>
      </c>
      <c r="E6" t="str">
        <f ca="1"/>
        <v>Low</v>
      </c>
      <c r="F6" t="str">
        <f ca="1"/>
        <v>Close</v>
      </c>
    </row>
    <row r="7" spans="1:251" x14ac:dyDescent="0.25">
      <c r="A7" vm="231">
        <f ca="1"/>
        <v>45751</v>
      </c>
      <c r="B7" vm="2402">
        <f ca="1"/>
        <v>5867564</v>
      </c>
      <c r="C7" vm="2403">
        <f ca="1"/>
        <v>359</v>
      </c>
      <c r="D7" vm="2404">
        <f ca="1"/>
        <v>361.73</v>
      </c>
      <c r="E7" vm="488">
        <f ca="1"/>
        <v>348.8</v>
      </c>
      <c r="F7" vm="479">
        <f ca="1"/>
        <v>349.07</v>
      </c>
    </row>
    <row r="8" spans="1:251" x14ac:dyDescent="0.25">
      <c r="A8" vm="232">
        <f ca="1"/>
        <v>45754</v>
      </c>
      <c r="B8" vm="2405">
        <f ca="1"/>
        <v>7690909</v>
      </c>
      <c r="C8" vm="2406">
        <f ca="1"/>
        <v>335.54</v>
      </c>
      <c r="D8" vm="2407">
        <f ca="1"/>
        <v>358.36</v>
      </c>
      <c r="E8" vm="2408">
        <f ca="1"/>
        <v>332.01</v>
      </c>
      <c r="F8" vm="480">
        <f ca="1"/>
        <v>340.7</v>
      </c>
    </row>
    <row r="9" spans="1:251" x14ac:dyDescent="0.25">
      <c r="A9" vm="233">
        <f ca="1"/>
        <v>45755</v>
      </c>
      <c r="B9" vm="2409">
        <f ca="1"/>
        <v>6650815</v>
      </c>
      <c r="C9" vm="2410">
        <f ca="1"/>
        <v>350.1</v>
      </c>
      <c r="D9" vm="2411">
        <f ca="1"/>
        <v>350.74</v>
      </c>
      <c r="E9" vm="2412">
        <f ca="1"/>
        <v>333.83</v>
      </c>
      <c r="F9" vm="481">
        <f ca="1"/>
        <v>340</v>
      </c>
    </row>
    <row r="10" spans="1:251" x14ac:dyDescent="0.25">
      <c r="A10" vm="234">
        <f ca="1"/>
        <v>45756</v>
      </c>
      <c r="B10" vm="2413">
        <f ca="1"/>
        <v>7186274</v>
      </c>
      <c r="C10" vm="2414">
        <f ca="1"/>
        <v>338.74</v>
      </c>
      <c r="D10" vm="2415">
        <f ca="1"/>
        <v>365.72</v>
      </c>
      <c r="E10" vm="2416">
        <f ca="1"/>
        <v>333.43</v>
      </c>
      <c r="F10" vm="482">
        <f ca="1"/>
        <v>364.64</v>
      </c>
    </row>
    <row r="11" spans="1:251" x14ac:dyDescent="0.25">
      <c r="A11" vm="235">
        <f ca="1"/>
        <v>45757</v>
      </c>
      <c r="B11" vm="2417">
        <f ca="1"/>
        <v>5694976</v>
      </c>
      <c r="C11" vm="2418">
        <f ca="1"/>
        <v>360.97</v>
      </c>
      <c r="D11" vm="2419">
        <f ca="1"/>
        <v>362.5</v>
      </c>
      <c r="E11" vm="2115">
        <f ca="1"/>
        <v>341.52</v>
      </c>
      <c r="F11" vm="483">
        <f ca="1"/>
        <v>350.05</v>
      </c>
    </row>
    <row r="12" spans="1:251" x14ac:dyDescent="0.25">
      <c r="A12" vm="236">
        <f ca="1"/>
        <v>45758</v>
      </c>
      <c r="B12" vm="2420">
        <f ca="1"/>
        <v>3941817</v>
      </c>
      <c r="C12" vm="2421">
        <f ca="1"/>
        <v>351.44</v>
      </c>
      <c r="D12" vm="2422">
        <f ca="1"/>
        <v>353.1</v>
      </c>
      <c r="E12" vm="2423">
        <f ca="1"/>
        <v>342.35</v>
      </c>
      <c r="F12" vm="484">
        <f ca="1"/>
        <v>352.47</v>
      </c>
    </row>
    <row r="13" spans="1:251" x14ac:dyDescent="0.25">
      <c r="A13" vm="237">
        <f ca="1"/>
        <v>45761</v>
      </c>
      <c r="B13" vm="2424">
        <f ca="1"/>
        <v>3285950</v>
      </c>
      <c r="C13" vm="2425">
        <f ca="1"/>
        <v>359.51</v>
      </c>
      <c r="D13" vm="2426">
        <f ca="1"/>
        <v>362.05</v>
      </c>
      <c r="E13" vm="2427">
        <f ca="1"/>
        <v>348.5</v>
      </c>
      <c r="F13" vm="485">
        <f ca="1"/>
        <v>350.91</v>
      </c>
    </row>
    <row r="14" spans="1:251" x14ac:dyDescent="0.25">
      <c r="A14" vm="238">
        <f ca="1"/>
        <v>45762</v>
      </c>
      <c r="B14" vm="2428">
        <f ca="1"/>
        <v>3030407</v>
      </c>
      <c r="C14" vm="2429">
        <f ca="1"/>
        <v>351.05</v>
      </c>
      <c r="D14" vm="2430">
        <f ca="1"/>
        <v>356.49</v>
      </c>
      <c r="E14" vm="2431">
        <f ca="1"/>
        <v>349.185</v>
      </c>
      <c r="F14" vm="486">
        <f ca="1"/>
        <v>350.38</v>
      </c>
    </row>
    <row r="15" spans="1:251" x14ac:dyDescent="0.25">
      <c r="A15" vm="239">
        <f ca="1"/>
        <v>45763</v>
      </c>
      <c r="B15" vm="2432">
        <f ca="1"/>
        <v>3687874</v>
      </c>
      <c r="C15" vm="2433">
        <f ca="1"/>
        <v>345</v>
      </c>
      <c r="D15" vm="486">
        <f ca="1"/>
        <v>350.38</v>
      </c>
      <c r="E15" vm="2434">
        <f ca="1"/>
        <v>341.31009999999998</v>
      </c>
      <c r="F15" vm="487">
        <f ca="1"/>
        <v>344.19</v>
      </c>
    </row>
    <row r="16" spans="1:251" x14ac:dyDescent="0.25">
      <c r="A16" vm="240">
        <f ca="1"/>
        <v>45764</v>
      </c>
      <c r="B16" vm="2435">
        <f ca="1"/>
        <v>5229675</v>
      </c>
      <c r="C16" vm="2436">
        <f ca="1"/>
        <v>349.75</v>
      </c>
      <c r="D16" vm="2437">
        <f ca="1"/>
        <v>351.875</v>
      </c>
      <c r="E16" vm="2438">
        <f ca="1"/>
        <v>345.09</v>
      </c>
      <c r="F16" vm="488">
        <f ca="1"/>
        <v>348.8</v>
      </c>
    </row>
    <row r="17" spans="1:6" x14ac:dyDescent="0.25">
      <c r="A17" vm="241">
        <f ca="1"/>
        <v>45768</v>
      </c>
      <c r="B17" vm="2439">
        <f ca="1"/>
        <v>3691241</v>
      </c>
      <c r="C17" vm="2440">
        <f ca="1"/>
        <v>344.565</v>
      </c>
      <c r="D17" vm="2441">
        <f ca="1"/>
        <v>346.68</v>
      </c>
      <c r="E17" vm="2442">
        <f ca="1"/>
        <v>338.64</v>
      </c>
      <c r="F17" vm="489">
        <f ca="1"/>
        <v>343.22</v>
      </c>
    </row>
    <row r="18" spans="1:6" x14ac:dyDescent="0.25">
      <c r="A18" vm="242">
        <f ca="1"/>
        <v>45769</v>
      </c>
      <c r="B18" vm="2443">
        <f ca="1"/>
        <v>3250424</v>
      </c>
      <c r="C18" vm="2444">
        <f ca="1"/>
        <v>349.14</v>
      </c>
      <c r="D18" vm="2445">
        <f ca="1"/>
        <v>352.08</v>
      </c>
      <c r="E18" vm="2446">
        <f ca="1"/>
        <v>344.36869999999999</v>
      </c>
      <c r="F18" vm="490">
        <f ca="1"/>
        <v>349.91</v>
      </c>
    </row>
    <row r="19" spans="1:6" x14ac:dyDescent="0.25">
      <c r="A19" vm="243">
        <f ca="1"/>
        <v>45770</v>
      </c>
      <c r="B19" vm="2447">
        <f ca="1"/>
        <v>3167958</v>
      </c>
      <c r="C19" vm="2448">
        <f ca="1"/>
        <v>358.12</v>
      </c>
      <c r="D19" vm="2449">
        <f ca="1"/>
        <v>363</v>
      </c>
      <c r="E19" vm="2450">
        <f ca="1"/>
        <v>349.8</v>
      </c>
      <c r="F19" vm="491">
        <f ca="1"/>
        <v>351.96</v>
      </c>
    </row>
    <row r="20" spans="1:6" x14ac:dyDescent="0.25">
      <c r="A20" vm="244">
        <f ca="1"/>
        <v>45771</v>
      </c>
      <c r="B20" vm="2451">
        <f ca="1"/>
        <v>3085149</v>
      </c>
      <c r="C20" vm="2452">
        <f ca="1"/>
        <v>353.59</v>
      </c>
      <c r="D20" vm="2453">
        <f ca="1"/>
        <v>361.12</v>
      </c>
      <c r="E20" vm="2454">
        <f ca="1"/>
        <v>353.245</v>
      </c>
      <c r="F20" vm="492">
        <f ca="1"/>
        <v>360.91</v>
      </c>
    </row>
    <row r="21" spans="1:6" x14ac:dyDescent="0.25">
      <c r="A21" vm="245">
        <f ca="1"/>
        <v>45772</v>
      </c>
      <c r="B21" vm="2455">
        <f ca="1"/>
        <v>3499345</v>
      </c>
      <c r="C21" vm="2456">
        <f ca="1"/>
        <v>361.69499999999999</v>
      </c>
      <c r="D21" vm="2457">
        <f ca="1"/>
        <v>369.31</v>
      </c>
      <c r="E21" vm="2458">
        <f ca="1"/>
        <v>359.99</v>
      </c>
      <c r="F21" vm="493">
        <f ca="1"/>
        <v>367.72</v>
      </c>
    </row>
    <row r="22" spans="1:6" x14ac:dyDescent="0.25">
      <c r="A22" vm="246">
        <f ca="1"/>
        <v>45775</v>
      </c>
      <c r="B22" vm="2459">
        <f ca="1"/>
        <v>3163425</v>
      </c>
      <c r="C22" vm="2460">
        <f ca="1"/>
        <v>368.05</v>
      </c>
      <c r="D22" vm="2461">
        <f ca="1"/>
        <v>370.99</v>
      </c>
      <c r="E22" vm="2462">
        <f ca="1"/>
        <v>364.58</v>
      </c>
      <c r="F22" vm="494">
        <f ca="1"/>
        <v>368.62</v>
      </c>
    </row>
    <row r="23" spans="1:6" x14ac:dyDescent="0.25">
      <c r="A23" vm="247">
        <f ca="1"/>
        <v>45776</v>
      </c>
      <c r="B23" vm="2463">
        <f ca="1"/>
        <v>2198291</v>
      </c>
      <c r="C23" vm="2464">
        <f ca="1"/>
        <v>367.21</v>
      </c>
      <c r="D23" vm="2465">
        <f ca="1"/>
        <v>373.88</v>
      </c>
      <c r="E23" vm="2466">
        <f ca="1"/>
        <v>366.88</v>
      </c>
      <c r="F23" vm="495">
        <f ca="1"/>
        <v>370.98</v>
      </c>
    </row>
    <row r="24" spans="1:6" x14ac:dyDescent="0.25">
      <c r="A24" vm="248">
        <f ca="1"/>
        <v>45777</v>
      </c>
      <c r="B24" vm="2467">
        <f ca="1"/>
        <v>3305481</v>
      </c>
      <c r="C24" vm="2468">
        <f ca="1"/>
        <v>366.87</v>
      </c>
      <c r="D24" vm="2469">
        <f ca="1"/>
        <v>376</v>
      </c>
      <c r="E24" vm="2470">
        <f ca="1"/>
        <v>363.56</v>
      </c>
      <c r="F24" vm="496">
        <f ca="1"/>
        <v>374.98</v>
      </c>
    </row>
    <row r="25" spans="1:6" x14ac:dyDescent="0.25">
      <c r="A25" vm="249">
        <f ca="1"/>
        <v>45778</v>
      </c>
      <c r="B25" vm="2471">
        <f ca="1"/>
        <v>2848778</v>
      </c>
      <c r="C25" vm="2472">
        <f ca="1"/>
        <v>378.3</v>
      </c>
      <c r="D25" vm="2473">
        <f ca="1"/>
        <v>380.44</v>
      </c>
      <c r="E25" vm="2474">
        <f ca="1"/>
        <v>374.07</v>
      </c>
      <c r="F25" vm="497">
        <f ca="1"/>
        <v>374.63</v>
      </c>
    </row>
    <row r="26" spans="1:6" x14ac:dyDescent="0.25">
      <c r="A26" vm="250">
        <f ca="1"/>
        <v>45779</v>
      </c>
      <c r="B26" vm="2475">
        <f ca="1"/>
        <v>2340739</v>
      </c>
      <c r="C26" vm="2476">
        <f ca="1"/>
        <v>380.09</v>
      </c>
      <c r="D26" vm="2477">
        <f ca="1"/>
        <v>383.56150000000002</v>
      </c>
      <c r="E26" vm="2478">
        <f ca="1"/>
        <v>379.19</v>
      </c>
      <c r="F26" vm="498">
        <f ca="1"/>
        <v>380.87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9193D-C168-42D7-B0F8-751D973FDFE5}">
  <dimension ref="A1:B4"/>
  <sheetViews>
    <sheetView workbookViewId="0">
      <selection activeCell="E33" sqref="E33"/>
    </sheetView>
  </sheetViews>
  <sheetFormatPr defaultRowHeight="15" x14ac:dyDescent="0.25"/>
  <cols>
    <col min="2" max="2" width="32.42578125" bestFit="1" customWidth="1"/>
  </cols>
  <sheetData>
    <row r="1" spans="1:2" x14ac:dyDescent="0.25">
      <c r="A1" s="25" t="s">
        <v>13</v>
      </c>
      <c r="B1" t="e" vm="2119">
        <v>#VALUE!</v>
      </c>
    </row>
    <row r="3" spans="1:2" x14ac:dyDescent="0.25">
      <c r="A3" s="25" t="s">
        <v>25</v>
      </c>
      <c r="B3" s="25" t="s">
        <v>26</v>
      </c>
    </row>
    <row r="4" spans="1:2" x14ac:dyDescent="0.25">
      <c r="A4" t="s">
        <v>33</v>
      </c>
      <c r="B4"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E5FC2-E9EB-44ED-B53D-87F4A612DF66}">
  <dimension ref="A1:B4"/>
  <sheetViews>
    <sheetView workbookViewId="0">
      <selection activeCell="E33" sqref="E33"/>
    </sheetView>
  </sheetViews>
  <sheetFormatPr defaultRowHeight="15" x14ac:dyDescent="0.25"/>
  <cols>
    <col min="2" max="2" width="56.140625" bestFit="1" customWidth="1"/>
  </cols>
  <sheetData>
    <row r="1" spans="1:2" x14ac:dyDescent="0.25">
      <c r="A1" s="25" t="s">
        <v>13</v>
      </c>
      <c r="B1" t="e" vm="2211">
        <v>#VALUE!</v>
      </c>
    </row>
    <row r="3" spans="1:2" x14ac:dyDescent="0.25">
      <c r="A3" s="25" t="s">
        <v>25</v>
      </c>
      <c r="B3" s="25" t="s">
        <v>26</v>
      </c>
    </row>
    <row r="4" spans="1:2" x14ac:dyDescent="0.25">
      <c r="A4" t="s">
        <v>33</v>
      </c>
      <c r="B4" t="s">
        <v>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2EF24-3890-4368-B863-3493B1DCBC16}">
  <dimension ref="A1:B4"/>
  <sheetViews>
    <sheetView workbookViewId="0">
      <selection activeCell="E33" sqref="E33"/>
    </sheetView>
  </sheetViews>
  <sheetFormatPr defaultRowHeight="15" x14ac:dyDescent="0.25"/>
  <cols>
    <col min="2" max="2" width="38.42578125" bestFit="1" customWidth="1"/>
  </cols>
  <sheetData>
    <row r="1" spans="1:2" x14ac:dyDescent="0.25">
      <c r="A1" s="25" t="s">
        <v>13</v>
      </c>
      <c r="B1" t="e" vm="744">
        <v>#VALUE!</v>
      </c>
    </row>
    <row r="3" spans="1:2" x14ac:dyDescent="0.25">
      <c r="A3" s="25" t="s">
        <v>25</v>
      </c>
      <c r="B3" s="25" t="s">
        <v>26</v>
      </c>
    </row>
    <row r="4" spans="1:2" x14ac:dyDescent="0.25">
      <c r="A4" t="s">
        <v>32</v>
      </c>
      <c r="B4" t="s">
        <v>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7320A-21D4-4E93-9322-EE53E08124C9}">
  <dimension ref="A1:B4"/>
  <sheetViews>
    <sheetView workbookViewId="0">
      <selection activeCell="E33" sqref="E33"/>
    </sheetView>
  </sheetViews>
  <sheetFormatPr defaultRowHeight="15" x14ac:dyDescent="0.25"/>
  <cols>
    <col min="2" max="2" width="40.28515625" bestFit="1" customWidth="1"/>
  </cols>
  <sheetData>
    <row r="1" spans="1:2" x14ac:dyDescent="0.25">
      <c r="A1" s="25" t="s">
        <v>13</v>
      </c>
      <c r="B1" t="e" vm="2212">
        <v>#VALUE!</v>
      </c>
    </row>
    <row r="3" spans="1:2" x14ac:dyDescent="0.25">
      <c r="A3" s="25" t="s">
        <v>25</v>
      </c>
      <c r="B3" s="25" t="s">
        <v>26</v>
      </c>
    </row>
    <row r="4" spans="1:2" x14ac:dyDescent="0.25">
      <c r="A4" t="s">
        <v>33</v>
      </c>
      <c r="B4" t="s">
        <v>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7AB33-E4A7-439E-A426-8DFCF8F32E5D}">
  <dimension ref="A1:B4"/>
  <sheetViews>
    <sheetView workbookViewId="0">
      <selection activeCell="E33" sqref="E33"/>
    </sheetView>
  </sheetViews>
  <sheetFormatPr defaultRowHeight="15" x14ac:dyDescent="0.25"/>
  <cols>
    <col min="2" max="2" width="38" bestFit="1" customWidth="1"/>
  </cols>
  <sheetData>
    <row r="1" spans="1:2" x14ac:dyDescent="0.25">
      <c r="A1" s="25" t="s">
        <v>13</v>
      </c>
      <c r="B1" t="e" vm="2213">
        <v>#VALUE!</v>
      </c>
    </row>
    <row r="3" spans="1:2" x14ac:dyDescent="0.25">
      <c r="A3" s="25" t="s">
        <v>25</v>
      </c>
      <c r="B3" s="25" t="s">
        <v>26</v>
      </c>
    </row>
    <row r="4" spans="1:2" x14ac:dyDescent="0.25">
      <c r="A4" t="s">
        <v>32</v>
      </c>
      <c r="B4"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57496-CAB4-4412-B960-C6D3760B03AE}">
  <dimension ref="A1:B4"/>
  <sheetViews>
    <sheetView workbookViewId="0">
      <selection activeCell="E33" sqref="E33"/>
    </sheetView>
  </sheetViews>
  <sheetFormatPr defaultRowHeight="15" x14ac:dyDescent="0.25"/>
  <cols>
    <col min="2" max="2" width="40.7109375" bestFit="1" customWidth="1"/>
  </cols>
  <sheetData>
    <row r="1" spans="1:2" x14ac:dyDescent="0.25">
      <c r="A1" s="25" t="s">
        <v>13</v>
      </c>
      <c r="B1" t="e" vm="2214">
        <v>#VALUE!</v>
      </c>
    </row>
    <row r="3" spans="1:2" x14ac:dyDescent="0.25">
      <c r="A3" s="25" t="s">
        <v>25</v>
      </c>
      <c r="B3" s="25" t="s">
        <v>26</v>
      </c>
    </row>
    <row r="4" spans="1:2" x14ac:dyDescent="0.25">
      <c r="A4" t="s">
        <v>32</v>
      </c>
      <c r="B4" t="s">
        <v>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22C0E-D1DB-4F2A-9DE3-6277F86D241C}">
  <dimension ref="A1:B4"/>
  <sheetViews>
    <sheetView workbookViewId="0">
      <selection activeCell="E33" sqref="E33"/>
    </sheetView>
  </sheetViews>
  <sheetFormatPr defaultRowHeight="15" x14ac:dyDescent="0.25"/>
  <cols>
    <col min="2" max="2" width="40.140625" bestFit="1" customWidth="1"/>
  </cols>
  <sheetData>
    <row r="1" spans="1:2" x14ac:dyDescent="0.25">
      <c r="A1" s="25" t="s">
        <v>13</v>
      </c>
      <c r="B1" t="e" vm="1437">
        <v>#VALUE!</v>
      </c>
    </row>
    <row r="3" spans="1:2" x14ac:dyDescent="0.25">
      <c r="A3" s="25" t="s">
        <v>25</v>
      </c>
      <c r="B3" s="25" t="s">
        <v>26</v>
      </c>
    </row>
    <row r="4" spans="1:2" x14ac:dyDescent="0.25">
      <c r="A4" t="s">
        <v>33</v>
      </c>
      <c r="B4"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C333F-A2BC-4732-8496-D5A8B0477D9C}">
  <dimension ref="A1:B4"/>
  <sheetViews>
    <sheetView workbookViewId="0">
      <selection activeCell="E33" sqref="E33"/>
    </sheetView>
  </sheetViews>
  <sheetFormatPr defaultRowHeight="15" x14ac:dyDescent="0.25"/>
  <cols>
    <col min="2" max="2" width="38" bestFit="1" customWidth="1"/>
  </cols>
  <sheetData>
    <row r="1" spans="1:2" x14ac:dyDescent="0.25">
      <c r="A1" s="25" t="s">
        <v>13</v>
      </c>
      <c r="B1" t="e" vm="1203">
        <v>#VALUE!</v>
      </c>
    </row>
    <row r="3" spans="1:2" x14ac:dyDescent="0.25">
      <c r="A3" s="25" t="s">
        <v>25</v>
      </c>
      <c r="B3" s="25" t="s">
        <v>26</v>
      </c>
    </row>
    <row r="4" spans="1:2" x14ac:dyDescent="0.25">
      <c r="A4" t="s">
        <v>33</v>
      </c>
      <c r="B4" t="s">
        <v>44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1A6C2-70FB-4DDE-9605-E1019903CB8A}">
  <dimension ref="A1:B4"/>
  <sheetViews>
    <sheetView workbookViewId="0">
      <selection activeCell="E33" sqref="E33"/>
    </sheetView>
  </sheetViews>
  <sheetFormatPr defaultRowHeight="15" x14ac:dyDescent="0.25"/>
  <cols>
    <col min="2" max="2" width="33.85546875" bestFit="1" customWidth="1"/>
  </cols>
  <sheetData>
    <row r="1" spans="1:2" x14ac:dyDescent="0.25">
      <c r="A1" s="25" t="s">
        <v>13</v>
      </c>
      <c r="B1" t="e" vm="2215">
        <v>#VALUE!</v>
      </c>
    </row>
    <row r="3" spans="1:2" x14ac:dyDescent="0.25">
      <c r="A3" s="25" t="s">
        <v>25</v>
      </c>
      <c r="B3" s="25" t="s">
        <v>26</v>
      </c>
    </row>
    <row r="4" spans="1:2" x14ac:dyDescent="0.25">
      <c r="A4" t="s">
        <v>32</v>
      </c>
      <c r="B4" t="s">
        <v>38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A9429-3CF3-417F-A719-92DF3C3B9EE0}">
  <dimension ref="A1:B4"/>
  <sheetViews>
    <sheetView workbookViewId="0">
      <selection activeCell="E33" sqref="E33"/>
    </sheetView>
  </sheetViews>
  <sheetFormatPr defaultRowHeight="15" x14ac:dyDescent="0.25"/>
  <cols>
    <col min="2" max="2" width="29.140625" bestFit="1" customWidth="1"/>
  </cols>
  <sheetData>
    <row r="1" spans="1:2" x14ac:dyDescent="0.25">
      <c r="A1" s="25" t="s">
        <v>13</v>
      </c>
      <c r="B1" t="e" vm="2216">
        <v>#VALUE!</v>
      </c>
    </row>
    <row r="3" spans="1:2" x14ac:dyDescent="0.25">
      <c r="A3" s="25" t="s">
        <v>25</v>
      </c>
      <c r="B3" s="25" t="s">
        <v>26</v>
      </c>
    </row>
    <row r="4" spans="1:2" x14ac:dyDescent="0.25">
      <c r="A4" t="s">
        <v>32</v>
      </c>
      <c r="B4" t="s">
        <v>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8B22F-5B65-4C47-AA2F-433133801389}">
  <dimension ref="A1:B4"/>
  <sheetViews>
    <sheetView workbookViewId="0">
      <selection activeCell="E33" sqref="E33"/>
    </sheetView>
  </sheetViews>
  <sheetFormatPr defaultRowHeight="15" x14ac:dyDescent="0.25"/>
  <cols>
    <col min="2" max="2" width="47.28515625" bestFit="1" customWidth="1"/>
  </cols>
  <sheetData>
    <row r="1" spans="1:2" x14ac:dyDescent="0.25">
      <c r="A1" s="25" t="s">
        <v>13</v>
      </c>
      <c r="B1" t="e" vm="499">
        <v>#VALUE!</v>
      </c>
    </row>
    <row r="3" spans="1:2" x14ac:dyDescent="0.25">
      <c r="A3" s="25" t="s">
        <v>25</v>
      </c>
      <c r="B3" s="25" t="s">
        <v>26</v>
      </c>
    </row>
    <row r="4" spans="1:2" x14ac:dyDescent="0.25">
      <c r="A4" t="s">
        <v>33</v>
      </c>
      <c r="B4" t="s">
        <v>41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73785-33E4-4EC2-B752-A9216E67740C}">
  <dimension ref="A1:B4"/>
  <sheetViews>
    <sheetView workbookViewId="0">
      <selection activeCell="E33" sqref="E33"/>
    </sheetView>
  </sheetViews>
  <sheetFormatPr defaultRowHeight="15" x14ac:dyDescent="0.25"/>
  <cols>
    <col min="2" max="2" width="45.5703125" bestFit="1" customWidth="1"/>
  </cols>
  <sheetData>
    <row r="1" spans="1:2" x14ac:dyDescent="0.25">
      <c r="A1" s="25" t="s">
        <v>13</v>
      </c>
      <c r="B1" t="e" vm="837">
        <v>#VALUE!</v>
      </c>
    </row>
    <row r="3" spans="1:2" x14ac:dyDescent="0.25">
      <c r="A3" s="25" t="s">
        <v>25</v>
      </c>
      <c r="B3" s="25" t="s">
        <v>26</v>
      </c>
    </row>
    <row r="4" spans="1:2" x14ac:dyDescent="0.25">
      <c r="A4" t="s">
        <v>33</v>
      </c>
      <c r="B4" t="s">
        <v>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44B7B-DC5F-46C7-9196-5D5A7685A94E}">
  <dimension ref="A1:B4"/>
  <sheetViews>
    <sheetView workbookViewId="0">
      <selection activeCell="E33" sqref="E33"/>
    </sheetView>
  </sheetViews>
  <sheetFormatPr defaultRowHeight="15" x14ac:dyDescent="0.25"/>
  <cols>
    <col min="2" max="2" width="24.28515625" bestFit="1" customWidth="1"/>
  </cols>
  <sheetData>
    <row r="1" spans="1:2" x14ac:dyDescent="0.25">
      <c r="A1" s="25" t="s">
        <v>13</v>
      </c>
      <c r="B1" t="e" vm="1884">
        <v>#VALUE!</v>
      </c>
    </row>
    <row r="3" spans="1:2" x14ac:dyDescent="0.25">
      <c r="A3" s="25" t="s">
        <v>25</v>
      </c>
      <c r="B3" s="25" t="s">
        <v>26</v>
      </c>
    </row>
    <row r="4" spans="1:2" x14ac:dyDescent="0.25">
      <c r="A4" t="s">
        <v>33</v>
      </c>
      <c r="B4" t="s">
        <v>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E2913-CB93-4E58-BCD6-B29630409652}">
  <dimension ref="A1:B4"/>
  <sheetViews>
    <sheetView workbookViewId="0">
      <selection activeCell="E33" sqref="E33"/>
    </sheetView>
  </sheetViews>
  <sheetFormatPr defaultRowHeight="15" x14ac:dyDescent="0.25"/>
  <cols>
    <col min="2" max="2" width="37.7109375" bestFit="1" customWidth="1"/>
  </cols>
  <sheetData>
    <row r="1" spans="1:2" x14ac:dyDescent="0.25">
      <c r="A1" s="25" t="s">
        <v>13</v>
      </c>
      <c r="B1" t="e" vm="2217">
        <v>#VALUE!</v>
      </c>
    </row>
    <row r="3" spans="1:2" x14ac:dyDescent="0.25">
      <c r="A3" s="25" t="s">
        <v>25</v>
      </c>
      <c r="B3" s="25" t="s">
        <v>26</v>
      </c>
    </row>
    <row r="4" spans="1:2" x14ac:dyDescent="0.25">
      <c r="A4" t="s">
        <v>33</v>
      </c>
      <c r="B4" t="s">
        <v>40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08672-0B67-4757-994F-B6A74BC3D283}">
  <dimension ref="A1:B4"/>
  <sheetViews>
    <sheetView workbookViewId="0">
      <selection activeCell="E33" sqref="E33"/>
    </sheetView>
  </sheetViews>
  <sheetFormatPr defaultRowHeight="15" x14ac:dyDescent="0.25"/>
  <cols>
    <col min="2" max="2" width="39" bestFit="1" customWidth="1"/>
  </cols>
  <sheetData>
    <row r="1" spans="1:2" x14ac:dyDescent="0.25">
      <c r="A1" s="25" t="s">
        <v>13</v>
      </c>
      <c r="B1" t="e" vm="1787">
        <v>#VALUE!</v>
      </c>
    </row>
    <row r="3" spans="1:2" x14ac:dyDescent="0.25">
      <c r="A3" s="25" t="s">
        <v>25</v>
      </c>
      <c r="B3" s="25" t="s">
        <v>26</v>
      </c>
    </row>
    <row r="4" spans="1:2" x14ac:dyDescent="0.25">
      <c r="A4" t="s">
        <v>33</v>
      </c>
      <c r="B4" t="s">
        <v>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C90E4-40AF-4132-A5EF-0EC280362018}">
  <dimension ref="A1:B4"/>
  <sheetViews>
    <sheetView workbookViewId="0">
      <selection activeCell="E33" sqref="E33"/>
    </sheetView>
  </sheetViews>
  <sheetFormatPr defaultRowHeight="15" x14ac:dyDescent="0.25"/>
  <cols>
    <col min="2" max="2" width="37.85546875" bestFit="1" customWidth="1"/>
  </cols>
  <sheetData>
    <row r="1" spans="1:2" x14ac:dyDescent="0.25">
      <c r="A1" s="25" t="s">
        <v>13</v>
      </c>
      <c r="B1" t="e" vm="956">
        <v>#VALUE!</v>
      </c>
    </row>
    <row r="3" spans="1:2" x14ac:dyDescent="0.25">
      <c r="A3" s="25" t="s">
        <v>25</v>
      </c>
      <c r="B3" s="25" t="s">
        <v>26</v>
      </c>
    </row>
    <row r="4" spans="1:2" x14ac:dyDescent="0.25">
      <c r="A4" t="s">
        <v>33</v>
      </c>
      <c r="B4" t="s">
        <v>42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FEE68-4BD2-41E1-8323-A2203C6602C1}">
  <dimension ref="A1:IQ21"/>
  <sheetViews>
    <sheetView workbookViewId="0">
      <selection activeCell="B16" sqref="B16:C16"/>
    </sheetView>
  </sheetViews>
  <sheetFormatPr defaultRowHeight="15" x14ac:dyDescent="0.25"/>
  <cols>
    <col min="1" max="1" width="11.85546875" bestFit="1" customWidth="1"/>
    <col min="2" max="2" width="15.85546875" bestFit="1" customWidth="1"/>
    <col min="3" max="253" width="10.42578125" bestFit="1" customWidth="1"/>
  </cols>
  <sheetData>
    <row r="1" spans="1:251" x14ac:dyDescent="0.25">
      <c r="A1" s="25" t="s">
        <v>13</v>
      </c>
      <c r="B1" t="s">
        <v>31</v>
      </c>
    </row>
    <row r="3" spans="1:251" x14ac:dyDescent="0.25">
      <c r="A3" s="25" t="s">
        <v>25</v>
      </c>
      <c r="B3" s="25" t="s">
        <v>26</v>
      </c>
      <c r="C3" cm="1" vm="2">
        <f t="array" aca="1" ref="C3:IQ4" ca="1">TRANSPOSE(_xlfn.STOCKHISTORY(A4&amp;":"&amp;B4,TODAY()-365,TODAY(),0,0,0,1))</f>
        <v>45418</v>
      </c>
      <c r="D3" vm="3">
        <f ca="1"/>
        <v>45419</v>
      </c>
      <c r="E3" vm="4">
        <f ca="1"/>
        <v>45420</v>
      </c>
      <c r="F3" vm="5">
        <f ca="1"/>
        <v>45421</v>
      </c>
      <c r="G3" vm="6">
        <f ca="1"/>
        <v>45422</v>
      </c>
      <c r="H3" vm="7">
        <f ca="1"/>
        <v>45425</v>
      </c>
      <c r="I3" vm="8">
        <f ca="1"/>
        <v>45426</v>
      </c>
      <c r="J3" vm="9">
        <f ca="1"/>
        <v>45427</v>
      </c>
      <c r="K3" vm="10">
        <f ca="1"/>
        <v>45428</v>
      </c>
      <c r="L3" vm="11">
        <f ca="1"/>
        <v>45429</v>
      </c>
      <c r="M3" vm="12">
        <f ca="1"/>
        <v>45432</v>
      </c>
      <c r="N3" vm="13">
        <f ca="1"/>
        <v>45433</v>
      </c>
      <c r="O3" vm="14">
        <f ca="1"/>
        <v>45434</v>
      </c>
      <c r="P3" vm="15">
        <f ca="1"/>
        <v>45435</v>
      </c>
      <c r="Q3" vm="16">
        <f ca="1"/>
        <v>45436</v>
      </c>
      <c r="R3" vm="17">
        <f ca="1"/>
        <v>45440</v>
      </c>
      <c r="S3" vm="18">
        <f ca="1"/>
        <v>45441</v>
      </c>
      <c r="T3" vm="19">
        <f ca="1"/>
        <v>45442</v>
      </c>
      <c r="U3" vm="20">
        <f ca="1"/>
        <v>45443</v>
      </c>
      <c r="V3" vm="21">
        <f ca="1"/>
        <v>45446</v>
      </c>
      <c r="W3" vm="22">
        <f ca="1"/>
        <v>45447</v>
      </c>
      <c r="X3" vm="23">
        <f ca="1"/>
        <v>45448</v>
      </c>
      <c r="Y3" vm="24">
        <f ca="1"/>
        <v>45449</v>
      </c>
      <c r="Z3" vm="25">
        <f ca="1"/>
        <v>45450</v>
      </c>
      <c r="AA3" vm="26">
        <f ca="1"/>
        <v>45453</v>
      </c>
      <c r="AB3" vm="27">
        <f ca="1"/>
        <v>45454</v>
      </c>
      <c r="AC3" vm="28">
        <f ca="1"/>
        <v>45455</v>
      </c>
      <c r="AD3" vm="29">
        <f ca="1"/>
        <v>45456</v>
      </c>
      <c r="AE3" vm="30">
        <f ca="1"/>
        <v>45457</v>
      </c>
      <c r="AF3" vm="31">
        <f ca="1"/>
        <v>45460</v>
      </c>
      <c r="AG3" vm="32">
        <f ca="1"/>
        <v>45461</v>
      </c>
      <c r="AH3" vm="33">
        <f ca="1"/>
        <v>45463</v>
      </c>
      <c r="AI3" vm="34">
        <f ca="1"/>
        <v>45464</v>
      </c>
      <c r="AJ3" vm="35">
        <f ca="1"/>
        <v>45467</v>
      </c>
      <c r="AK3" vm="36">
        <f ca="1"/>
        <v>45468</v>
      </c>
      <c r="AL3" vm="37">
        <f ca="1"/>
        <v>45469</v>
      </c>
      <c r="AM3" vm="38">
        <f ca="1"/>
        <v>45470</v>
      </c>
      <c r="AN3" vm="39">
        <f ca="1"/>
        <v>45471</v>
      </c>
      <c r="AO3" vm="40">
        <f ca="1"/>
        <v>45474</v>
      </c>
      <c r="AP3" vm="41">
        <f ca="1"/>
        <v>45475</v>
      </c>
      <c r="AQ3" vm="42">
        <f ca="1"/>
        <v>45476</v>
      </c>
      <c r="AR3" vm="43">
        <f ca="1"/>
        <v>45478</v>
      </c>
      <c r="AS3" vm="44">
        <f ca="1"/>
        <v>45481</v>
      </c>
      <c r="AT3" vm="45">
        <f ca="1"/>
        <v>45482</v>
      </c>
      <c r="AU3" vm="46">
        <f ca="1"/>
        <v>45483</v>
      </c>
      <c r="AV3" vm="47">
        <f ca="1"/>
        <v>45484</v>
      </c>
      <c r="AW3" vm="48">
        <f ca="1"/>
        <v>45485</v>
      </c>
      <c r="AX3" vm="49">
        <f ca="1"/>
        <v>45488</v>
      </c>
      <c r="AY3" vm="50">
        <f ca="1"/>
        <v>45489</v>
      </c>
      <c r="AZ3" vm="51">
        <f ca="1"/>
        <v>45490</v>
      </c>
      <c r="BA3" vm="52">
        <f ca="1"/>
        <v>45491</v>
      </c>
      <c r="BB3" vm="53">
        <f ca="1"/>
        <v>45492</v>
      </c>
      <c r="BC3" vm="54">
        <f ca="1"/>
        <v>45495</v>
      </c>
      <c r="BD3" vm="55">
        <f ca="1"/>
        <v>45496</v>
      </c>
      <c r="BE3" vm="56">
        <f ca="1"/>
        <v>45497</v>
      </c>
      <c r="BF3" vm="57">
        <f ca="1"/>
        <v>45498</v>
      </c>
      <c r="BG3" vm="58">
        <f ca="1"/>
        <v>45499</v>
      </c>
      <c r="BH3" vm="59">
        <f ca="1"/>
        <v>45502</v>
      </c>
      <c r="BI3" vm="60">
        <f ca="1"/>
        <v>45503</v>
      </c>
      <c r="BJ3" vm="61">
        <f ca="1"/>
        <v>45504</v>
      </c>
      <c r="BK3" vm="62">
        <f ca="1"/>
        <v>45505</v>
      </c>
      <c r="BL3" vm="63">
        <f ca="1"/>
        <v>45506</v>
      </c>
      <c r="BM3" vm="64">
        <f ca="1"/>
        <v>45509</v>
      </c>
      <c r="BN3" vm="65">
        <f ca="1"/>
        <v>45510</v>
      </c>
      <c r="BO3" vm="66">
        <f ca="1"/>
        <v>45511</v>
      </c>
      <c r="BP3" vm="67">
        <f ca="1"/>
        <v>45512</v>
      </c>
      <c r="BQ3" vm="68">
        <f ca="1"/>
        <v>45513</v>
      </c>
      <c r="BR3" vm="69">
        <f ca="1"/>
        <v>45516</v>
      </c>
      <c r="BS3" vm="70">
        <f ca="1"/>
        <v>45517</v>
      </c>
      <c r="BT3" vm="71">
        <f ca="1"/>
        <v>45518</v>
      </c>
      <c r="BU3" vm="72">
        <f ca="1"/>
        <v>45519</v>
      </c>
      <c r="BV3" vm="73">
        <f ca="1"/>
        <v>45520</v>
      </c>
      <c r="BW3" vm="74">
        <f ca="1"/>
        <v>45523</v>
      </c>
      <c r="BX3" vm="75">
        <f ca="1"/>
        <v>45524</v>
      </c>
      <c r="BY3" vm="76">
        <f ca="1"/>
        <v>45525</v>
      </c>
      <c r="BZ3" vm="77">
        <f ca="1"/>
        <v>45526</v>
      </c>
      <c r="CA3" vm="78">
        <f ca="1"/>
        <v>45527</v>
      </c>
      <c r="CB3" vm="79">
        <f ca="1"/>
        <v>45530</v>
      </c>
      <c r="CC3" vm="80">
        <f ca="1"/>
        <v>45531</v>
      </c>
      <c r="CD3" vm="81">
        <f ca="1"/>
        <v>45532</v>
      </c>
      <c r="CE3" vm="82">
        <f ca="1"/>
        <v>45533</v>
      </c>
      <c r="CF3" vm="83">
        <f ca="1"/>
        <v>45534</v>
      </c>
      <c r="CG3" vm="84">
        <f ca="1"/>
        <v>45538</v>
      </c>
      <c r="CH3" vm="85">
        <f ca="1"/>
        <v>45539</v>
      </c>
      <c r="CI3" vm="86">
        <f ca="1"/>
        <v>45540</v>
      </c>
      <c r="CJ3" vm="87">
        <f ca="1"/>
        <v>45541</v>
      </c>
      <c r="CK3" vm="88">
        <f ca="1"/>
        <v>45544</v>
      </c>
      <c r="CL3" vm="89">
        <f ca="1"/>
        <v>45545</v>
      </c>
      <c r="CM3" vm="90">
        <f ca="1"/>
        <v>45546</v>
      </c>
      <c r="CN3" vm="91">
        <f ca="1"/>
        <v>45547</v>
      </c>
      <c r="CO3" vm="92">
        <f ca="1"/>
        <v>45548</v>
      </c>
      <c r="CP3" vm="93">
        <f ca="1"/>
        <v>45551</v>
      </c>
      <c r="CQ3" vm="94">
        <f ca="1"/>
        <v>45552</v>
      </c>
      <c r="CR3" vm="95">
        <f ca="1"/>
        <v>45553</v>
      </c>
      <c r="CS3" vm="96">
        <f ca="1"/>
        <v>45554</v>
      </c>
      <c r="CT3" vm="97">
        <f ca="1"/>
        <v>45555</v>
      </c>
      <c r="CU3" vm="98">
        <f ca="1"/>
        <v>45558</v>
      </c>
      <c r="CV3" vm="99">
        <f ca="1"/>
        <v>45559</v>
      </c>
      <c r="CW3" vm="100">
        <f ca="1"/>
        <v>45560</v>
      </c>
      <c r="CX3" vm="101">
        <f ca="1"/>
        <v>45561</v>
      </c>
      <c r="CY3" vm="102">
        <f ca="1"/>
        <v>45562</v>
      </c>
      <c r="CZ3" vm="103">
        <f ca="1"/>
        <v>45565</v>
      </c>
      <c r="DA3" vm="104">
        <f ca="1"/>
        <v>45566</v>
      </c>
      <c r="DB3" vm="105">
        <f ca="1"/>
        <v>45567</v>
      </c>
      <c r="DC3" vm="106">
        <f ca="1"/>
        <v>45568</v>
      </c>
      <c r="DD3" vm="107">
        <f ca="1"/>
        <v>45569</v>
      </c>
      <c r="DE3" vm="108">
        <f ca="1"/>
        <v>45572</v>
      </c>
      <c r="DF3" vm="109">
        <f ca="1"/>
        <v>45573</v>
      </c>
      <c r="DG3" vm="110">
        <f ca="1"/>
        <v>45574</v>
      </c>
      <c r="DH3" vm="111">
        <f ca="1"/>
        <v>45575</v>
      </c>
      <c r="DI3" vm="112">
        <f ca="1"/>
        <v>45576</v>
      </c>
      <c r="DJ3" vm="113">
        <f ca="1"/>
        <v>45579</v>
      </c>
      <c r="DK3" vm="114">
        <f ca="1"/>
        <v>45580</v>
      </c>
      <c r="DL3" vm="115">
        <f ca="1"/>
        <v>45581</v>
      </c>
      <c r="DM3" vm="116">
        <f ca="1"/>
        <v>45582</v>
      </c>
      <c r="DN3" vm="117">
        <f ca="1"/>
        <v>45583</v>
      </c>
      <c r="DO3" vm="118">
        <f ca="1"/>
        <v>45586</v>
      </c>
      <c r="DP3" vm="119">
        <f ca="1"/>
        <v>45587</v>
      </c>
      <c r="DQ3" vm="120">
        <f ca="1"/>
        <v>45588</v>
      </c>
      <c r="DR3" vm="121">
        <f ca="1"/>
        <v>45589</v>
      </c>
      <c r="DS3" vm="122">
        <f ca="1"/>
        <v>45590</v>
      </c>
      <c r="DT3" vm="123">
        <f ca="1"/>
        <v>45593</v>
      </c>
      <c r="DU3" vm="124">
        <f ca="1"/>
        <v>45594</v>
      </c>
      <c r="DV3" vm="125">
        <f ca="1"/>
        <v>45595</v>
      </c>
      <c r="DW3" vm="126">
        <f ca="1"/>
        <v>45596</v>
      </c>
      <c r="DX3" vm="127">
        <f ca="1"/>
        <v>45597</v>
      </c>
      <c r="DY3" vm="128">
        <f ca="1"/>
        <v>45600</v>
      </c>
      <c r="DZ3" vm="129">
        <f ca="1"/>
        <v>45601</v>
      </c>
      <c r="EA3" vm="130">
        <f ca="1"/>
        <v>45602</v>
      </c>
      <c r="EB3" vm="131">
        <f ca="1"/>
        <v>45603</v>
      </c>
      <c r="EC3" vm="132">
        <f ca="1"/>
        <v>45604</v>
      </c>
      <c r="ED3" vm="133">
        <f ca="1"/>
        <v>45607</v>
      </c>
      <c r="EE3" vm="134">
        <f ca="1"/>
        <v>45608</v>
      </c>
      <c r="EF3" vm="135">
        <f ca="1"/>
        <v>45609</v>
      </c>
      <c r="EG3" vm="136">
        <f ca="1"/>
        <v>45610</v>
      </c>
      <c r="EH3" vm="137">
        <f ca="1"/>
        <v>45611</v>
      </c>
      <c r="EI3" vm="138">
        <f ca="1"/>
        <v>45614</v>
      </c>
      <c r="EJ3" vm="139">
        <f ca="1"/>
        <v>45615</v>
      </c>
      <c r="EK3" vm="140">
        <f ca="1"/>
        <v>45616</v>
      </c>
      <c r="EL3" vm="141">
        <f ca="1"/>
        <v>45617</v>
      </c>
      <c r="EM3" vm="142">
        <f ca="1"/>
        <v>45618</v>
      </c>
      <c r="EN3" vm="143">
        <f ca="1"/>
        <v>45621</v>
      </c>
      <c r="EO3" vm="144">
        <f ca="1"/>
        <v>45622</v>
      </c>
      <c r="EP3" vm="145">
        <f ca="1"/>
        <v>45623</v>
      </c>
      <c r="EQ3" vm="146">
        <f ca="1"/>
        <v>45625</v>
      </c>
      <c r="ER3" vm="147">
        <f ca="1"/>
        <v>45628</v>
      </c>
      <c r="ES3" vm="148">
        <f ca="1"/>
        <v>45629</v>
      </c>
      <c r="ET3" vm="149">
        <f ca="1"/>
        <v>45630</v>
      </c>
      <c r="EU3" vm="150">
        <f ca="1"/>
        <v>45631</v>
      </c>
      <c r="EV3" vm="151">
        <f ca="1"/>
        <v>45632</v>
      </c>
      <c r="EW3" vm="152">
        <f ca="1"/>
        <v>45635</v>
      </c>
      <c r="EX3" vm="153">
        <f ca="1"/>
        <v>45636</v>
      </c>
      <c r="EY3" vm="154">
        <f ca="1"/>
        <v>45637</v>
      </c>
      <c r="EZ3" vm="155">
        <f ca="1"/>
        <v>45638</v>
      </c>
      <c r="FA3" vm="156">
        <f ca="1"/>
        <v>45639</v>
      </c>
      <c r="FB3" vm="157">
        <f ca="1"/>
        <v>45642</v>
      </c>
      <c r="FC3" vm="158">
        <f ca="1"/>
        <v>45643</v>
      </c>
      <c r="FD3" vm="159">
        <f ca="1"/>
        <v>45644</v>
      </c>
      <c r="FE3" vm="160">
        <f ca="1"/>
        <v>45645</v>
      </c>
      <c r="FF3" vm="161">
        <f ca="1"/>
        <v>45646</v>
      </c>
      <c r="FG3" vm="162">
        <f ca="1"/>
        <v>45649</v>
      </c>
      <c r="FH3" vm="163">
        <f ca="1"/>
        <v>45650</v>
      </c>
      <c r="FI3" vm="164">
        <f ca="1"/>
        <v>45652</v>
      </c>
      <c r="FJ3" vm="165">
        <f ca="1"/>
        <v>45653</v>
      </c>
      <c r="FK3" vm="166">
        <f ca="1"/>
        <v>45656</v>
      </c>
      <c r="FL3" vm="167">
        <f ca="1"/>
        <v>45657</v>
      </c>
      <c r="FM3" vm="168">
        <f ca="1"/>
        <v>45659</v>
      </c>
      <c r="FN3" vm="169">
        <f ca="1"/>
        <v>45660</v>
      </c>
      <c r="FO3" vm="170">
        <f ca="1"/>
        <v>45663</v>
      </c>
      <c r="FP3" vm="171">
        <f ca="1"/>
        <v>45664</v>
      </c>
      <c r="FQ3" vm="172">
        <f ca="1"/>
        <v>45665</v>
      </c>
      <c r="FR3" vm="173">
        <f ca="1"/>
        <v>45667</v>
      </c>
      <c r="FS3" vm="174">
        <f ca="1"/>
        <v>45670</v>
      </c>
      <c r="FT3" vm="175">
        <f ca="1"/>
        <v>45671</v>
      </c>
      <c r="FU3" vm="176">
        <f ca="1"/>
        <v>45672</v>
      </c>
      <c r="FV3" vm="177">
        <f ca="1"/>
        <v>45673</v>
      </c>
      <c r="FW3" vm="178">
        <f ca="1"/>
        <v>45674</v>
      </c>
      <c r="FX3" vm="179">
        <f ca="1"/>
        <v>45678</v>
      </c>
      <c r="FY3" vm="180">
        <f ca="1"/>
        <v>45679</v>
      </c>
      <c r="FZ3" vm="181">
        <f ca="1"/>
        <v>45680</v>
      </c>
      <c r="GA3" vm="182">
        <f ca="1"/>
        <v>45681</v>
      </c>
      <c r="GB3" vm="183">
        <f ca="1"/>
        <v>45684</v>
      </c>
      <c r="GC3" vm="184">
        <f ca="1"/>
        <v>45685</v>
      </c>
      <c r="GD3" vm="185">
        <f ca="1"/>
        <v>45686</v>
      </c>
      <c r="GE3" vm="186">
        <f ca="1"/>
        <v>45687</v>
      </c>
      <c r="GF3" vm="187">
        <f ca="1"/>
        <v>45688</v>
      </c>
      <c r="GG3" vm="188">
        <f ca="1"/>
        <v>45691</v>
      </c>
      <c r="GH3" vm="189">
        <f ca="1"/>
        <v>45692</v>
      </c>
      <c r="GI3" vm="190">
        <f ca="1"/>
        <v>45693</v>
      </c>
      <c r="GJ3" vm="191">
        <f ca="1"/>
        <v>45694</v>
      </c>
      <c r="GK3" vm="192">
        <f ca="1"/>
        <v>45695</v>
      </c>
      <c r="GL3" vm="193">
        <f ca="1"/>
        <v>45698</v>
      </c>
      <c r="GM3" vm="194">
        <f ca="1"/>
        <v>45699</v>
      </c>
      <c r="GN3" vm="195">
        <f ca="1"/>
        <v>45700</v>
      </c>
      <c r="GO3" vm="196">
        <f ca="1"/>
        <v>45701</v>
      </c>
      <c r="GP3" vm="197">
        <f ca="1"/>
        <v>45702</v>
      </c>
      <c r="GQ3" vm="198">
        <f ca="1"/>
        <v>45706</v>
      </c>
      <c r="GR3" vm="199">
        <f ca="1"/>
        <v>45707</v>
      </c>
      <c r="GS3" vm="200">
        <f ca="1"/>
        <v>45708</v>
      </c>
      <c r="GT3" vm="201">
        <f ca="1"/>
        <v>45709</v>
      </c>
      <c r="GU3" vm="202">
        <f ca="1"/>
        <v>45712</v>
      </c>
      <c r="GV3" vm="203">
        <f ca="1"/>
        <v>45713</v>
      </c>
      <c r="GW3" vm="204">
        <f ca="1"/>
        <v>45714</v>
      </c>
      <c r="GX3" vm="205">
        <f ca="1"/>
        <v>45715</v>
      </c>
      <c r="GY3" vm="206">
        <f ca="1"/>
        <v>45716</v>
      </c>
      <c r="GZ3" vm="207">
        <f ca="1"/>
        <v>45719</v>
      </c>
      <c r="HA3" vm="208">
        <f ca="1"/>
        <v>45720</v>
      </c>
      <c r="HB3" vm="209">
        <f ca="1"/>
        <v>45721</v>
      </c>
      <c r="HC3" vm="210">
        <f ca="1"/>
        <v>45722</v>
      </c>
      <c r="HD3" vm="211">
        <f ca="1"/>
        <v>45723</v>
      </c>
      <c r="HE3" vm="212">
        <f ca="1"/>
        <v>45726</v>
      </c>
      <c r="HF3" vm="213">
        <f ca="1"/>
        <v>45727</v>
      </c>
      <c r="HG3" vm="214">
        <f ca="1"/>
        <v>45728</v>
      </c>
      <c r="HH3" vm="215">
        <f ca="1"/>
        <v>45729</v>
      </c>
      <c r="HI3" vm="216">
        <f ca="1"/>
        <v>45730</v>
      </c>
      <c r="HJ3" vm="217">
        <f ca="1"/>
        <v>45733</v>
      </c>
      <c r="HK3" vm="218">
        <f ca="1"/>
        <v>45734</v>
      </c>
      <c r="HL3" vm="219">
        <f ca="1"/>
        <v>45735</v>
      </c>
      <c r="HM3" vm="220">
        <f ca="1"/>
        <v>45736</v>
      </c>
      <c r="HN3" vm="221">
        <f ca="1"/>
        <v>45737</v>
      </c>
      <c r="HO3" vm="222">
        <f ca="1"/>
        <v>45740</v>
      </c>
      <c r="HP3" vm="223">
        <f ca="1"/>
        <v>45741</v>
      </c>
      <c r="HQ3" vm="224">
        <f ca="1"/>
        <v>45742</v>
      </c>
      <c r="HR3" vm="225">
        <f ca="1"/>
        <v>45743</v>
      </c>
      <c r="HS3" vm="226">
        <f ca="1"/>
        <v>45744</v>
      </c>
      <c r="HT3" vm="227">
        <f ca="1"/>
        <v>45747</v>
      </c>
      <c r="HU3" vm="228">
        <f ca="1"/>
        <v>45748</v>
      </c>
      <c r="HV3" vm="229">
        <f ca="1"/>
        <v>45749</v>
      </c>
      <c r="HW3" vm="230">
        <f ca="1"/>
        <v>45750</v>
      </c>
      <c r="HX3" vm="231">
        <f ca="1"/>
        <v>45751</v>
      </c>
      <c r="HY3" vm="232">
        <f ca="1"/>
        <v>45754</v>
      </c>
      <c r="HZ3" vm="233">
        <f ca="1"/>
        <v>45755</v>
      </c>
      <c r="IA3" vm="234">
        <f ca="1"/>
        <v>45756</v>
      </c>
      <c r="IB3" vm="235">
        <f ca="1"/>
        <v>45757</v>
      </c>
      <c r="IC3" vm="236">
        <f ca="1"/>
        <v>45758</v>
      </c>
      <c r="ID3" vm="237">
        <f ca="1"/>
        <v>45761</v>
      </c>
      <c r="IE3" vm="238">
        <f ca="1"/>
        <v>45762</v>
      </c>
      <c r="IF3" vm="239">
        <f ca="1"/>
        <v>45763</v>
      </c>
      <c r="IG3" vm="240">
        <f ca="1"/>
        <v>45764</v>
      </c>
      <c r="IH3" vm="241">
        <f ca="1"/>
        <v>45768</v>
      </c>
      <c r="II3" vm="242">
        <f ca="1"/>
        <v>45769</v>
      </c>
      <c r="IJ3" vm="243">
        <f ca="1"/>
        <v>45770</v>
      </c>
      <c r="IK3" vm="244">
        <f ca="1"/>
        <v>45771</v>
      </c>
      <c r="IL3" vm="245">
        <f ca="1"/>
        <v>45772</v>
      </c>
      <c r="IM3" vm="246">
        <f ca="1"/>
        <v>45775</v>
      </c>
      <c r="IN3" vm="247">
        <f ca="1"/>
        <v>45776</v>
      </c>
      <c r="IO3" vm="248">
        <f ca="1"/>
        <v>45777</v>
      </c>
      <c r="IP3" vm="249">
        <f ca="1"/>
        <v>45778</v>
      </c>
      <c r="IQ3" vm="250">
        <f ca="1"/>
        <v>45779</v>
      </c>
    </row>
    <row r="4" spans="1:251" x14ac:dyDescent="0.25">
      <c r="A4" t="s">
        <v>32</v>
      </c>
      <c r="B4" t="s">
        <v>34</v>
      </c>
      <c r="C4" vm="2479">
        <f ca="1"/>
        <v>181.71</v>
      </c>
      <c r="D4" vm="2480">
        <f ca="1"/>
        <v>182.4</v>
      </c>
      <c r="E4" vm="2481">
        <f ca="1"/>
        <v>182.74</v>
      </c>
      <c r="F4" vm="2482">
        <f ca="1"/>
        <v>184.57</v>
      </c>
      <c r="G4" vm="2483">
        <f ca="1"/>
        <v>183.05</v>
      </c>
      <c r="H4" vm="2484">
        <f ca="1"/>
        <v>186.28</v>
      </c>
      <c r="I4" vm="2485">
        <f ca="1"/>
        <v>187.43</v>
      </c>
      <c r="J4" vm="2486">
        <f ca="1"/>
        <v>189.72</v>
      </c>
      <c r="K4" vm="2487">
        <f ca="1"/>
        <v>189.84</v>
      </c>
      <c r="L4" vm="2488">
        <f ca="1"/>
        <v>189.87</v>
      </c>
      <c r="M4" vm="2489">
        <f ca="1"/>
        <v>191.04</v>
      </c>
      <c r="N4" vm="2490">
        <f ca="1"/>
        <v>192.35</v>
      </c>
      <c r="O4" vm="2491">
        <f ca="1"/>
        <v>190.9</v>
      </c>
      <c r="P4" vm="2492">
        <f ca="1"/>
        <v>186.88</v>
      </c>
      <c r="Q4" vm="2493">
        <f ca="1"/>
        <v>189.98</v>
      </c>
      <c r="R4" vm="2494">
        <f ca="1"/>
        <v>189.99</v>
      </c>
      <c r="S4" vm="2495">
        <f ca="1"/>
        <v>190.29</v>
      </c>
      <c r="T4" vm="2496">
        <f ca="1"/>
        <v>191.29</v>
      </c>
      <c r="U4" vm="2497">
        <f ca="1"/>
        <v>192.25</v>
      </c>
      <c r="V4" vm="2498">
        <f ca="1"/>
        <v>194.03</v>
      </c>
      <c r="W4" vm="2499">
        <f ca="1"/>
        <v>194.35</v>
      </c>
      <c r="X4" vm="2500">
        <f ca="1"/>
        <v>195.87</v>
      </c>
      <c r="Y4" vm="2501">
        <f ca="1"/>
        <v>194.48</v>
      </c>
      <c r="Z4" vm="2502">
        <f ca="1"/>
        <v>196.89</v>
      </c>
      <c r="AA4" vm="2503">
        <f ca="1"/>
        <v>193.12</v>
      </c>
      <c r="AB4" vm="2504">
        <f ca="1"/>
        <v>207.15</v>
      </c>
      <c r="AC4" vm="2505">
        <f ca="1"/>
        <v>213.07</v>
      </c>
      <c r="AD4" vm="2506">
        <f ca="1"/>
        <v>214.24</v>
      </c>
      <c r="AE4" vm="2507">
        <f ca="1"/>
        <v>212.49</v>
      </c>
      <c r="AF4" vm="2508">
        <f ca="1"/>
        <v>216.67</v>
      </c>
      <c r="AG4" vm="2509">
        <f ca="1"/>
        <v>214.29</v>
      </c>
      <c r="AH4" vm="2510">
        <f ca="1"/>
        <v>209.68</v>
      </c>
      <c r="AI4" vm="2511">
        <f ca="1"/>
        <v>207.49</v>
      </c>
      <c r="AJ4" vm="2512">
        <f ca="1"/>
        <v>208.14</v>
      </c>
      <c r="AK4" vm="2513">
        <f ca="1"/>
        <v>209.07</v>
      </c>
      <c r="AL4" vm="2514">
        <f ca="1"/>
        <v>213.25</v>
      </c>
      <c r="AM4" vm="2515">
        <f ca="1"/>
        <v>214.1</v>
      </c>
      <c r="AN4" vm="2516">
        <f ca="1"/>
        <v>210.62</v>
      </c>
      <c r="AO4" vm="2517">
        <f ca="1"/>
        <v>216.75</v>
      </c>
      <c r="AP4" vm="2518">
        <f ca="1"/>
        <v>220.27</v>
      </c>
      <c r="AQ4" vm="2519">
        <f ca="1"/>
        <v>221.55</v>
      </c>
      <c r="AR4" vm="2520">
        <f ca="1"/>
        <v>226.34</v>
      </c>
      <c r="AS4" vm="2521">
        <f ca="1"/>
        <v>227.82</v>
      </c>
      <c r="AT4" vm="2522">
        <f ca="1"/>
        <v>228.68</v>
      </c>
      <c r="AU4" vm="2523">
        <f ca="1"/>
        <v>232.98</v>
      </c>
      <c r="AV4" vm="2524">
        <f ca="1"/>
        <v>227.57</v>
      </c>
      <c r="AW4" vm="2525">
        <f ca="1"/>
        <v>230.54</v>
      </c>
      <c r="AX4" vm="2526">
        <f ca="1"/>
        <v>234.4</v>
      </c>
      <c r="AY4" vm="2527">
        <f ca="1"/>
        <v>234.82</v>
      </c>
      <c r="AZ4" vm="2528">
        <f ca="1"/>
        <v>228.88</v>
      </c>
      <c r="BA4" vm="2529">
        <f ca="1"/>
        <v>224.18</v>
      </c>
      <c r="BB4" vm="2530">
        <f ca="1"/>
        <v>224.31</v>
      </c>
      <c r="BC4" vm="2531">
        <f ca="1"/>
        <v>223.96</v>
      </c>
      <c r="BD4" vm="2532">
        <f ca="1"/>
        <v>225.01</v>
      </c>
      <c r="BE4" vm="2533">
        <f ca="1"/>
        <v>218.54</v>
      </c>
      <c r="BF4" vm="2534">
        <f ca="1"/>
        <v>217.49</v>
      </c>
      <c r="BG4" vm="2535">
        <f ca="1"/>
        <v>217.96</v>
      </c>
      <c r="BH4" vm="2536">
        <f ca="1"/>
        <v>218.24</v>
      </c>
      <c r="BI4" vm="2537">
        <f ca="1"/>
        <v>218.8</v>
      </c>
      <c r="BJ4" vm="2538">
        <f ca="1"/>
        <v>222.08</v>
      </c>
      <c r="BK4" vm="2539">
        <f ca="1"/>
        <v>218.36</v>
      </c>
      <c r="BL4" vm="2540">
        <f ca="1"/>
        <v>219.86</v>
      </c>
      <c r="BM4" vm="2541">
        <f ca="1"/>
        <v>209.27</v>
      </c>
      <c r="BN4" vm="1523">
        <f ca="1"/>
        <v>207.23</v>
      </c>
      <c r="BO4" vm="2542">
        <f ca="1"/>
        <v>209.82</v>
      </c>
      <c r="BP4" vm="2543">
        <f ca="1"/>
        <v>213.31</v>
      </c>
      <c r="BQ4" vm="2544">
        <f ca="1"/>
        <v>216.24</v>
      </c>
      <c r="BR4" vm="2545">
        <f ca="1"/>
        <v>217.53</v>
      </c>
      <c r="BS4" vm="2546">
        <f ca="1"/>
        <v>221.27</v>
      </c>
      <c r="BT4" vm="2547">
        <f ca="1"/>
        <v>221.72</v>
      </c>
      <c r="BU4" vm="2548">
        <f ca="1"/>
        <v>224.72</v>
      </c>
      <c r="BV4" vm="2549">
        <f ca="1"/>
        <v>226.05</v>
      </c>
      <c r="BW4" vm="2550">
        <f ca="1"/>
        <v>225.89</v>
      </c>
      <c r="BX4" vm="2551">
        <f ca="1"/>
        <v>226.51</v>
      </c>
      <c r="BY4" vm="2552">
        <f ca="1"/>
        <v>226.4</v>
      </c>
      <c r="BZ4" vm="2553">
        <f ca="1"/>
        <v>224.53</v>
      </c>
      <c r="CA4" vm="2554">
        <f ca="1"/>
        <v>226.84</v>
      </c>
      <c r="CB4" vm="2555">
        <f ca="1"/>
        <v>227.18</v>
      </c>
      <c r="CC4" vm="2556">
        <f ca="1"/>
        <v>228.03</v>
      </c>
      <c r="CD4" vm="2557">
        <f ca="1"/>
        <v>226.49</v>
      </c>
      <c r="CE4" vm="2558">
        <f ca="1"/>
        <v>229.79</v>
      </c>
      <c r="CF4" vm="2559">
        <f ca="1"/>
        <v>229</v>
      </c>
      <c r="CG4" vm="2560">
        <f ca="1"/>
        <v>222.77</v>
      </c>
      <c r="CH4" vm="2561">
        <f ca="1"/>
        <v>220.85</v>
      </c>
      <c r="CI4" vm="2562">
        <f ca="1"/>
        <v>222.38</v>
      </c>
      <c r="CJ4" vm="2563">
        <f ca="1"/>
        <v>220.82</v>
      </c>
      <c r="CK4" vm="2564">
        <f ca="1"/>
        <v>220.91</v>
      </c>
      <c r="CL4" vm="2565">
        <f ca="1"/>
        <v>220.11</v>
      </c>
      <c r="CM4" vm="2566">
        <f ca="1"/>
        <v>222.66</v>
      </c>
      <c r="CN4" vm="2560">
        <f ca="1"/>
        <v>222.77</v>
      </c>
      <c r="CO4" vm="2567">
        <f ca="1"/>
        <v>222.5</v>
      </c>
      <c r="CP4" vm="2568">
        <f ca="1"/>
        <v>216.32</v>
      </c>
      <c r="CQ4" vm="2569">
        <f ca="1"/>
        <v>216.79</v>
      </c>
      <c r="CR4" vm="2570">
        <f ca="1"/>
        <v>220.69</v>
      </c>
      <c r="CS4" vm="2571">
        <f ca="1"/>
        <v>228.87</v>
      </c>
      <c r="CT4" vm="2572">
        <f ca="1"/>
        <v>228.2</v>
      </c>
      <c r="CU4" vm="2573">
        <f ca="1"/>
        <v>226.47</v>
      </c>
      <c r="CV4" vm="2574">
        <f ca="1"/>
        <v>227.37</v>
      </c>
      <c r="CW4" vm="2575">
        <f ca="1"/>
        <v>226.37</v>
      </c>
      <c r="CX4" vm="2576">
        <f ca="1"/>
        <v>227.52</v>
      </c>
      <c r="CY4" vm="2577">
        <f ca="1"/>
        <v>227.79</v>
      </c>
      <c r="CZ4" vm="2578">
        <f ca="1"/>
        <v>233</v>
      </c>
      <c r="DA4" vm="2579">
        <f ca="1"/>
        <v>226.21</v>
      </c>
      <c r="DB4" vm="2580">
        <f ca="1"/>
        <v>226.78</v>
      </c>
      <c r="DC4" vm="2581">
        <f ca="1"/>
        <v>225.67</v>
      </c>
      <c r="DD4" vm="2582">
        <f ca="1"/>
        <v>226.8</v>
      </c>
      <c r="DE4" vm="2583">
        <f ca="1"/>
        <v>221.69</v>
      </c>
      <c r="DF4" vm="2584">
        <f ca="1"/>
        <v>225.77</v>
      </c>
      <c r="DG4" vm="2585">
        <f ca="1"/>
        <v>229.54</v>
      </c>
      <c r="DH4" vm="2586">
        <f ca="1"/>
        <v>229.04</v>
      </c>
      <c r="DI4" vm="2587">
        <f ca="1"/>
        <v>227.55</v>
      </c>
      <c r="DJ4" vm="2588">
        <f ca="1"/>
        <v>231.3</v>
      </c>
      <c r="DK4" vm="2589">
        <f ca="1"/>
        <v>233.85</v>
      </c>
      <c r="DL4" vm="2590">
        <f ca="1"/>
        <v>231.78</v>
      </c>
      <c r="DM4" vm="2591">
        <f ca="1"/>
        <v>232.15</v>
      </c>
      <c r="DN4" vm="2592">
        <f ca="1"/>
        <v>235</v>
      </c>
      <c r="DO4" vm="2593">
        <f ca="1"/>
        <v>236.48</v>
      </c>
      <c r="DP4" vm="2594">
        <f ca="1"/>
        <v>235.86</v>
      </c>
      <c r="DQ4" vm="2595">
        <f ca="1"/>
        <v>230.76</v>
      </c>
      <c r="DR4" vm="2596">
        <f ca="1"/>
        <v>230.57</v>
      </c>
      <c r="DS4" vm="2597">
        <f ca="1"/>
        <v>231.41</v>
      </c>
      <c r="DT4" vm="2598">
        <f ca="1"/>
        <v>233.4</v>
      </c>
      <c r="DU4" vm="2599">
        <f ca="1"/>
        <v>233.67</v>
      </c>
      <c r="DV4" vm="2600">
        <f ca="1"/>
        <v>230.1</v>
      </c>
      <c r="DW4" vm="2601">
        <f ca="1"/>
        <v>225.91</v>
      </c>
      <c r="DX4" vm="2602">
        <f ca="1"/>
        <v>222.91</v>
      </c>
      <c r="DY4" vm="2603">
        <f ca="1"/>
        <v>222.01</v>
      </c>
      <c r="DZ4" vm="2604">
        <f ca="1"/>
        <v>223.45</v>
      </c>
      <c r="EA4" vm="2605">
        <f ca="1"/>
        <v>222.72</v>
      </c>
      <c r="EB4" vm="2606">
        <f ca="1"/>
        <v>227.48</v>
      </c>
      <c r="EC4" vm="2607">
        <f ca="1"/>
        <v>226.96</v>
      </c>
      <c r="ED4" vm="2608">
        <f ca="1"/>
        <v>224.23</v>
      </c>
      <c r="EE4" vm="2608">
        <f ca="1"/>
        <v>224.23</v>
      </c>
      <c r="EF4" vm="2609">
        <f ca="1"/>
        <v>225.12</v>
      </c>
      <c r="EG4" vm="2610">
        <f ca="1"/>
        <v>228.22</v>
      </c>
      <c r="EH4" vm="2611">
        <f ca="1"/>
        <v>225</v>
      </c>
      <c r="EI4" vm="2612">
        <f ca="1"/>
        <v>228.02</v>
      </c>
      <c r="EJ4" vm="2613">
        <f ca="1"/>
        <v>228.28</v>
      </c>
      <c r="EK4" vm="2559">
        <f ca="1"/>
        <v>229</v>
      </c>
      <c r="EL4" vm="2614">
        <f ca="1"/>
        <v>228.52</v>
      </c>
      <c r="EM4" vm="2615">
        <f ca="1"/>
        <v>229.87</v>
      </c>
      <c r="EN4" vm="2616">
        <f ca="1"/>
        <v>232.87</v>
      </c>
      <c r="EO4" vm="2617">
        <f ca="1"/>
        <v>235.06</v>
      </c>
      <c r="EP4" vm="2618">
        <f ca="1"/>
        <v>234.93</v>
      </c>
      <c r="EQ4" vm="2619">
        <f ca="1"/>
        <v>237.33</v>
      </c>
      <c r="ER4" vm="2620">
        <f ca="1"/>
        <v>239.59</v>
      </c>
      <c r="ES4" vm="2621">
        <f ca="1"/>
        <v>242.65</v>
      </c>
      <c r="ET4" vm="2622">
        <f ca="1"/>
        <v>243.01</v>
      </c>
      <c r="EU4" vm="2623">
        <f ca="1"/>
        <v>243.04</v>
      </c>
      <c r="EV4" vm="2624">
        <f ca="1"/>
        <v>242.84</v>
      </c>
      <c r="EW4" vm="2625">
        <f ca="1"/>
        <v>246.75</v>
      </c>
      <c r="EX4" vm="2626">
        <f ca="1"/>
        <v>247.77</v>
      </c>
      <c r="EY4" vm="2627">
        <f ca="1"/>
        <v>246.49</v>
      </c>
      <c r="EZ4" vm="2628">
        <f ca="1"/>
        <v>247.96</v>
      </c>
      <c r="FA4" vm="2629">
        <f ca="1"/>
        <v>248.13</v>
      </c>
      <c r="FB4" vm="2630">
        <f ca="1"/>
        <v>251.04</v>
      </c>
      <c r="FC4" vm="2631">
        <f ca="1"/>
        <v>253.48</v>
      </c>
      <c r="FD4" vm="978">
        <f ca="1"/>
        <v>248.05</v>
      </c>
      <c r="FE4" vm="1162">
        <f ca="1"/>
        <v>249.79</v>
      </c>
      <c r="FF4" vm="2632">
        <f ca="1"/>
        <v>254.49</v>
      </c>
      <c r="FG4" vm="2633">
        <f ca="1"/>
        <v>255.27</v>
      </c>
      <c r="FH4" vm="2634">
        <f ca="1"/>
        <v>258.2</v>
      </c>
      <c r="FI4" vm="2635">
        <f ca="1"/>
        <v>259.02</v>
      </c>
      <c r="FJ4" vm="2636">
        <f ca="1"/>
        <v>255.59</v>
      </c>
      <c r="FK4" vm="2637">
        <f ca="1"/>
        <v>252.2</v>
      </c>
      <c r="FL4" vm="2638">
        <f ca="1"/>
        <v>250.42</v>
      </c>
      <c r="FM4" vm="2639">
        <f ca="1"/>
        <v>243.85</v>
      </c>
      <c r="FN4" vm="2640">
        <f ca="1"/>
        <v>243.36</v>
      </c>
      <c r="FO4" vm="2641">
        <f ca="1"/>
        <v>245</v>
      </c>
      <c r="FP4" vm="2642">
        <f ca="1"/>
        <v>242.21</v>
      </c>
      <c r="FQ4" vm="2643">
        <f ca="1"/>
        <v>242.7</v>
      </c>
      <c r="FR4" vm="2644">
        <f ca="1"/>
        <v>236.85</v>
      </c>
      <c r="FS4" vm="2526">
        <f ca="1"/>
        <v>234.4</v>
      </c>
      <c r="FT4" vm="2645">
        <f ca="1"/>
        <v>233.28</v>
      </c>
      <c r="FU4" vm="2646">
        <f ca="1"/>
        <v>237.87</v>
      </c>
      <c r="FV4" vm="2647">
        <f ca="1"/>
        <v>228.26</v>
      </c>
      <c r="FW4" vm="2648">
        <f ca="1"/>
        <v>229.98</v>
      </c>
      <c r="FX4" vm="2649">
        <f ca="1"/>
        <v>222.64</v>
      </c>
      <c r="FY4" vm="2650">
        <f ca="1"/>
        <v>223.83</v>
      </c>
      <c r="FZ4" vm="2651">
        <f ca="1"/>
        <v>223.66</v>
      </c>
      <c r="GA4" vm="2652">
        <f ca="1"/>
        <v>222.78</v>
      </c>
      <c r="GB4" vm="2653">
        <f ca="1"/>
        <v>229.86</v>
      </c>
      <c r="GC4" vm="2654">
        <f ca="1"/>
        <v>238.26</v>
      </c>
      <c r="GD4" vm="2655">
        <f ca="1"/>
        <v>239.36</v>
      </c>
      <c r="GE4" vm="2656">
        <f ca="1"/>
        <v>237.59</v>
      </c>
      <c r="GF4" vm="2657">
        <f ca="1"/>
        <v>236</v>
      </c>
      <c r="GG4" vm="2658">
        <f ca="1"/>
        <v>228.01</v>
      </c>
      <c r="GH4" vm="2659">
        <f ca="1"/>
        <v>232.8</v>
      </c>
      <c r="GI4" vm="2660">
        <f ca="1"/>
        <v>232.47</v>
      </c>
      <c r="GJ4" vm="2661">
        <f ca="1"/>
        <v>233.22</v>
      </c>
      <c r="GK4" vm="2662">
        <f ca="1"/>
        <v>227.63</v>
      </c>
      <c r="GL4" vm="2663">
        <f ca="1"/>
        <v>227.65</v>
      </c>
      <c r="GM4" vm="2664">
        <f ca="1"/>
        <v>232.62</v>
      </c>
      <c r="GN4" vm="2665">
        <f ca="1"/>
        <v>236.87</v>
      </c>
      <c r="GO4" vm="1585">
        <f ca="1"/>
        <v>241.53</v>
      </c>
      <c r="GP4" vm="2666">
        <f ca="1"/>
        <v>244.6</v>
      </c>
      <c r="GQ4" vm="2667">
        <f ca="1"/>
        <v>244.47</v>
      </c>
      <c r="GR4" vm="2668">
        <f ca="1"/>
        <v>244.87</v>
      </c>
      <c r="GS4" vm="2669">
        <f ca="1"/>
        <v>245.83</v>
      </c>
      <c r="GT4" vm="2670">
        <f ca="1"/>
        <v>245.55</v>
      </c>
      <c r="GU4" vm="2671">
        <f ca="1"/>
        <v>247.1</v>
      </c>
      <c r="GV4" vm="2672">
        <f ca="1"/>
        <v>247.04</v>
      </c>
      <c r="GW4" vm="2673">
        <f ca="1"/>
        <v>240.36</v>
      </c>
      <c r="GX4" vm="2674">
        <f ca="1"/>
        <v>237.3</v>
      </c>
      <c r="GY4" vm="2675">
        <f ca="1"/>
        <v>241.84</v>
      </c>
      <c r="GZ4" vm="2676">
        <f ca="1"/>
        <v>238.03</v>
      </c>
      <c r="HA4" vm="2677">
        <f ca="1"/>
        <v>235.93</v>
      </c>
      <c r="HB4" vm="2678">
        <f ca="1"/>
        <v>235.74</v>
      </c>
      <c r="HC4" vm="2679">
        <f ca="1"/>
        <v>235.33</v>
      </c>
      <c r="HD4" vm="2680">
        <f ca="1"/>
        <v>239.07</v>
      </c>
      <c r="HE4" vm="2606">
        <f ca="1"/>
        <v>227.48</v>
      </c>
      <c r="HF4" vm="2681">
        <f ca="1"/>
        <v>220.84</v>
      </c>
      <c r="HG4" vm="2682">
        <f ca="1"/>
        <v>216.98</v>
      </c>
      <c r="HH4" vm="2510">
        <f ca="1"/>
        <v>209.68</v>
      </c>
      <c r="HI4" vm="2683">
        <f ca="1"/>
        <v>213.49</v>
      </c>
      <c r="HJ4" vm="2684">
        <f ca="1"/>
        <v>214</v>
      </c>
      <c r="HK4" vm="2685">
        <f ca="1"/>
        <v>212.69</v>
      </c>
      <c r="HL4" vm="2686">
        <f ca="1"/>
        <v>215.24</v>
      </c>
      <c r="HM4" vm="2515">
        <f ca="1"/>
        <v>214.1</v>
      </c>
      <c r="HN4" vm="2687">
        <f ca="1"/>
        <v>218.27</v>
      </c>
      <c r="HO4" vm="2688">
        <f ca="1"/>
        <v>220.73</v>
      </c>
      <c r="HP4" vm="2689">
        <f ca="1"/>
        <v>223.75</v>
      </c>
      <c r="HQ4" vm="2690">
        <f ca="1"/>
        <v>221.53</v>
      </c>
      <c r="HR4" vm="2691">
        <f ca="1"/>
        <v>223.85</v>
      </c>
      <c r="HS4" vm="2692">
        <f ca="1"/>
        <v>217.9</v>
      </c>
      <c r="HT4" vm="2693">
        <f ca="1"/>
        <v>222.13</v>
      </c>
      <c r="HU4" vm="2694">
        <f ca="1"/>
        <v>223.19</v>
      </c>
      <c r="HV4" vm="2695">
        <f ca="1"/>
        <v>223.89</v>
      </c>
      <c r="HW4" vm="2696">
        <f ca="1"/>
        <v>203.19</v>
      </c>
      <c r="HX4" vm="2697">
        <f ca="1"/>
        <v>188.38</v>
      </c>
      <c r="HY4" vm="2698">
        <f ca="1"/>
        <v>181.46</v>
      </c>
      <c r="HZ4" vm="2699">
        <f ca="1"/>
        <v>172.42</v>
      </c>
      <c r="IA4" vm="2700">
        <f ca="1"/>
        <v>198.85</v>
      </c>
      <c r="IB4" vm="2701">
        <f ca="1"/>
        <v>190.42</v>
      </c>
      <c r="IC4" vm="2702">
        <f ca="1"/>
        <v>198.15</v>
      </c>
      <c r="ID4" vm="2703">
        <f ca="1"/>
        <v>202.52</v>
      </c>
      <c r="IE4" vm="2704">
        <f ca="1"/>
        <v>202.14</v>
      </c>
      <c r="IF4" vm="2705">
        <f ca="1"/>
        <v>194.27</v>
      </c>
      <c r="IG4" vm="2706">
        <f ca="1"/>
        <v>196.98</v>
      </c>
      <c r="IH4" vm="2707">
        <f ca="1"/>
        <v>193.16</v>
      </c>
      <c r="II4" vm="2708">
        <f ca="1"/>
        <v>199.74</v>
      </c>
      <c r="IJ4" vm="2709">
        <f ca="1"/>
        <v>204.6</v>
      </c>
      <c r="IK4" vm="2710">
        <f ca="1"/>
        <v>208.37</v>
      </c>
      <c r="IL4" vm="2711">
        <f ca="1"/>
        <v>209.28</v>
      </c>
      <c r="IM4" vm="2712">
        <f ca="1"/>
        <v>210.14</v>
      </c>
      <c r="IN4" vm="2713">
        <f ca="1"/>
        <v>211.21</v>
      </c>
      <c r="IO4" vm="2714">
        <f ca="1"/>
        <v>212.5</v>
      </c>
      <c r="IP4" vm="2715">
        <f ca="1"/>
        <v>213.32</v>
      </c>
      <c r="IQ4" vm="2716">
        <f ca="1"/>
        <v>205.35</v>
      </c>
    </row>
    <row r="5" spans="1:251" x14ac:dyDescent="0.25">
      <c r="B5" t="s">
        <v>35</v>
      </c>
    </row>
    <row r="6" spans="1:251" x14ac:dyDescent="0.25">
      <c r="B6" t="s">
        <v>36</v>
      </c>
    </row>
    <row r="7" spans="1:251" x14ac:dyDescent="0.25">
      <c r="B7" t="s">
        <v>37</v>
      </c>
    </row>
    <row r="8" spans="1:251" x14ac:dyDescent="0.25">
      <c r="B8" t="s">
        <v>38</v>
      </c>
    </row>
    <row r="9" spans="1:251" x14ac:dyDescent="0.25">
      <c r="B9" t="s">
        <v>39</v>
      </c>
    </row>
    <row r="10" spans="1:251" x14ac:dyDescent="0.25">
      <c r="A10" t="s">
        <v>33</v>
      </c>
      <c r="B10" t="s">
        <v>40</v>
      </c>
    </row>
    <row r="11" spans="1:251" x14ac:dyDescent="0.25">
      <c r="B11" t="s">
        <v>41</v>
      </c>
    </row>
    <row r="12" spans="1:251" x14ac:dyDescent="0.25">
      <c r="B12" t="s">
        <v>42</v>
      </c>
    </row>
    <row r="13" spans="1:251" x14ac:dyDescent="0.25">
      <c r="B13" t="s">
        <v>43</v>
      </c>
    </row>
    <row r="14" spans="1:251" x14ac:dyDescent="0.25">
      <c r="B14" t="s">
        <v>44</v>
      </c>
    </row>
    <row r="15" spans="1:251" x14ac:dyDescent="0.25">
      <c r="B15" t="s">
        <v>45</v>
      </c>
    </row>
    <row r="16" spans="1:251" x14ac:dyDescent="0.25">
      <c r="B16" t="s">
        <v>46</v>
      </c>
    </row>
    <row r="17" spans="2:2" x14ac:dyDescent="0.25">
      <c r="B17" t="s">
        <v>47</v>
      </c>
    </row>
    <row r="18" spans="2:2" x14ac:dyDescent="0.25">
      <c r="B18" t="s">
        <v>48</v>
      </c>
    </row>
    <row r="19" spans="2:2" x14ac:dyDescent="0.25">
      <c r="B19" t="s">
        <v>49</v>
      </c>
    </row>
    <row r="20" spans="2:2" x14ac:dyDescent="0.25">
      <c r="B20" t="s">
        <v>50</v>
      </c>
    </row>
    <row r="21" spans="2:2" x14ac:dyDescent="0.25">
      <c r="B21" t="s">
        <v>51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21902-2C77-4E9B-B438-2E178812CCF5}">
  <dimension ref="A1:IQ21"/>
  <sheetViews>
    <sheetView workbookViewId="0">
      <selection activeCell="B16" sqref="B16:C16"/>
    </sheetView>
  </sheetViews>
  <sheetFormatPr defaultRowHeight="15" x14ac:dyDescent="0.25"/>
  <cols>
    <col min="1" max="1" width="11.85546875" bestFit="1" customWidth="1"/>
    <col min="2" max="2" width="15.85546875" bestFit="1" customWidth="1"/>
    <col min="3" max="253" width="10.42578125" bestFit="1" customWidth="1"/>
  </cols>
  <sheetData>
    <row r="1" spans="1:251" x14ac:dyDescent="0.25">
      <c r="A1" s="25" t="s">
        <v>13</v>
      </c>
      <c r="B1" t="s">
        <v>31</v>
      </c>
    </row>
    <row r="3" spans="1:251" x14ac:dyDescent="0.25">
      <c r="A3" s="25" t="s">
        <v>25</v>
      </c>
      <c r="B3" s="25" t="s">
        <v>26</v>
      </c>
      <c r="C3" cm="1" vm="2">
        <f t="array" aca="1" ref="C3:IQ4" ca="1">TRANSPOSE(_xlfn.STOCKHISTORY(A4&amp;":"&amp;B4,TODAY()-365,TODAY(),0,0,0,1))</f>
        <v>45418</v>
      </c>
      <c r="D3" vm="3">
        <f ca="1"/>
        <v>45419</v>
      </c>
      <c r="E3" vm="4">
        <f ca="1"/>
        <v>45420</v>
      </c>
      <c r="F3" vm="5">
        <f ca="1"/>
        <v>45421</v>
      </c>
      <c r="G3" vm="6">
        <f ca="1"/>
        <v>45422</v>
      </c>
      <c r="H3" vm="7">
        <f ca="1"/>
        <v>45425</v>
      </c>
      <c r="I3" vm="8">
        <f ca="1"/>
        <v>45426</v>
      </c>
      <c r="J3" vm="9">
        <f ca="1"/>
        <v>45427</v>
      </c>
      <c r="K3" vm="10">
        <f ca="1"/>
        <v>45428</v>
      </c>
      <c r="L3" vm="11">
        <f ca="1"/>
        <v>45429</v>
      </c>
      <c r="M3" vm="12">
        <f ca="1"/>
        <v>45432</v>
      </c>
      <c r="N3" vm="13">
        <f ca="1"/>
        <v>45433</v>
      </c>
      <c r="O3" vm="14">
        <f ca="1"/>
        <v>45434</v>
      </c>
      <c r="P3" vm="15">
        <f ca="1"/>
        <v>45435</v>
      </c>
      <c r="Q3" vm="16">
        <f ca="1"/>
        <v>45436</v>
      </c>
      <c r="R3" vm="17">
        <f ca="1"/>
        <v>45440</v>
      </c>
      <c r="S3" vm="18">
        <f ca="1"/>
        <v>45441</v>
      </c>
      <c r="T3" vm="19">
        <f ca="1"/>
        <v>45442</v>
      </c>
      <c r="U3" vm="20">
        <f ca="1"/>
        <v>45443</v>
      </c>
      <c r="V3" vm="21">
        <f ca="1"/>
        <v>45446</v>
      </c>
      <c r="W3" vm="22">
        <f ca="1"/>
        <v>45447</v>
      </c>
      <c r="X3" vm="23">
        <f ca="1"/>
        <v>45448</v>
      </c>
      <c r="Y3" vm="24">
        <f ca="1"/>
        <v>45449</v>
      </c>
      <c r="Z3" vm="25">
        <f ca="1"/>
        <v>45450</v>
      </c>
      <c r="AA3" vm="26">
        <f ca="1"/>
        <v>45453</v>
      </c>
      <c r="AB3" vm="27">
        <f ca="1"/>
        <v>45454</v>
      </c>
      <c r="AC3" vm="28">
        <f ca="1"/>
        <v>45455</v>
      </c>
      <c r="AD3" vm="29">
        <f ca="1"/>
        <v>45456</v>
      </c>
      <c r="AE3" vm="30">
        <f ca="1"/>
        <v>45457</v>
      </c>
      <c r="AF3" vm="31">
        <f ca="1"/>
        <v>45460</v>
      </c>
      <c r="AG3" vm="32">
        <f ca="1"/>
        <v>45461</v>
      </c>
      <c r="AH3" vm="33">
        <f ca="1"/>
        <v>45463</v>
      </c>
      <c r="AI3" vm="34">
        <f ca="1"/>
        <v>45464</v>
      </c>
      <c r="AJ3" vm="35">
        <f ca="1"/>
        <v>45467</v>
      </c>
      <c r="AK3" vm="36">
        <f ca="1"/>
        <v>45468</v>
      </c>
      <c r="AL3" vm="37">
        <f ca="1"/>
        <v>45469</v>
      </c>
      <c r="AM3" vm="38">
        <f ca="1"/>
        <v>45470</v>
      </c>
      <c r="AN3" vm="39">
        <f ca="1"/>
        <v>45471</v>
      </c>
      <c r="AO3" vm="40">
        <f ca="1"/>
        <v>45474</v>
      </c>
      <c r="AP3" vm="41">
        <f ca="1"/>
        <v>45475</v>
      </c>
      <c r="AQ3" vm="42">
        <f ca="1"/>
        <v>45476</v>
      </c>
      <c r="AR3" vm="43">
        <f ca="1"/>
        <v>45478</v>
      </c>
      <c r="AS3" vm="44">
        <f ca="1"/>
        <v>45481</v>
      </c>
      <c r="AT3" vm="45">
        <f ca="1"/>
        <v>45482</v>
      </c>
      <c r="AU3" vm="46">
        <f ca="1"/>
        <v>45483</v>
      </c>
      <c r="AV3" vm="47">
        <f ca="1"/>
        <v>45484</v>
      </c>
      <c r="AW3" vm="48">
        <f ca="1"/>
        <v>45485</v>
      </c>
      <c r="AX3" vm="49">
        <f ca="1"/>
        <v>45488</v>
      </c>
      <c r="AY3" vm="50">
        <f ca="1"/>
        <v>45489</v>
      </c>
      <c r="AZ3" vm="51">
        <f ca="1"/>
        <v>45490</v>
      </c>
      <c r="BA3" vm="52">
        <f ca="1"/>
        <v>45491</v>
      </c>
      <c r="BB3" vm="53">
        <f ca="1"/>
        <v>45492</v>
      </c>
      <c r="BC3" vm="54">
        <f ca="1"/>
        <v>45495</v>
      </c>
      <c r="BD3" vm="55">
        <f ca="1"/>
        <v>45496</v>
      </c>
      <c r="BE3" vm="56">
        <f ca="1"/>
        <v>45497</v>
      </c>
      <c r="BF3" vm="57">
        <f ca="1"/>
        <v>45498</v>
      </c>
      <c r="BG3" vm="58">
        <f ca="1"/>
        <v>45499</v>
      </c>
      <c r="BH3" vm="59">
        <f ca="1"/>
        <v>45502</v>
      </c>
      <c r="BI3" vm="60">
        <f ca="1"/>
        <v>45503</v>
      </c>
      <c r="BJ3" vm="61">
        <f ca="1"/>
        <v>45504</v>
      </c>
      <c r="BK3" vm="62">
        <f ca="1"/>
        <v>45505</v>
      </c>
      <c r="BL3" vm="63">
        <f ca="1"/>
        <v>45506</v>
      </c>
      <c r="BM3" vm="64">
        <f ca="1"/>
        <v>45509</v>
      </c>
      <c r="BN3" vm="65">
        <f ca="1"/>
        <v>45510</v>
      </c>
      <c r="BO3" vm="66">
        <f ca="1"/>
        <v>45511</v>
      </c>
      <c r="BP3" vm="67">
        <f ca="1"/>
        <v>45512</v>
      </c>
      <c r="BQ3" vm="68">
        <f ca="1"/>
        <v>45513</v>
      </c>
      <c r="BR3" vm="69">
        <f ca="1"/>
        <v>45516</v>
      </c>
      <c r="BS3" vm="70">
        <f ca="1"/>
        <v>45517</v>
      </c>
      <c r="BT3" vm="71">
        <f ca="1"/>
        <v>45518</v>
      </c>
      <c r="BU3" vm="72">
        <f ca="1"/>
        <v>45519</v>
      </c>
      <c r="BV3" vm="73">
        <f ca="1"/>
        <v>45520</v>
      </c>
      <c r="BW3" vm="74">
        <f ca="1"/>
        <v>45523</v>
      </c>
      <c r="BX3" vm="75">
        <f ca="1"/>
        <v>45524</v>
      </c>
      <c r="BY3" vm="76">
        <f ca="1"/>
        <v>45525</v>
      </c>
      <c r="BZ3" vm="77">
        <f ca="1"/>
        <v>45526</v>
      </c>
      <c r="CA3" vm="78">
        <f ca="1"/>
        <v>45527</v>
      </c>
      <c r="CB3" vm="79">
        <f ca="1"/>
        <v>45530</v>
      </c>
      <c r="CC3" vm="80">
        <f ca="1"/>
        <v>45531</v>
      </c>
      <c r="CD3" vm="81">
        <f ca="1"/>
        <v>45532</v>
      </c>
      <c r="CE3" vm="82">
        <f ca="1"/>
        <v>45533</v>
      </c>
      <c r="CF3" vm="83">
        <f ca="1"/>
        <v>45534</v>
      </c>
      <c r="CG3" vm="84">
        <f ca="1"/>
        <v>45538</v>
      </c>
      <c r="CH3" vm="85">
        <f ca="1"/>
        <v>45539</v>
      </c>
      <c r="CI3" vm="86">
        <f ca="1"/>
        <v>45540</v>
      </c>
      <c r="CJ3" vm="87">
        <f ca="1"/>
        <v>45541</v>
      </c>
      <c r="CK3" vm="88">
        <f ca="1"/>
        <v>45544</v>
      </c>
      <c r="CL3" vm="89">
        <f ca="1"/>
        <v>45545</v>
      </c>
      <c r="CM3" vm="90">
        <f ca="1"/>
        <v>45546</v>
      </c>
      <c r="CN3" vm="91">
        <f ca="1"/>
        <v>45547</v>
      </c>
      <c r="CO3" vm="92">
        <f ca="1"/>
        <v>45548</v>
      </c>
      <c r="CP3" vm="93">
        <f ca="1"/>
        <v>45551</v>
      </c>
      <c r="CQ3" vm="94">
        <f ca="1"/>
        <v>45552</v>
      </c>
      <c r="CR3" vm="95">
        <f ca="1"/>
        <v>45553</v>
      </c>
      <c r="CS3" vm="96">
        <f ca="1"/>
        <v>45554</v>
      </c>
      <c r="CT3" vm="97">
        <f ca="1"/>
        <v>45555</v>
      </c>
      <c r="CU3" vm="98">
        <f ca="1"/>
        <v>45558</v>
      </c>
      <c r="CV3" vm="99">
        <f ca="1"/>
        <v>45559</v>
      </c>
      <c r="CW3" vm="100">
        <f ca="1"/>
        <v>45560</v>
      </c>
      <c r="CX3" vm="101">
        <f ca="1"/>
        <v>45561</v>
      </c>
      <c r="CY3" vm="102">
        <f ca="1"/>
        <v>45562</v>
      </c>
      <c r="CZ3" vm="103">
        <f ca="1"/>
        <v>45565</v>
      </c>
      <c r="DA3" vm="104">
        <f ca="1"/>
        <v>45566</v>
      </c>
      <c r="DB3" vm="105">
        <f ca="1"/>
        <v>45567</v>
      </c>
      <c r="DC3" vm="106">
        <f ca="1"/>
        <v>45568</v>
      </c>
      <c r="DD3" vm="107">
        <f ca="1"/>
        <v>45569</v>
      </c>
      <c r="DE3" vm="108">
        <f ca="1"/>
        <v>45572</v>
      </c>
      <c r="DF3" vm="109">
        <f ca="1"/>
        <v>45573</v>
      </c>
      <c r="DG3" vm="110">
        <f ca="1"/>
        <v>45574</v>
      </c>
      <c r="DH3" vm="111">
        <f ca="1"/>
        <v>45575</v>
      </c>
      <c r="DI3" vm="112">
        <f ca="1"/>
        <v>45576</v>
      </c>
      <c r="DJ3" vm="113">
        <f ca="1"/>
        <v>45579</v>
      </c>
      <c r="DK3" vm="114">
        <f ca="1"/>
        <v>45580</v>
      </c>
      <c r="DL3" vm="115">
        <f ca="1"/>
        <v>45581</v>
      </c>
      <c r="DM3" vm="116">
        <f ca="1"/>
        <v>45582</v>
      </c>
      <c r="DN3" vm="117">
        <f ca="1"/>
        <v>45583</v>
      </c>
      <c r="DO3" vm="118">
        <f ca="1"/>
        <v>45586</v>
      </c>
      <c r="DP3" vm="119">
        <f ca="1"/>
        <v>45587</v>
      </c>
      <c r="DQ3" vm="120">
        <f ca="1"/>
        <v>45588</v>
      </c>
      <c r="DR3" vm="121">
        <f ca="1"/>
        <v>45589</v>
      </c>
      <c r="DS3" vm="122">
        <f ca="1"/>
        <v>45590</v>
      </c>
      <c r="DT3" vm="123">
        <f ca="1"/>
        <v>45593</v>
      </c>
      <c r="DU3" vm="124">
        <f ca="1"/>
        <v>45594</v>
      </c>
      <c r="DV3" vm="125">
        <f ca="1"/>
        <v>45595</v>
      </c>
      <c r="DW3" vm="126">
        <f ca="1"/>
        <v>45596</v>
      </c>
      <c r="DX3" vm="127">
        <f ca="1"/>
        <v>45597</v>
      </c>
      <c r="DY3" vm="128">
        <f ca="1"/>
        <v>45600</v>
      </c>
      <c r="DZ3" vm="129">
        <f ca="1"/>
        <v>45601</v>
      </c>
      <c r="EA3" vm="130">
        <f ca="1"/>
        <v>45602</v>
      </c>
      <c r="EB3" vm="131">
        <f ca="1"/>
        <v>45603</v>
      </c>
      <c r="EC3" vm="132">
        <f ca="1"/>
        <v>45604</v>
      </c>
      <c r="ED3" vm="133">
        <f ca="1"/>
        <v>45607</v>
      </c>
      <c r="EE3" vm="134">
        <f ca="1"/>
        <v>45608</v>
      </c>
      <c r="EF3" vm="135">
        <f ca="1"/>
        <v>45609</v>
      </c>
      <c r="EG3" vm="136">
        <f ca="1"/>
        <v>45610</v>
      </c>
      <c r="EH3" vm="137">
        <f ca="1"/>
        <v>45611</v>
      </c>
      <c r="EI3" vm="138">
        <f ca="1"/>
        <v>45614</v>
      </c>
      <c r="EJ3" vm="139">
        <f ca="1"/>
        <v>45615</v>
      </c>
      <c r="EK3" vm="140">
        <f ca="1"/>
        <v>45616</v>
      </c>
      <c r="EL3" vm="141">
        <f ca="1"/>
        <v>45617</v>
      </c>
      <c r="EM3" vm="142">
        <f ca="1"/>
        <v>45618</v>
      </c>
      <c r="EN3" vm="143">
        <f ca="1"/>
        <v>45621</v>
      </c>
      <c r="EO3" vm="144">
        <f ca="1"/>
        <v>45622</v>
      </c>
      <c r="EP3" vm="145">
        <f ca="1"/>
        <v>45623</v>
      </c>
      <c r="EQ3" vm="146">
        <f ca="1"/>
        <v>45625</v>
      </c>
      <c r="ER3" vm="147">
        <f ca="1"/>
        <v>45628</v>
      </c>
      <c r="ES3" vm="148">
        <f ca="1"/>
        <v>45629</v>
      </c>
      <c r="ET3" vm="149">
        <f ca="1"/>
        <v>45630</v>
      </c>
      <c r="EU3" vm="150">
        <f ca="1"/>
        <v>45631</v>
      </c>
      <c r="EV3" vm="151">
        <f ca="1"/>
        <v>45632</v>
      </c>
      <c r="EW3" vm="152">
        <f ca="1"/>
        <v>45635</v>
      </c>
      <c r="EX3" vm="153">
        <f ca="1"/>
        <v>45636</v>
      </c>
      <c r="EY3" vm="154">
        <f ca="1"/>
        <v>45637</v>
      </c>
      <c r="EZ3" vm="155">
        <f ca="1"/>
        <v>45638</v>
      </c>
      <c r="FA3" vm="156">
        <f ca="1"/>
        <v>45639</v>
      </c>
      <c r="FB3" vm="157">
        <f ca="1"/>
        <v>45642</v>
      </c>
      <c r="FC3" vm="158">
        <f ca="1"/>
        <v>45643</v>
      </c>
      <c r="FD3" vm="159">
        <f ca="1"/>
        <v>45644</v>
      </c>
      <c r="FE3" vm="160">
        <f ca="1"/>
        <v>45645</v>
      </c>
      <c r="FF3" vm="161">
        <f ca="1"/>
        <v>45646</v>
      </c>
      <c r="FG3" vm="162">
        <f ca="1"/>
        <v>45649</v>
      </c>
      <c r="FH3" vm="163">
        <f ca="1"/>
        <v>45650</v>
      </c>
      <c r="FI3" vm="164">
        <f ca="1"/>
        <v>45652</v>
      </c>
      <c r="FJ3" vm="165">
        <f ca="1"/>
        <v>45653</v>
      </c>
      <c r="FK3" vm="166">
        <f ca="1"/>
        <v>45656</v>
      </c>
      <c r="FL3" vm="167">
        <f ca="1"/>
        <v>45657</v>
      </c>
      <c r="FM3" vm="168">
        <f ca="1"/>
        <v>45659</v>
      </c>
      <c r="FN3" vm="169">
        <f ca="1"/>
        <v>45660</v>
      </c>
      <c r="FO3" vm="170">
        <f ca="1"/>
        <v>45663</v>
      </c>
      <c r="FP3" vm="171">
        <f ca="1"/>
        <v>45664</v>
      </c>
      <c r="FQ3" vm="172">
        <f ca="1"/>
        <v>45665</v>
      </c>
      <c r="FR3" vm="173">
        <f ca="1"/>
        <v>45667</v>
      </c>
      <c r="FS3" vm="174">
        <f ca="1"/>
        <v>45670</v>
      </c>
      <c r="FT3" vm="175">
        <f ca="1"/>
        <v>45671</v>
      </c>
      <c r="FU3" vm="176">
        <f ca="1"/>
        <v>45672</v>
      </c>
      <c r="FV3" vm="177">
        <f ca="1"/>
        <v>45673</v>
      </c>
      <c r="FW3" vm="178">
        <f ca="1"/>
        <v>45674</v>
      </c>
      <c r="FX3" vm="179">
        <f ca="1"/>
        <v>45678</v>
      </c>
      <c r="FY3" vm="180">
        <f ca="1"/>
        <v>45679</v>
      </c>
      <c r="FZ3" vm="181">
        <f ca="1"/>
        <v>45680</v>
      </c>
      <c r="GA3" vm="182">
        <f ca="1"/>
        <v>45681</v>
      </c>
      <c r="GB3" vm="183">
        <f ca="1"/>
        <v>45684</v>
      </c>
      <c r="GC3" vm="184">
        <f ca="1"/>
        <v>45685</v>
      </c>
      <c r="GD3" vm="185">
        <f ca="1"/>
        <v>45686</v>
      </c>
      <c r="GE3" vm="186">
        <f ca="1"/>
        <v>45687</v>
      </c>
      <c r="GF3" vm="187">
        <f ca="1"/>
        <v>45688</v>
      </c>
      <c r="GG3" vm="188">
        <f ca="1"/>
        <v>45691</v>
      </c>
      <c r="GH3" vm="189">
        <f ca="1"/>
        <v>45692</v>
      </c>
      <c r="GI3" vm="190">
        <f ca="1"/>
        <v>45693</v>
      </c>
      <c r="GJ3" vm="191">
        <f ca="1"/>
        <v>45694</v>
      </c>
      <c r="GK3" vm="192">
        <f ca="1"/>
        <v>45695</v>
      </c>
      <c r="GL3" vm="193">
        <f ca="1"/>
        <v>45698</v>
      </c>
      <c r="GM3" vm="194">
        <f ca="1"/>
        <v>45699</v>
      </c>
      <c r="GN3" vm="195">
        <f ca="1"/>
        <v>45700</v>
      </c>
      <c r="GO3" vm="196">
        <f ca="1"/>
        <v>45701</v>
      </c>
      <c r="GP3" vm="197">
        <f ca="1"/>
        <v>45702</v>
      </c>
      <c r="GQ3" vm="198">
        <f ca="1"/>
        <v>45706</v>
      </c>
      <c r="GR3" vm="199">
        <f ca="1"/>
        <v>45707</v>
      </c>
      <c r="GS3" vm="200">
        <f ca="1"/>
        <v>45708</v>
      </c>
      <c r="GT3" vm="201">
        <f ca="1"/>
        <v>45709</v>
      </c>
      <c r="GU3" vm="202">
        <f ca="1"/>
        <v>45712</v>
      </c>
      <c r="GV3" vm="203">
        <f ca="1"/>
        <v>45713</v>
      </c>
      <c r="GW3" vm="204">
        <f ca="1"/>
        <v>45714</v>
      </c>
      <c r="GX3" vm="205">
        <f ca="1"/>
        <v>45715</v>
      </c>
      <c r="GY3" vm="206">
        <f ca="1"/>
        <v>45716</v>
      </c>
      <c r="GZ3" vm="207">
        <f ca="1"/>
        <v>45719</v>
      </c>
      <c r="HA3" vm="208">
        <f ca="1"/>
        <v>45720</v>
      </c>
      <c r="HB3" vm="209">
        <f ca="1"/>
        <v>45721</v>
      </c>
      <c r="HC3" vm="210">
        <f ca="1"/>
        <v>45722</v>
      </c>
      <c r="HD3" vm="211">
        <f ca="1"/>
        <v>45723</v>
      </c>
      <c r="HE3" vm="212">
        <f ca="1"/>
        <v>45726</v>
      </c>
      <c r="HF3" vm="213">
        <f ca="1"/>
        <v>45727</v>
      </c>
      <c r="HG3" vm="214">
        <f ca="1"/>
        <v>45728</v>
      </c>
      <c r="HH3" vm="215">
        <f ca="1"/>
        <v>45729</v>
      </c>
      <c r="HI3" vm="216">
        <f ca="1"/>
        <v>45730</v>
      </c>
      <c r="HJ3" vm="217">
        <f ca="1"/>
        <v>45733</v>
      </c>
      <c r="HK3" vm="218">
        <f ca="1"/>
        <v>45734</v>
      </c>
      <c r="HL3" vm="219">
        <f ca="1"/>
        <v>45735</v>
      </c>
      <c r="HM3" vm="220">
        <f ca="1"/>
        <v>45736</v>
      </c>
      <c r="HN3" vm="221">
        <f ca="1"/>
        <v>45737</v>
      </c>
      <c r="HO3" vm="222">
        <f ca="1"/>
        <v>45740</v>
      </c>
      <c r="HP3" vm="223">
        <f ca="1"/>
        <v>45741</v>
      </c>
      <c r="HQ3" vm="224">
        <f ca="1"/>
        <v>45742</v>
      </c>
      <c r="HR3" vm="225">
        <f ca="1"/>
        <v>45743</v>
      </c>
      <c r="HS3" vm="226">
        <f ca="1"/>
        <v>45744</v>
      </c>
      <c r="HT3" vm="227">
        <f ca="1"/>
        <v>45747</v>
      </c>
      <c r="HU3" vm="228">
        <f ca="1"/>
        <v>45748</v>
      </c>
      <c r="HV3" vm="229">
        <f ca="1"/>
        <v>45749</v>
      </c>
      <c r="HW3" vm="230">
        <f ca="1"/>
        <v>45750</v>
      </c>
      <c r="HX3" vm="231">
        <f ca="1"/>
        <v>45751</v>
      </c>
      <c r="HY3" vm="232">
        <f ca="1"/>
        <v>45754</v>
      </c>
      <c r="HZ3" vm="233">
        <f ca="1"/>
        <v>45755</v>
      </c>
      <c r="IA3" vm="234">
        <f ca="1"/>
        <v>45756</v>
      </c>
      <c r="IB3" vm="235">
        <f ca="1"/>
        <v>45757</v>
      </c>
      <c r="IC3" vm="236">
        <f ca="1"/>
        <v>45758</v>
      </c>
      <c r="ID3" vm="237">
        <f ca="1"/>
        <v>45761</v>
      </c>
      <c r="IE3" vm="238">
        <f ca="1"/>
        <v>45762</v>
      </c>
      <c r="IF3" vm="239">
        <f ca="1"/>
        <v>45763</v>
      </c>
      <c r="IG3" vm="240">
        <f ca="1"/>
        <v>45764</v>
      </c>
      <c r="IH3" vm="241">
        <f ca="1"/>
        <v>45768</v>
      </c>
      <c r="II3" vm="242">
        <f ca="1"/>
        <v>45769</v>
      </c>
      <c r="IJ3" vm="243">
        <f ca="1"/>
        <v>45770</v>
      </c>
      <c r="IK3" vm="244">
        <f ca="1"/>
        <v>45771</v>
      </c>
      <c r="IL3" vm="245">
        <f ca="1"/>
        <v>45772</v>
      </c>
      <c r="IM3" vm="246">
        <f ca="1"/>
        <v>45775</v>
      </c>
      <c r="IN3" vm="247">
        <f ca="1"/>
        <v>45776</v>
      </c>
      <c r="IO3" vm="248">
        <f ca="1"/>
        <v>45777</v>
      </c>
      <c r="IP3" vm="249">
        <f ca="1"/>
        <v>45778</v>
      </c>
      <c r="IQ3" vm="250">
        <f ca="1"/>
        <v>45779</v>
      </c>
    </row>
    <row r="4" spans="1:251" x14ac:dyDescent="0.25">
      <c r="A4" t="s">
        <v>32</v>
      </c>
      <c r="B4" t="s">
        <v>34</v>
      </c>
      <c r="C4" vm="2479">
        <f ca="1"/>
        <v>181.71</v>
      </c>
      <c r="D4" vm="2480">
        <f ca="1"/>
        <v>182.4</v>
      </c>
      <c r="E4" vm="2481">
        <f ca="1"/>
        <v>182.74</v>
      </c>
      <c r="F4" vm="2482">
        <f ca="1"/>
        <v>184.57</v>
      </c>
      <c r="G4" vm="2483">
        <f ca="1"/>
        <v>183.05</v>
      </c>
      <c r="H4" vm="2484">
        <f ca="1"/>
        <v>186.28</v>
      </c>
      <c r="I4" vm="2485">
        <f ca="1"/>
        <v>187.43</v>
      </c>
      <c r="J4" vm="2486">
        <f ca="1"/>
        <v>189.72</v>
      </c>
      <c r="K4" vm="2487">
        <f ca="1"/>
        <v>189.84</v>
      </c>
      <c r="L4" vm="2488">
        <f ca="1"/>
        <v>189.87</v>
      </c>
      <c r="M4" vm="2489">
        <f ca="1"/>
        <v>191.04</v>
      </c>
      <c r="N4" vm="2490">
        <f ca="1"/>
        <v>192.35</v>
      </c>
      <c r="O4" vm="2491">
        <f ca="1"/>
        <v>190.9</v>
      </c>
      <c r="P4" vm="2492">
        <f ca="1"/>
        <v>186.88</v>
      </c>
      <c r="Q4" vm="2493">
        <f ca="1"/>
        <v>189.98</v>
      </c>
      <c r="R4" vm="2494">
        <f ca="1"/>
        <v>189.99</v>
      </c>
      <c r="S4" vm="2495">
        <f ca="1"/>
        <v>190.29</v>
      </c>
      <c r="T4" vm="2496">
        <f ca="1"/>
        <v>191.29</v>
      </c>
      <c r="U4" vm="2497">
        <f ca="1"/>
        <v>192.25</v>
      </c>
      <c r="V4" vm="2498">
        <f ca="1"/>
        <v>194.03</v>
      </c>
      <c r="W4" vm="2499">
        <f ca="1"/>
        <v>194.35</v>
      </c>
      <c r="X4" vm="2500">
        <f ca="1"/>
        <v>195.87</v>
      </c>
      <c r="Y4" vm="2501">
        <f ca="1"/>
        <v>194.48</v>
      </c>
      <c r="Z4" vm="2502">
        <f ca="1"/>
        <v>196.89</v>
      </c>
      <c r="AA4" vm="2503">
        <f ca="1"/>
        <v>193.12</v>
      </c>
      <c r="AB4" vm="2504">
        <f ca="1"/>
        <v>207.15</v>
      </c>
      <c r="AC4" vm="2505">
        <f ca="1"/>
        <v>213.07</v>
      </c>
      <c r="AD4" vm="2506">
        <f ca="1"/>
        <v>214.24</v>
      </c>
      <c r="AE4" vm="2507">
        <f ca="1"/>
        <v>212.49</v>
      </c>
      <c r="AF4" vm="2508">
        <f ca="1"/>
        <v>216.67</v>
      </c>
      <c r="AG4" vm="2509">
        <f ca="1"/>
        <v>214.29</v>
      </c>
      <c r="AH4" vm="2510">
        <f ca="1"/>
        <v>209.68</v>
      </c>
      <c r="AI4" vm="2511">
        <f ca="1"/>
        <v>207.49</v>
      </c>
      <c r="AJ4" vm="2512">
        <f ca="1"/>
        <v>208.14</v>
      </c>
      <c r="AK4" vm="2513">
        <f ca="1"/>
        <v>209.07</v>
      </c>
      <c r="AL4" vm="2514">
        <f ca="1"/>
        <v>213.25</v>
      </c>
      <c r="AM4" vm="2515">
        <f ca="1"/>
        <v>214.1</v>
      </c>
      <c r="AN4" vm="2516">
        <f ca="1"/>
        <v>210.62</v>
      </c>
      <c r="AO4" vm="2517">
        <f ca="1"/>
        <v>216.75</v>
      </c>
      <c r="AP4" vm="2518">
        <f ca="1"/>
        <v>220.27</v>
      </c>
      <c r="AQ4" vm="2519">
        <f ca="1"/>
        <v>221.55</v>
      </c>
      <c r="AR4" vm="2520">
        <f ca="1"/>
        <v>226.34</v>
      </c>
      <c r="AS4" vm="2521">
        <f ca="1"/>
        <v>227.82</v>
      </c>
      <c r="AT4" vm="2522">
        <f ca="1"/>
        <v>228.68</v>
      </c>
      <c r="AU4" vm="2523">
        <f ca="1"/>
        <v>232.98</v>
      </c>
      <c r="AV4" vm="2524">
        <f ca="1"/>
        <v>227.57</v>
      </c>
      <c r="AW4" vm="2525">
        <f ca="1"/>
        <v>230.54</v>
      </c>
      <c r="AX4" vm="2526">
        <f ca="1"/>
        <v>234.4</v>
      </c>
      <c r="AY4" vm="2527">
        <f ca="1"/>
        <v>234.82</v>
      </c>
      <c r="AZ4" vm="2528">
        <f ca="1"/>
        <v>228.88</v>
      </c>
      <c r="BA4" vm="2529">
        <f ca="1"/>
        <v>224.18</v>
      </c>
      <c r="BB4" vm="2530">
        <f ca="1"/>
        <v>224.31</v>
      </c>
      <c r="BC4" vm="2531">
        <f ca="1"/>
        <v>223.96</v>
      </c>
      <c r="BD4" vm="2532">
        <f ca="1"/>
        <v>225.01</v>
      </c>
      <c r="BE4" vm="2533">
        <f ca="1"/>
        <v>218.54</v>
      </c>
      <c r="BF4" vm="2534">
        <f ca="1"/>
        <v>217.49</v>
      </c>
      <c r="BG4" vm="2535">
        <f ca="1"/>
        <v>217.96</v>
      </c>
      <c r="BH4" vm="2536">
        <f ca="1"/>
        <v>218.24</v>
      </c>
      <c r="BI4" vm="2537">
        <f ca="1"/>
        <v>218.8</v>
      </c>
      <c r="BJ4" vm="2538">
        <f ca="1"/>
        <v>222.08</v>
      </c>
      <c r="BK4" vm="2539">
        <f ca="1"/>
        <v>218.36</v>
      </c>
      <c r="BL4" vm="2540">
        <f ca="1"/>
        <v>219.86</v>
      </c>
      <c r="BM4" vm="2541">
        <f ca="1"/>
        <v>209.27</v>
      </c>
      <c r="BN4" vm="1523">
        <f ca="1"/>
        <v>207.23</v>
      </c>
      <c r="BO4" vm="2542">
        <f ca="1"/>
        <v>209.82</v>
      </c>
      <c r="BP4" vm="2543">
        <f ca="1"/>
        <v>213.31</v>
      </c>
      <c r="BQ4" vm="2544">
        <f ca="1"/>
        <v>216.24</v>
      </c>
      <c r="BR4" vm="2545">
        <f ca="1"/>
        <v>217.53</v>
      </c>
      <c r="BS4" vm="2546">
        <f ca="1"/>
        <v>221.27</v>
      </c>
      <c r="BT4" vm="2547">
        <f ca="1"/>
        <v>221.72</v>
      </c>
      <c r="BU4" vm="2548">
        <f ca="1"/>
        <v>224.72</v>
      </c>
      <c r="BV4" vm="2549">
        <f ca="1"/>
        <v>226.05</v>
      </c>
      <c r="BW4" vm="2550">
        <f ca="1"/>
        <v>225.89</v>
      </c>
      <c r="BX4" vm="2551">
        <f ca="1"/>
        <v>226.51</v>
      </c>
      <c r="BY4" vm="2552">
        <f ca="1"/>
        <v>226.4</v>
      </c>
      <c r="BZ4" vm="2553">
        <f ca="1"/>
        <v>224.53</v>
      </c>
      <c r="CA4" vm="2554">
        <f ca="1"/>
        <v>226.84</v>
      </c>
      <c r="CB4" vm="2555">
        <f ca="1"/>
        <v>227.18</v>
      </c>
      <c r="CC4" vm="2556">
        <f ca="1"/>
        <v>228.03</v>
      </c>
      <c r="CD4" vm="2557">
        <f ca="1"/>
        <v>226.49</v>
      </c>
      <c r="CE4" vm="2558">
        <f ca="1"/>
        <v>229.79</v>
      </c>
      <c r="CF4" vm="2559">
        <f ca="1"/>
        <v>229</v>
      </c>
      <c r="CG4" vm="2560">
        <f ca="1"/>
        <v>222.77</v>
      </c>
      <c r="CH4" vm="2561">
        <f ca="1"/>
        <v>220.85</v>
      </c>
      <c r="CI4" vm="2562">
        <f ca="1"/>
        <v>222.38</v>
      </c>
      <c r="CJ4" vm="2563">
        <f ca="1"/>
        <v>220.82</v>
      </c>
      <c r="CK4" vm="2564">
        <f ca="1"/>
        <v>220.91</v>
      </c>
      <c r="CL4" vm="2565">
        <f ca="1"/>
        <v>220.11</v>
      </c>
      <c r="CM4" vm="2566">
        <f ca="1"/>
        <v>222.66</v>
      </c>
      <c r="CN4" vm="2560">
        <f ca="1"/>
        <v>222.77</v>
      </c>
      <c r="CO4" vm="2567">
        <f ca="1"/>
        <v>222.5</v>
      </c>
      <c r="CP4" vm="2568">
        <f ca="1"/>
        <v>216.32</v>
      </c>
      <c r="CQ4" vm="2569">
        <f ca="1"/>
        <v>216.79</v>
      </c>
      <c r="CR4" vm="2570">
        <f ca="1"/>
        <v>220.69</v>
      </c>
      <c r="CS4" vm="2571">
        <f ca="1"/>
        <v>228.87</v>
      </c>
      <c r="CT4" vm="2572">
        <f ca="1"/>
        <v>228.2</v>
      </c>
      <c r="CU4" vm="2573">
        <f ca="1"/>
        <v>226.47</v>
      </c>
      <c r="CV4" vm="2574">
        <f ca="1"/>
        <v>227.37</v>
      </c>
      <c r="CW4" vm="2575">
        <f ca="1"/>
        <v>226.37</v>
      </c>
      <c r="CX4" vm="2576">
        <f ca="1"/>
        <v>227.52</v>
      </c>
      <c r="CY4" vm="2577">
        <f ca="1"/>
        <v>227.79</v>
      </c>
      <c r="CZ4" vm="2578">
        <f ca="1"/>
        <v>233</v>
      </c>
      <c r="DA4" vm="2579">
        <f ca="1"/>
        <v>226.21</v>
      </c>
      <c r="DB4" vm="2580">
        <f ca="1"/>
        <v>226.78</v>
      </c>
      <c r="DC4" vm="2581">
        <f ca="1"/>
        <v>225.67</v>
      </c>
      <c r="DD4" vm="2582">
        <f ca="1"/>
        <v>226.8</v>
      </c>
      <c r="DE4" vm="2583">
        <f ca="1"/>
        <v>221.69</v>
      </c>
      <c r="DF4" vm="2584">
        <f ca="1"/>
        <v>225.77</v>
      </c>
      <c r="DG4" vm="2585">
        <f ca="1"/>
        <v>229.54</v>
      </c>
      <c r="DH4" vm="2586">
        <f ca="1"/>
        <v>229.04</v>
      </c>
      <c r="DI4" vm="2587">
        <f ca="1"/>
        <v>227.55</v>
      </c>
      <c r="DJ4" vm="2588">
        <f ca="1"/>
        <v>231.3</v>
      </c>
      <c r="DK4" vm="2589">
        <f ca="1"/>
        <v>233.85</v>
      </c>
      <c r="DL4" vm="2590">
        <f ca="1"/>
        <v>231.78</v>
      </c>
      <c r="DM4" vm="2591">
        <f ca="1"/>
        <v>232.15</v>
      </c>
      <c r="DN4" vm="2592">
        <f ca="1"/>
        <v>235</v>
      </c>
      <c r="DO4" vm="2593">
        <f ca="1"/>
        <v>236.48</v>
      </c>
      <c r="DP4" vm="2594">
        <f ca="1"/>
        <v>235.86</v>
      </c>
      <c r="DQ4" vm="2595">
        <f ca="1"/>
        <v>230.76</v>
      </c>
      <c r="DR4" vm="2596">
        <f ca="1"/>
        <v>230.57</v>
      </c>
      <c r="DS4" vm="2597">
        <f ca="1"/>
        <v>231.41</v>
      </c>
      <c r="DT4" vm="2598">
        <f ca="1"/>
        <v>233.4</v>
      </c>
      <c r="DU4" vm="2599">
        <f ca="1"/>
        <v>233.67</v>
      </c>
      <c r="DV4" vm="2600">
        <f ca="1"/>
        <v>230.1</v>
      </c>
      <c r="DW4" vm="2601">
        <f ca="1"/>
        <v>225.91</v>
      </c>
      <c r="DX4" vm="2602">
        <f ca="1"/>
        <v>222.91</v>
      </c>
      <c r="DY4" vm="2603">
        <f ca="1"/>
        <v>222.01</v>
      </c>
      <c r="DZ4" vm="2604">
        <f ca="1"/>
        <v>223.45</v>
      </c>
      <c r="EA4" vm="2605">
        <f ca="1"/>
        <v>222.72</v>
      </c>
      <c r="EB4" vm="2606">
        <f ca="1"/>
        <v>227.48</v>
      </c>
      <c r="EC4" vm="2607">
        <f ca="1"/>
        <v>226.96</v>
      </c>
      <c r="ED4" vm="2608">
        <f ca="1"/>
        <v>224.23</v>
      </c>
      <c r="EE4" vm="2608">
        <f ca="1"/>
        <v>224.23</v>
      </c>
      <c r="EF4" vm="2609">
        <f ca="1"/>
        <v>225.12</v>
      </c>
      <c r="EG4" vm="2610">
        <f ca="1"/>
        <v>228.22</v>
      </c>
      <c r="EH4" vm="2611">
        <f ca="1"/>
        <v>225</v>
      </c>
      <c r="EI4" vm="2612">
        <f ca="1"/>
        <v>228.02</v>
      </c>
      <c r="EJ4" vm="2613">
        <f ca="1"/>
        <v>228.28</v>
      </c>
      <c r="EK4" vm="2559">
        <f ca="1"/>
        <v>229</v>
      </c>
      <c r="EL4" vm="2614">
        <f ca="1"/>
        <v>228.52</v>
      </c>
      <c r="EM4" vm="2615">
        <f ca="1"/>
        <v>229.87</v>
      </c>
      <c r="EN4" vm="2616">
        <f ca="1"/>
        <v>232.87</v>
      </c>
      <c r="EO4" vm="2617">
        <f ca="1"/>
        <v>235.06</v>
      </c>
      <c r="EP4" vm="2618">
        <f ca="1"/>
        <v>234.93</v>
      </c>
      <c r="EQ4" vm="2619">
        <f ca="1"/>
        <v>237.33</v>
      </c>
      <c r="ER4" vm="2620">
        <f ca="1"/>
        <v>239.59</v>
      </c>
      <c r="ES4" vm="2621">
        <f ca="1"/>
        <v>242.65</v>
      </c>
      <c r="ET4" vm="2622">
        <f ca="1"/>
        <v>243.01</v>
      </c>
      <c r="EU4" vm="2623">
        <f ca="1"/>
        <v>243.04</v>
      </c>
      <c r="EV4" vm="2624">
        <f ca="1"/>
        <v>242.84</v>
      </c>
      <c r="EW4" vm="2625">
        <f ca="1"/>
        <v>246.75</v>
      </c>
      <c r="EX4" vm="2626">
        <f ca="1"/>
        <v>247.77</v>
      </c>
      <c r="EY4" vm="2627">
        <f ca="1"/>
        <v>246.49</v>
      </c>
      <c r="EZ4" vm="2628">
        <f ca="1"/>
        <v>247.96</v>
      </c>
      <c r="FA4" vm="2629">
        <f ca="1"/>
        <v>248.13</v>
      </c>
      <c r="FB4" vm="2630">
        <f ca="1"/>
        <v>251.04</v>
      </c>
      <c r="FC4" vm="2631">
        <f ca="1"/>
        <v>253.48</v>
      </c>
      <c r="FD4" vm="978">
        <f ca="1"/>
        <v>248.05</v>
      </c>
      <c r="FE4" vm="1162">
        <f ca="1"/>
        <v>249.79</v>
      </c>
      <c r="FF4" vm="2632">
        <f ca="1"/>
        <v>254.49</v>
      </c>
      <c r="FG4" vm="2633">
        <f ca="1"/>
        <v>255.27</v>
      </c>
      <c r="FH4" vm="2634">
        <f ca="1"/>
        <v>258.2</v>
      </c>
      <c r="FI4" vm="2635">
        <f ca="1"/>
        <v>259.02</v>
      </c>
      <c r="FJ4" vm="2636">
        <f ca="1"/>
        <v>255.59</v>
      </c>
      <c r="FK4" vm="2637">
        <f ca="1"/>
        <v>252.2</v>
      </c>
      <c r="FL4" vm="2638">
        <f ca="1"/>
        <v>250.42</v>
      </c>
      <c r="FM4" vm="2639">
        <f ca="1"/>
        <v>243.85</v>
      </c>
      <c r="FN4" vm="2640">
        <f ca="1"/>
        <v>243.36</v>
      </c>
      <c r="FO4" vm="2641">
        <f ca="1"/>
        <v>245</v>
      </c>
      <c r="FP4" vm="2642">
        <f ca="1"/>
        <v>242.21</v>
      </c>
      <c r="FQ4" vm="2643">
        <f ca="1"/>
        <v>242.7</v>
      </c>
      <c r="FR4" vm="2644">
        <f ca="1"/>
        <v>236.85</v>
      </c>
      <c r="FS4" vm="2526">
        <f ca="1"/>
        <v>234.4</v>
      </c>
      <c r="FT4" vm="2645">
        <f ca="1"/>
        <v>233.28</v>
      </c>
      <c r="FU4" vm="2646">
        <f ca="1"/>
        <v>237.87</v>
      </c>
      <c r="FV4" vm="2647">
        <f ca="1"/>
        <v>228.26</v>
      </c>
      <c r="FW4" vm="2648">
        <f ca="1"/>
        <v>229.98</v>
      </c>
      <c r="FX4" vm="2649">
        <f ca="1"/>
        <v>222.64</v>
      </c>
      <c r="FY4" vm="2650">
        <f ca="1"/>
        <v>223.83</v>
      </c>
      <c r="FZ4" vm="2651">
        <f ca="1"/>
        <v>223.66</v>
      </c>
      <c r="GA4" vm="2652">
        <f ca="1"/>
        <v>222.78</v>
      </c>
      <c r="GB4" vm="2653">
        <f ca="1"/>
        <v>229.86</v>
      </c>
      <c r="GC4" vm="2654">
        <f ca="1"/>
        <v>238.26</v>
      </c>
      <c r="GD4" vm="2655">
        <f ca="1"/>
        <v>239.36</v>
      </c>
      <c r="GE4" vm="2656">
        <f ca="1"/>
        <v>237.59</v>
      </c>
      <c r="GF4" vm="2657">
        <f ca="1"/>
        <v>236</v>
      </c>
      <c r="GG4" vm="2658">
        <f ca="1"/>
        <v>228.01</v>
      </c>
      <c r="GH4" vm="2659">
        <f ca="1"/>
        <v>232.8</v>
      </c>
      <c r="GI4" vm="2660">
        <f ca="1"/>
        <v>232.47</v>
      </c>
      <c r="GJ4" vm="2661">
        <f ca="1"/>
        <v>233.22</v>
      </c>
      <c r="GK4" vm="2662">
        <f ca="1"/>
        <v>227.63</v>
      </c>
      <c r="GL4" vm="2663">
        <f ca="1"/>
        <v>227.65</v>
      </c>
      <c r="GM4" vm="2664">
        <f ca="1"/>
        <v>232.62</v>
      </c>
      <c r="GN4" vm="2665">
        <f ca="1"/>
        <v>236.87</v>
      </c>
      <c r="GO4" vm="1585">
        <f ca="1"/>
        <v>241.53</v>
      </c>
      <c r="GP4" vm="2666">
        <f ca="1"/>
        <v>244.6</v>
      </c>
      <c r="GQ4" vm="2667">
        <f ca="1"/>
        <v>244.47</v>
      </c>
      <c r="GR4" vm="2668">
        <f ca="1"/>
        <v>244.87</v>
      </c>
      <c r="GS4" vm="2669">
        <f ca="1"/>
        <v>245.83</v>
      </c>
      <c r="GT4" vm="2670">
        <f ca="1"/>
        <v>245.55</v>
      </c>
      <c r="GU4" vm="2671">
        <f ca="1"/>
        <v>247.1</v>
      </c>
      <c r="GV4" vm="2672">
        <f ca="1"/>
        <v>247.04</v>
      </c>
      <c r="GW4" vm="2673">
        <f ca="1"/>
        <v>240.36</v>
      </c>
      <c r="GX4" vm="2674">
        <f ca="1"/>
        <v>237.3</v>
      </c>
      <c r="GY4" vm="2675">
        <f ca="1"/>
        <v>241.84</v>
      </c>
      <c r="GZ4" vm="2676">
        <f ca="1"/>
        <v>238.03</v>
      </c>
      <c r="HA4" vm="2677">
        <f ca="1"/>
        <v>235.93</v>
      </c>
      <c r="HB4" vm="2678">
        <f ca="1"/>
        <v>235.74</v>
      </c>
      <c r="HC4" vm="2679">
        <f ca="1"/>
        <v>235.33</v>
      </c>
      <c r="HD4" vm="2680">
        <f ca="1"/>
        <v>239.07</v>
      </c>
      <c r="HE4" vm="2606">
        <f ca="1"/>
        <v>227.48</v>
      </c>
      <c r="HF4" vm="2681">
        <f ca="1"/>
        <v>220.84</v>
      </c>
      <c r="HG4" vm="2682">
        <f ca="1"/>
        <v>216.98</v>
      </c>
      <c r="HH4" vm="2510">
        <f ca="1"/>
        <v>209.68</v>
      </c>
      <c r="HI4" vm="2683">
        <f ca="1"/>
        <v>213.49</v>
      </c>
      <c r="HJ4" vm="2684">
        <f ca="1"/>
        <v>214</v>
      </c>
      <c r="HK4" vm="2685">
        <f ca="1"/>
        <v>212.69</v>
      </c>
      <c r="HL4" vm="2686">
        <f ca="1"/>
        <v>215.24</v>
      </c>
      <c r="HM4" vm="2515">
        <f ca="1"/>
        <v>214.1</v>
      </c>
      <c r="HN4" vm="2687">
        <f ca="1"/>
        <v>218.27</v>
      </c>
      <c r="HO4" vm="2688">
        <f ca="1"/>
        <v>220.73</v>
      </c>
      <c r="HP4" vm="2689">
        <f ca="1"/>
        <v>223.75</v>
      </c>
      <c r="HQ4" vm="2690">
        <f ca="1"/>
        <v>221.53</v>
      </c>
      <c r="HR4" vm="2691">
        <f ca="1"/>
        <v>223.85</v>
      </c>
      <c r="HS4" vm="2692">
        <f ca="1"/>
        <v>217.9</v>
      </c>
      <c r="HT4" vm="2693">
        <f ca="1"/>
        <v>222.13</v>
      </c>
      <c r="HU4" vm="2694">
        <f ca="1"/>
        <v>223.19</v>
      </c>
      <c r="HV4" vm="2695">
        <f ca="1"/>
        <v>223.89</v>
      </c>
      <c r="HW4" vm="2696">
        <f ca="1"/>
        <v>203.19</v>
      </c>
      <c r="HX4" vm="2697">
        <f ca="1"/>
        <v>188.38</v>
      </c>
      <c r="HY4" vm="2698">
        <f ca="1"/>
        <v>181.46</v>
      </c>
      <c r="HZ4" vm="2699">
        <f ca="1"/>
        <v>172.42</v>
      </c>
      <c r="IA4" vm="2700">
        <f ca="1"/>
        <v>198.85</v>
      </c>
      <c r="IB4" vm="2701">
        <f ca="1"/>
        <v>190.42</v>
      </c>
      <c r="IC4" vm="2702">
        <f ca="1"/>
        <v>198.15</v>
      </c>
      <c r="ID4" vm="2703">
        <f ca="1"/>
        <v>202.52</v>
      </c>
      <c r="IE4" vm="2704">
        <f ca="1"/>
        <v>202.14</v>
      </c>
      <c r="IF4" vm="2705">
        <f ca="1"/>
        <v>194.27</v>
      </c>
      <c r="IG4" vm="2706">
        <f ca="1"/>
        <v>196.98</v>
      </c>
      <c r="IH4" vm="2707">
        <f ca="1"/>
        <v>193.16</v>
      </c>
      <c r="II4" vm="2708">
        <f ca="1"/>
        <v>199.74</v>
      </c>
      <c r="IJ4" vm="2709">
        <f ca="1"/>
        <v>204.6</v>
      </c>
      <c r="IK4" vm="2710">
        <f ca="1"/>
        <v>208.37</v>
      </c>
      <c r="IL4" vm="2711">
        <f ca="1"/>
        <v>209.28</v>
      </c>
      <c r="IM4" vm="2712">
        <f ca="1"/>
        <v>210.14</v>
      </c>
      <c r="IN4" vm="2713">
        <f ca="1"/>
        <v>211.21</v>
      </c>
      <c r="IO4" vm="2714">
        <f ca="1"/>
        <v>212.5</v>
      </c>
      <c r="IP4" vm="2715">
        <f ca="1"/>
        <v>213.32</v>
      </c>
      <c r="IQ4" vm="2716">
        <f ca="1"/>
        <v>205.35</v>
      </c>
    </row>
    <row r="5" spans="1:251" x14ac:dyDescent="0.25">
      <c r="B5" t="s">
        <v>35</v>
      </c>
    </row>
    <row r="6" spans="1:251" x14ac:dyDescent="0.25">
      <c r="B6" t="s">
        <v>36</v>
      </c>
    </row>
    <row r="7" spans="1:251" x14ac:dyDescent="0.25">
      <c r="B7" t="s">
        <v>37</v>
      </c>
    </row>
    <row r="8" spans="1:251" x14ac:dyDescent="0.25">
      <c r="B8" t="s">
        <v>38</v>
      </c>
    </row>
    <row r="9" spans="1:251" x14ac:dyDescent="0.25">
      <c r="B9" t="s">
        <v>39</v>
      </c>
    </row>
    <row r="10" spans="1:251" x14ac:dyDescent="0.25">
      <c r="A10" t="s">
        <v>33</v>
      </c>
      <c r="B10" t="s">
        <v>40</v>
      </c>
    </row>
    <row r="11" spans="1:251" x14ac:dyDescent="0.25">
      <c r="B11" t="s">
        <v>41</v>
      </c>
    </row>
    <row r="12" spans="1:251" x14ac:dyDescent="0.25">
      <c r="B12" t="s">
        <v>42</v>
      </c>
    </row>
    <row r="13" spans="1:251" x14ac:dyDescent="0.25">
      <c r="B13" t="s">
        <v>43</v>
      </c>
    </row>
    <row r="14" spans="1:251" x14ac:dyDescent="0.25">
      <c r="B14" t="s">
        <v>44</v>
      </c>
    </row>
    <row r="15" spans="1:251" x14ac:dyDescent="0.25">
      <c r="B15" t="s">
        <v>45</v>
      </c>
    </row>
    <row r="16" spans="1:251" x14ac:dyDescent="0.25">
      <c r="B16" t="s">
        <v>46</v>
      </c>
    </row>
    <row r="17" spans="2:2" x14ac:dyDescent="0.25">
      <c r="B17" t="s">
        <v>47</v>
      </c>
    </row>
    <row r="18" spans="2:2" x14ac:dyDescent="0.25">
      <c r="B18" t="s">
        <v>48</v>
      </c>
    </row>
    <row r="19" spans="2:2" x14ac:dyDescent="0.25">
      <c r="B19" t="s">
        <v>49</v>
      </c>
    </row>
    <row r="20" spans="2:2" x14ac:dyDescent="0.25">
      <c r="B20" t="s">
        <v>50</v>
      </c>
    </row>
    <row r="21" spans="2:2" x14ac:dyDescent="0.25">
      <c r="B21" t="s">
        <v>51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E14F1-EAF6-449D-A5B6-6FF947AA8FAC}">
  <dimension ref="A1:IQ21"/>
  <sheetViews>
    <sheetView workbookViewId="0">
      <selection activeCell="B16" sqref="B16:C16"/>
    </sheetView>
  </sheetViews>
  <sheetFormatPr defaultRowHeight="15" x14ac:dyDescent="0.25"/>
  <cols>
    <col min="2" max="2" width="15.85546875" bestFit="1" customWidth="1"/>
    <col min="3" max="253" width="10.42578125" bestFit="1" customWidth="1"/>
  </cols>
  <sheetData>
    <row r="1" spans="1:251" x14ac:dyDescent="0.25">
      <c r="A1" s="25" t="s">
        <v>13</v>
      </c>
      <c r="B1" t="s">
        <v>31</v>
      </c>
    </row>
    <row r="3" spans="1:251" x14ac:dyDescent="0.25">
      <c r="A3" s="25" t="s">
        <v>25</v>
      </c>
      <c r="B3" s="25" t="s">
        <v>26</v>
      </c>
      <c r="C3" cm="1" vm="2">
        <f t="array" aca="1" ref="C3:IQ4" ca="1">TRANSPOSE(_xlfn.STOCKHISTORY(A4&amp;":"&amp;B4,TODAY()-365,TODAY(),0,0,0,1))</f>
        <v>45418</v>
      </c>
      <c r="D3" vm="3">
        <f ca="1"/>
        <v>45419</v>
      </c>
      <c r="E3" vm="4">
        <f ca="1"/>
        <v>45420</v>
      </c>
      <c r="F3" vm="5">
        <f ca="1"/>
        <v>45421</v>
      </c>
      <c r="G3" vm="6">
        <f ca="1"/>
        <v>45422</v>
      </c>
      <c r="H3" vm="7">
        <f ca="1"/>
        <v>45425</v>
      </c>
      <c r="I3" vm="8">
        <f ca="1"/>
        <v>45426</v>
      </c>
      <c r="J3" vm="9">
        <f ca="1"/>
        <v>45427</v>
      </c>
      <c r="K3" vm="10">
        <f ca="1"/>
        <v>45428</v>
      </c>
      <c r="L3" vm="11">
        <f ca="1"/>
        <v>45429</v>
      </c>
      <c r="M3" vm="12">
        <f ca="1"/>
        <v>45432</v>
      </c>
      <c r="N3" vm="13">
        <f ca="1"/>
        <v>45433</v>
      </c>
      <c r="O3" vm="14">
        <f ca="1"/>
        <v>45434</v>
      </c>
      <c r="P3" vm="15">
        <f ca="1"/>
        <v>45435</v>
      </c>
      <c r="Q3" vm="16">
        <f ca="1"/>
        <v>45436</v>
      </c>
      <c r="R3" vm="17">
        <f ca="1"/>
        <v>45440</v>
      </c>
      <c r="S3" vm="18">
        <f ca="1"/>
        <v>45441</v>
      </c>
      <c r="T3" vm="19">
        <f ca="1"/>
        <v>45442</v>
      </c>
      <c r="U3" vm="20">
        <f ca="1"/>
        <v>45443</v>
      </c>
      <c r="V3" vm="21">
        <f ca="1"/>
        <v>45446</v>
      </c>
      <c r="W3" vm="22">
        <f ca="1"/>
        <v>45447</v>
      </c>
      <c r="X3" vm="23">
        <f ca="1"/>
        <v>45448</v>
      </c>
      <c r="Y3" vm="24">
        <f ca="1"/>
        <v>45449</v>
      </c>
      <c r="Z3" vm="25">
        <f ca="1"/>
        <v>45450</v>
      </c>
      <c r="AA3" vm="26">
        <f ca="1"/>
        <v>45453</v>
      </c>
      <c r="AB3" vm="27">
        <f ca="1"/>
        <v>45454</v>
      </c>
      <c r="AC3" vm="28">
        <f ca="1"/>
        <v>45455</v>
      </c>
      <c r="AD3" vm="29">
        <f ca="1"/>
        <v>45456</v>
      </c>
      <c r="AE3" vm="30">
        <f ca="1"/>
        <v>45457</v>
      </c>
      <c r="AF3" vm="31">
        <f ca="1"/>
        <v>45460</v>
      </c>
      <c r="AG3" vm="32">
        <f ca="1"/>
        <v>45461</v>
      </c>
      <c r="AH3" vm="33">
        <f ca="1"/>
        <v>45463</v>
      </c>
      <c r="AI3" vm="34">
        <f ca="1"/>
        <v>45464</v>
      </c>
      <c r="AJ3" vm="35">
        <f ca="1"/>
        <v>45467</v>
      </c>
      <c r="AK3" vm="36">
        <f ca="1"/>
        <v>45468</v>
      </c>
      <c r="AL3" vm="37">
        <f ca="1"/>
        <v>45469</v>
      </c>
      <c r="AM3" vm="38">
        <f ca="1"/>
        <v>45470</v>
      </c>
      <c r="AN3" vm="39">
        <f ca="1"/>
        <v>45471</v>
      </c>
      <c r="AO3" vm="40">
        <f ca="1"/>
        <v>45474</v>
      </c>
      <c r="AP3" vm="41">
        <f ca="1"/>
        <v>45475</v>
      </c>
      <c r="AQ3" vm="42">
        <f ca="1"/>
        <v>45476</v>
      </c>
      <c r="AR3" vm="43">
        <f ca="1"/>
        <v>45478</v>
      </c>
      <c r="AS3" vm="44">
        <f ca="1"/>
        <v>45481</v>
      </c>
      <c r="AT3" vm="45">
        <f ca="1"/>
        <v>45482</v>
      </c>
      <c r="AU3" vm="46">
        <f ca="1"/>
        <v>45483</v>
      </c>
      <c r="AV3" vm="47">
        <f ca="1"/>
        <v>45484</v>
      </c>
      <c r="AW3" vm="48">
        <f ca="1"/>
        <v>45485</v>
      </c>
      <c r="AX3" vm="49">
        <f ca="1"/>
        <v>45488</v>
      </c>
      <c r="AY3" vm="50">
        <f ca="1"/>
        <v>45489</v>
      </c>
      <c r="AZ3" vm="51">
        <f ca="1"/>
        <v>45490</v>
      </c>
      <c r="BA3" vm="52">
        <f ca="1"/>
        <v>45491</v>
      </c>
      <c r="BB3" vm="53">
        <f ca="1"/>
        <v>45492</v>
      </c>
      <c r="BC3" vm="54">
        <f ca="1"/>
        <v>45495</v>
      </c>
      <c r="BD3" vm="55">
        <f ca="1"/>
        <v>45496</v>
      </c>
      <c r="BE3" vm="56">
        <f ca="1"/>
        <v>45497</v>
      </c>
      <c r="BF3" vm="57">
        <f ca="1"/>
        <v>45498</v>
      </c>
      <c r="BG3" vm="58">
        <f ca="1"/>
        <v>45499</v>
      </c>
      <c r="BH3" vm="59">
        <f ca="1"/>
        <v>45502</v>
      </c>
      <c r="BI3" vm="60">
        <f ca="1"/>
        <v>45503</v>
      </c>
      <c r="BJ3" vm="61">
        <f ca="1"/>
        <v>45504</v>
      </c>
      <c r="BK3" vm="62">
        <f ca="1"/>
        <v>45505</v>
      </c>
      <c r="BL3" vm="63">
        <f ca="1"/>
        <v>45506</v>
      </c>
      <c r="BM3" vm="64">
        <f ca="1"/>
        <v>45509</v>
      </c>
      <c r="BN3" vm="65">
        <f ca="1"/>
        <v>45510</v>
      </c>
      <c r="BO3" vm="66">
        <f ca="1"/>
        <v>45511</v>
      </c>
      <c r="BP3" vm="67">
        <f ca="1"/>
        <v>45512</v>
      </c>
      <c r="BQ3" vm="68">
        <f ca="1"/>
        <v>45513</v>
      </c>
      <c r="BR3" vm="69">
        <f ca="1"/>
        <v>45516</v>
      </c>
      <c r="BS3" vm="70">
        <f ca="1"/>
        <v>45517</v>
      </c>
      <c r="BT3" vm="71">
        <f ca="1"/>
        <v>45518</v>
      </c>
      <c r="BU3" vm="72">
        <f ca="1"/>
        <v>45519</v>
      </c>
      <c r="BV3" vm="73">
        <f ca="1"/>
        <v>45520</v>
      </c>
      <c r="BW3" vm="74">
        <f ca="1"/>
        <v>45523</v>
      </c>
      <c r="BX3" vm="75">
        <f ca="1"/>
        <v>45524</v>
      </c>
      <c r="BY3" vm="76">
        <f ca="1"/>
        <v>45525</v>
      </c>
      <c r="BZ3" vm="77">
        <f ca="1"/>
        <v>45526</v>
      </c>
      <c r="CA3" vm="78">
        <f ca="1"/>
        <v>45527</v>
      </c>
      <c r="CB3" vm="79">
        <f ca="1"/>
        <v>45530</v>
      </c>
      <c r="CC3" vm="80">
        <f ca="1"/>
        <v>45531</v>
      </c>
      <c r="CD3" vm="81">
        <f ca="1"/>
        <v>45532</v>
      </c>
      <c r="CE3" vm="82">
        <f ca="1"/>
        <v>45533</v>
      </c>
      <c r="CF3" vm="83">
        <f ca="1"/>
        <v>45534</v>
      </c>
      <c r="CG3" vm="84">
        <f ca="1"/>
        <v>45538</v>
      </c>
      <c r="CH3" vm="85">
        <f ca="1"/>
        <v>45539</v>
      </c>
      <c r="CI3" vm="86">
        <f ca="1"/>
        <v>45540</v>
      </c>
      <c r="CJ3" vm="87">
        <f ca="1"/>
        <v>45541</v>
      </c>
      <c r="CK3" vm="88">
        <f ca="1"/>
        <v>45544</v>
      </c>
      <c r="CL3" vm="89">
        <f ca="1"/>
        <v>45545</v>
      </c>
      <c r="CM3" vm="90">
        <f ca="1"/>
        <v>45546</v>
      </c>
      <c r="CN3" vm="91">
        <f ca="1"/>
        <v>45547</v>
      </c>
      <c r="CO3" vm="92">
        <f ca="1"/>
        <v>45548</v>
      </c>
      <c r="CP3" vm="93">
        <f ca="1"/>
        <v>45551</v>
      </c>
      <c r="CQ3" vm="94">
        <f ca="1"/>
        <v>45552</v>
      </c>
      <c r="CR3" vm="95">
        <f ca="1"/>
        <v>45553</v>
      </c>
      <c r="CS3" vm="96">
        <f ca="1"/>
        <v>45554</v>
      </c>
      <c r="CT3" vm="97">
        <f ca="1"/>
        <v>45555</v>
      </c>
      <c r="CU3" vm="98">
        <f ca="1"/>
        <v>45558</v>
      </c>
      <c r="CV3" vm="99">
        <f ca="1"/>
        <v>45559</v>
      </c>
      <c r="CW3" vm="100">
        <f ca="1"/>
        <v>45560</v>
      </c>
      <c r="CX3" vm="101">
        <f ca="1"/>
        <v>45561</v>
      </c>
      <c r="CY3" vm="102">
        <f ca="1"/>
        <v>45562</v>
      </c>
      <c r="CZ3" vm="103">
        <f ca="1"/>
        <v>45565</v>
      </c>
      <c r="DA3" vm="104">
        <f ca="1"/>
        <v>45566</v>
      </c>
      <c r="DB3" vm="105">
        <f ca="1"/>
        <v>45567</v>
      </c>
      <c r="DC3" vm="106">
        <f ca="1"/>
        <v>45568</v>
      </c>
      <c r="DD3" vm="107">
        <f ca="1"/>
        <v>45569</v>
      </c>
      <c r="DE3" vm="108">
        <f ca="1"/>
        <v>45572</v>
      </c>
      <c r="DF3" vm="109">
        <f ca="1"/>
        <v>45573</v>
      </c>
      <c r="DG3" vm="110">
        <f ca="1"/>
        <v>45574</v>
      </c>
      <c r="DH3" vm="111">
        <f ca="1"/>
        <v>45575</v>
      </c>
      <c r="DI3" vm="112">
        <f ca="1"/>
        <v>45576</v>
      </c>
      <c r="DJ3" vm="113">
        <f ca="1"/>
        <v>45579</v>
      </c>
      <c r="DK3" vm="114">
        <f ca="1"/>
        <v>45580</v>
      </c>
      <c r="DL3" vm="115">
        <f ca="1"/>
        <v>45581</v>
      </c>
      <c r="DM3" vm="116">
        <f ca="1"/>
        <v>45582</v>
      </c>
      <c r="DN3" vm="117">
        <f ca="1"/>
        <v>45583</v>
      </c>
      <c r="DO3" vm="118">
        <f ca="1"/>
        <v>45586</v>
      </c>
      <c r="DP3" vm="119">
        <f ca="1"/>
        <v>45587</v>
      </c>
      <c r="DQ3" vm="120">
        <f ca="1"/>
        <v>45588</v>
      </c>
      <c r="DR3" vm="121">
        <f ca="1"/>
        <v>45589</v>
      </c>
      <c r="DS3" vm="122">
        <f ca="1"/>
        <v>45590</v>
      </c>
      <c r="DT3" vm="123">
        <f ca="1"/>
        <v>45593</v>
      </c>
      <c r="DU3" vm="124">
        <f ca="1"/>
        <v>45594</v>
      </c>
      <c r="DV3" vm="125">
        <f ca="1"/>
        <v>45595</v>
      </c>
      <c r="DW3" vm="126">
        <f ca="1"/>
        <v>45596</v>
      </c>
      <c r="DX3" vm="127">
        <f ca="1"/>
        <v>45597</v>
      </c>
      <c r="DY3" vm="128">
        <f ca="1"/>
        <v>45600</v>
      </c>
      <c r="DZ3" vm="129">
        <f ca="1"/>
        <v>45601</v>
      </c>
      <c r="EA3" vm="130">
        <f ca="1"/>
        <v>45602</v>
      </c>
      <c r="EB3" vm="131">
        <f ca="1"/>
        <v>45603</v>
      </c>
      <c r="EC3" vm="132">
        <f ca="1"/>
        <v>45604</v>
      </c>
      <c r="ED3" vm="133">
        <f ca="1"/>
        <v>45607</v>
      </c>
      <c r="EE3" vm="134">
        <f ca="1"/>
        <v>45608</v>
      </c>
      <c r="EF3" vm="135">
        <f ca="1"/>
        <v>45609</v>
      </c>
      <c r="EG3" vm="136">
        <f ca="1"/>
        <v>45610</v>
      </c>
      <c r="EH3" vm="137">
        <f ca="1"/>
        <v>45611</v>
      </c>
      <c r="EI3" vm="138">
        <f ca="1"/>
        <v>45614</v>
      </c>
      <c r="EJ3" vm="139">
        <f ca="1"/>
        <v>45615</v>
      </c>
      <c r="EK3" vm="140">
        <f ca="1"/>
        <v>45616</v>
      </c>
      <c r="EL3" vm="141">
        <f ca="1"/>
        <v>45617</v>
      </c>
      <c r="EM3" vm="142">
        <f ca="1"/>
        <v>45618</v>
      </c>
      <c r="EN3" vm="143">
        <f ca="1"/>
        <v>45621</v>
      </c>
      <c r="EO3" vm="144">
        <f ca="1"/>
        <v>45622</v>
      </c>
      <c r="EP3" vm="145">
        <f ca="1"/>
        <v>45623</v>
      </c>
      <c r="EQ3" vm="146">
        <f ca="1"/>
        <v>45625</v>
      </c>
      <c r="ER3" vm="147">
        <f ca="1"/>
        <v>45628</v>
      </c>
      <c r="ES3" vm="148">
        <f ca="1"/>
        <v>45629</v>
      </c>
      <c r="ET3" vm="149">
        <f ca="1"/>
        <v>45630</v>
      </c>
      <c r="EU3" vm="150">
        <f ca="1"/>
        <v>45631</v>
      </c>
      <c r="EV3" vm="151">
        <f ca="1"/>
        <v>45632</v>
      </c>
      <c r="EW3" vm="152">
        <f ca="1"/>
        <v>45635</v>
      </c>
      <c r="EX3" vm="153">
        <f ca="1"/>
        <v>45636</v>
      </c>
      <c r="EY3" vm="154">
        <f ca="1"/>
        <v>45637</v>
      </c>
      <c r="EZ3" vm="155">
        <f ca="1"/>
        <v>45638</v>
      </c>
      <c r="FA3" vm="156">
        <f ca="1"/>
        <v>45639</v>
      </c>
      <c r="FB3" vm="157">
        <f ca="1"/>
        <v>45642</v>
      </c>
      <c r="FC3" vm="158">
        <f ca="1"/>
        <v>45643</v>
      </c>
      <c r="FD3" vm="159">
        <f ca="1"/>
        <v>45644</v>
      </c>
      <c r="FE3" vm="160">
        <f ca="1"/>
        <v>45645</v>
      </c>
      <c r="FF3" vm="161">
        <f ca="1"/>
        <v>45646</v>
      </c>
      <c r="FG3" vm="162">
        <f ca="1"/>
        <v>45649</v>
      </c>
      <c r="FH3" vm="163">
        <f ca="1"/>
        <v>45650</v>
      </c>
      <c r="FI3" vm="164">
        <f ca="1"/>
        <v>45652</v>
      </c>
      <c r="FJ3" vm="165">
        <f ca="1"/>
        <v>45653</v>
      </c>
      <c r="FK3" vm="166">
        <f ca="1"/>
        <v>45656</v>
      </c>
      <c r="FL3" vm="167">
        <f ca="1"/>
        <v>45657</v>
      </c>
      <c r="FM3" vm="168">
        <f ca="1"/>
        <v>45659</v>
      </c>
      <c r="FN3" vm="169">
        <f ca="1"/>
        <v>45660</v>
      </c>
      <c r="FO3" vm="170">
        <f ca="1"/>
        <v>45663</v>
      </c>
      <c r="FP3" vm="171">
        <f ca="1"/>
        <v>45664</v>
      </c>
      <c r="FQ3" vm="172">
        <f ca="1"/>
        <v>45665</v>
      </c>
      <c r="FR3" vm="173">
        <f ca="1"/>
        <v>45667</v>
      </c>
      <c r="FS3" vm="174">
        <f ca="1"/>
        <v>45670</v>
      </c>
      <c r="FT3" vm="175">
        <f ca="1"/>
        <v>45671</v>
      </c>
      <c r="FU3" vm="176">
        <f ca="1"/>
        <v>45672</v>
      </c>
      <c r="FV3" vm="177">
        <f ca="1"/>
        <v>45673</v>
      </c>
      <c r="FW3" vm="178">
        <f ca="1"/>
        <v>45674</v>
      </c>
      <c r="FX3" vm="179">
        <f ca="1"/>
        <v>45678</v>
      </c>
      <c r="FY3" vm="180">
        <f ca="1"/>
        <v>45679</v>
      </c>
      <c r="FZ3" vm="181">
        <f ca="1"/>
        <v>45680</v>
      </c>
      <c r="GA3" vm="182">
        <f ca="1"/>
        <v>45681</v>
      </c>
      <c r="GB3" vm="183">
        <f ca="1"/>
        <v>45684</v>
      </c>
      <c r="GC3" vm="184">
        <f ca="1"/>
        <v>45685</v>
      </c>
      <c r="GD3" vm="185">
        <f ca="1"/>
        <v>45686</v>
      </c>
      <c r="GE3" vm="186">
        <f ca="1"/>
        <v>45687</v>
      </c>
      <c r="GF3" vm="187">
        <f ca="1"/>
        <v>45688</v>
      </c>
      <c r="GG3" vm="188">
        <f ca="1"/>
        <v>45691</v>
      </c>
      <c r="GH3" vm="189">
        <f ca="1"/>
        <v>45692</v>
      </c>
      <c r="GI3" vm="190">
        <f ca="1"/>
        <v>45693</v>
      </c>
      <c r="GJ3" vm="191">
        <f ca="1"/>
        <v>45694</v>
      </c>
      <c r="GK3" vm="192">
        <f ca="1"/>
        <v>45695</v>
      </c>
      <c r="GL3" vm="193">
        <f ca="1"/>
        <v>45698</v>
      </c>
      <c r="GM3" vm="194">
        <f ca="1"/>
        <v>45699</v>
      </c>
      <c r="GN3" vm="195">
        <f ca="1"/>
        <v>45700</v>
      </c>
      <c r="GO3" vm="196">
        <f ca="1"/>
        <v>45701</v>
      </c>
      <c r="GP3" vm="197">
        <f ca="1"/>
        <v>45702</v>
      </c>
      <c r="GQ3" vm="198">
        <f ca="1"/>
        <v>45706</v>
      </c>
      <c r="GR3" vm="199">
        <f ca="1"/>
        <v>45707</v>
      </c>
      <c r="GS3" vm="200">
        <f ca="1"/>
        <v>45708</v>
      </c>
      <c r="GT3" vm="201">
        <f ca="1"/>
        <v>45709</v>
      </c>
      <c r="GU3" vm="202">
        <f ca="1"/>
        <v>45712</v>
      </c>
      <c r="GV3" vm="203">
        <f ca="1"/>
        <v>45713</v>
      </c>
      <c r="GW3" vm="204">
        <f ca="1"/>
        <v>45714</v>
      </c>
      <c r="GX3" vm="205">
        <f ca="1"/>
        <v>45715</v>
      </c>
      <c r="GY3" vm="206">
        <f ca="1"/>
        <v>45716</v>
      </c>
      <c r="GZ3" vm="207">
        <f ca="1"/>
        <v>45719</v>
      </c>
      <c r="HA3" vm="208">
        <f ca="1"/>
        <v>45720</v>
      </c>
      <c r="HB3" vm="209">
        <f ca="1"/>
        <v>45721</v>
      </c>
      <c r="HC3" vm="210">
        <f ca="1"/>
        <v>45722</v>
      </c>
      <c r="HD3" vm="211">
        <f ca="1"/>
        <v>45723</v>
      </c>
      <c r="HE3" vm="212">
        <f ca="1"/>
        <v>45726</v>
      </c>
      <c r="HF3" vm="213">
        <f ca="1"/>
        <v>45727</v>
      </c>
      <c r="HG3" vm="214">
        <f ca="1"/>
        <v>45728</v>
      </c>
      <c r="HH3" vm="215">
        <f ca="1"/>
        <v>45729</v>
      </c>
      <c r="HI3" vm="216">
        <f ca="1"/>
        <v>45730</v>
      </c>
      <c r="HJ3" vm="217">
        <f ca="1"/>
        <v>45733</v>
      </c>
      <c r="HK3" vm="218">
        <f ca="1"/>
        <v>45734</v>
      </c>
      <c r="HL3" vm="219">
        <f ca="1"/>
        <v>45735</v>
      </c>
      <c r="HM3" vm="220">
        <f ca="1"/>
        <v>45736</v>
      </c>
      <c r="HN3" vm="221">
        <f ca="1"/>
        <v>45737</v>
      </c>
      <c r="HO3" vm="222">
        <f ca="1"/>
        <v>45740</v>
      </c>
      <c r="HP3" vm="223">
        <f ca="1"/>
        <v>45741</v>
      </c>
      <c r="HQ3" vm="224">
        <f ca="1"/>
        <v>45742</v>
      </c>
      <c r="HR3" vm="225">
        <f ca="1"/>
        <v>45743</v>
      </c>
      <c r="HS3" vm="226">
        <f ca="1"/>
        <v>45744</v>
      </c>
      <c r="HT3" vm="227">
        <f ca="1"/>
        <v>45747</v>
      </c>
      <c r="HU3" vm="228">
        <f ca="1"/>
        <v>45748</v>
      </c>
      <c r="HV3" vm="229">
        <f ca="1"/>
        <v>45749</v>
      </c>
      <c r="HW3" vm="230">
        <f ca="1"/>
        <v>45750</v>
      </c>
      <c r="HX3" vm="231">
        <f ca="1"/>
        <v>45751</v>
      </c>
      <c r="HY3" vm="232">
        <f ca="1"/>
        <v>45754</v>
      </c>
      <c r="HZ3" vm="233">
        <f ca="1"/>
        <v>45755</v>
      </c>
      <c r="IA3" vm="234">
        <f ca="1"/>
        <v>45756</v>
      </c>
      <c r="IB3" vm="235">
        <f ca="1"/>
        <v>45757</v>
      </c>
      <c r="IC3" vm="236">
        <f ca="1"/>
        <v>45758</v>
      </c>
      <c r="ID3" vm="237">
        <f ca="1"/>
        <v>45761</v>
      </c>
      <c r="IE3" vm="238">
        <f ca="1"/>
        <v>45762</v>
      </c>
      <c r="IF3" vm="239">
        <f ca="1"/>
        <v>45763</v>
      </c>
      <c r="IG3" vm="240">
        <f ca="1"/>
        <v>45764</v>
      </c>
      <c r="IH3" vm="241">
        <f ca="1"/>
        <v>45768</v>
      </c>
      <c r="II3" vm="242">
        <f ca="1"/>
        <v>45769</v>
      </c>
      <c r="IJ3" vm="243">
        <f ca="1"/>
        <v>45770</v>
      </c>
      <c r="IK3" vm="244">
        <f ca="1"/>
        <v>45771</v>
      </c>
      <c r="IL3" vm="245">
        <f ca="1"/>
        <v>45772</v>
      </c>
      <c r="IM3" vm="246">
        <f ca="1"/>
        <v>45775</v>
      </c>
      <c r="IN3" vm="247">
        <f ca="1"/>
        <v>45776</v>
      </c>
      <c r="IO3" vm="248">
        <f ca="1"/>
        <v>45777</v>
      </c>
      <c r="IP3" vm="249">
        <f ca="1"/>
        <v>45778</v>
      </c>
      <c r="IQ3" vm="250">
        <f ca="1"/>
        <v>45779</v>
      </c>
    </row>
    <row r="4" spans="1:251" x14ac:dyDescent="0.25">
      <c r="A4" t="s">
        <v>32</v>
      </c>
      <c r="B4" t="s">
        <v>34</v>
      </c>
      <c r="C4" vm="2479">
        <f ca="1"/>
        <v>181.71</v>
      </c>
      <c r="D4" vm="2480">
        <f ca="1"/>
        <v>182.4</v>
      </c>
      <c r="E4" vm="2481">
        <f ca="1"/>
        <v>182.74</v>
      </c>
      <c r="F4" vm="2482">
        <f ca="1"/>
        <v>184.57</v>
      </c>
      <c r="G4" vm="2483">
        <f ca="1"/>
        <v>183.05</v>
      </c>
      <c r="H4" vm="2484">
        <f ca="1"/>
        <v>186.28</v>
      </c>
      <c r="I4" vm="2485">
        <f ca="1"/>
        <v>187.43</v>
      </c>
      <c r="J4" vm="2486">
        <f ca="1"/>
        <v>189.72</v>
      </c>
      <c r="K4" vm="2487">
        <f ca="1"/>
        <v>189.84</v>
      </c>
      <c r="L4" vm="2488">
        <f ca="1"/>
        <v>189.87</v>
      </c>
      <c r="M4" vm="2489">
        <f ca="1"/>
        <v>191.04</v>
      </c>
      <c r="N4" vm="2490">
        <f ca="1"/>
        <v>192.35</v>
      </c>
      <c r="O4" vm="2491">
        <f ca="1"/>
        <v>190.9</v>
      </c>
      <c r="P4" vm="2492">
        <f ca="1"/>
        <v>186.88</v>
      </c>
      <c r="Q4" vm="2493">
        <f ca="1"/>
        <v>189.98</v>
      </c>
      <c r="R4" vm="2494">
        <f ca="1"/>
        <v>189.99</v>
      </c>
      <c r="S4" vm="2495">
        <f ca="1"/>
        <v>190.29</v>
      </c>
      <c r="T4" vm="2496">
        <f ca="1"/>
        <v>191.29</v>
      </c>
      <c r="U4" vm="2497">
        <f ca="1"/>
        <v>192.25</v>
      </c>
      <c r="V4" vm="2498">
        <f ca="1"/>
        <v>194.03</v>
      </c>
      <c r="W4" vm="2499">
        <f ca="1"/>
        <v>194.35</v>
      </c>
      <c r="X4" vm="2500">
        <f ca="1"/>
        <v>195.87</v>
      </c>
      <c r="Y4" vm="2501">
        <f ca="1"/>
        <v>194.48</v>
      </c>
      <c r="Z4" vm="2502">
        <f ca="1"/>
        <v>196.89</v>
      </c>
      <c r="AA4" vm="2503">
        <f ca="1"/>
        <v>193.12</v>
      </c>
      <c r="AB4" vm="2504">
        <f ca="1"/>
        <v>207.15</v>
      </c>
      <c r="AC4" vm="2505">
        <f ca="1"/>
        <v>213.07</v>
      </c>
      <c r="AD4" vm="2506">
        <f ca="1"/>
        <v>214.24</v>
      </c>
      <c r="AE4" vm="2507">
        <f ca="1"/>
        <v>212.49</v>
      </c>
      <c r="AF4" vm="2508">
        <f ca="1"/>
        <v>216.67</v>
      </c>
      <c r="AG4" vm="2509">
        <f ca="1"/>
        <v>214.29</v>
      </c>
      <c r="AH4" vm="2510">
        <f ca="1"/>
        <v>209.68</v>
      </c>
      <c r="AI4" vm="2511">
        <f ca="1"/>
        <v>207.49</v>
      </c>
      <c r="AJ4" vm="2512">
        <f ca="1"/>
        <v>208.14</v>
      </c>
      <c r="AK4" vm="2513">
        <f ca="1"/>
        <v>209.07</v>
      </c>
      <c r="AL4" vm="2514">
        <f ca="1"/>
        <v>213.25</v>
      </c>
      <c r="AM4" vm="2515">
        <f ca="1"/>
        <v>214.1</v>
      </c>
      <c r="AN4" vm="2516">
        <f ca="1"/>
        <v>210.62</v>
      </c>
      <c r="AO4" vm="2517">
        <f ca="1"/>
        <v>216.75</v>
      </c>
      <c r="AP4" vm="2518">
        <f ca="1"/>
        <v>220.27</v>
      </c>
      <c r="AQ4" vm="2519">
        <f ca="1"/>
        <v>221.55</v>
      </c>
      <c r="AR4" vm="2520">
        <f ca="1"/>
        <v>226.34</v>
      </c>
      <c r="AS4" vm="2521">
        <f ca="1"/>
        <v>227.82</v>
      </c>
      <c r="AT4" vm="2522">
        <f ca="1"/>
        <v>228.68</v>
      </c>
      <c r="AU4" vm="2523">
        <f ca="1"/>
        <v>232.98</v>
      </c>
      <c r="AV4" vm="2524">
        <f ca="1"/>
        <v>227.57</v>
      </c>
      <c r="AW4" vm="2525">
        <f ca="1"/>
        <v>230.54</v>
      </c>
      <c r="AX4" vm="2526">
        <f ca="1"/>
        <v>234.4</v>
      </c>
      <c r="AY4" vm="2527">
        <f ca="1"/>
        <v>234.82</v>
      </c>
      <c r="AZ4" vm="2528">
        <f ca="1"/>
        <v>228.88</v>
      </c>
      <c r="BA4" vm="2529">
        <f ca="1"/>
        <v>224.18</v>
      </c>
      <c r="BB4" vm="2530">
        <f ca="1"/>
        <v>224.31</v>
      </c>
      <c r="BC4" vm="2531">
        <f ca="1"/>
        <v>223.96</v>
      </c>
      <c r="BD4" vm="2532">
        <f ca="1"/>
        <v>225.01</v>
      </c>
      <c r="BE4" vm="2533">
        <f ca="1"/>
        <v>218.54</v>
      </c>
      <c r="BF4" vm="2534">
        <f ca="1"/>
        <v>217.49</v>
      </c>
      <c r="BG4" vm="2535">
        <f ca="1"/>
        <v>217.96</v>
      </c>
      <c r="BH4" vm="2536">
        <f ca="1"/>
        <v>218.24</v>
      </c>
      <c r="BI4" vm="2537">
        <f ca="1"/>
        <v>218.8</v>
      </c>
      <c r="BJ4" vm="2538">
        <f ca="1"/>
        <v>222.08</v>
      </c>
      <c r="BK4" vm="2539">
        <f ca="1"/>
        <v>218.36</v>
      </c>
      <c r="BL4" vm="2540">
        <f ca="1"/>
        <v>219.86</v>
      </c>
      <c r="BM4" vm="2541">
        <f ca="1"/>
        <v>209.27</v>
      </c>
      <c r="BN4" vm="1523">
        <f ca="1"/>
        <v>207.23</v>
      </c>
      <c r="BO4" vm="2542">
        <f ca="1"/>
        <v>209.82</v>
      </c>
      <c r="BP4" vm="2543">
        <f ca="1"/>
        <v>213.31</v>
      </c>
      <c r="BQ4" vm="2544">
        <f ca="1"/>
        <v>216.24</v>
      </c>
      <c r="BR4" vm="2545">
        <f ca="1"/>
        <v>217.53</v>
      </c>
      <c r="BS4" vm="2546">
        <f ca="1"/>
        <v>221.27</v>
      </c>
      <c r="BT4" vm="2547">
        <f ca="1"/>
        <v>221.72</v>
      </c>
      <c r="BU4" vm="2548">
        <f ca="1"/>
        <v>224.72</v>
      </c>
      <c r="BV4" vm="2549">
        <f ca="1"/>
        <v>226.05</v>
      </c>
      <c r="BW4" vm="2550">
        <f ca="1"/>
        <v>225.89</v>
      </c>
      <c r="BX4" vm="2551">
        <f ca="1"/>
        <v>226.51</v>
      </c>
      <c r="BY4" vm="2552">
        <f ca="1"/>
        <v>226.4</v>
      </c>
      <c r="BZ4" vm="2553">
        <f ca="1"/>
        <v>224.53</v>
      </c>
      <c r="CA4" vm="2554">
        <f ca="1"/>
        <v>226.84</v>
      </c>
      <c r="CB4" vm="2555">
        <f ca="1"/>
        <v>227.18</v>
      </c>
      <c r="CC4" vm="2556">
        <f ca="1"/>
        <v>228.03</v>
      </c>
      <c r="CD4" vm="2557">
        <f ca="1"/>
        <v>226.49</v>
      </c>
      <c r="CE4" vm="2558">
        <f ca="1"/>
        <v>229.79</v>
      </c>
      <c r="CF4" vm="2559">
        <f ca="1"/>
        <v>229</v>
      </c>
      <c r="CG4" vm="2560">
        <f ca="1"/>
        <v>222.77</v>
      </c>
      <c r="CH4" vm="2561">
        <f ca="1"/>
        <v>220.85</v>
      </c>
      <c r="CI4" vm="2562">
        <f ca="1"/>
        <v>222.38</v>
      </c>
      <c r="CJ4" vm="2563">
        <f ca="1"/>
        <v>220.82</v>
      </c>
      <c r="CK4" vm="2564">
        <f ca="1"/>
        <v>220.91</v>
      </c>
      <c r="CL4" vm="2565">
        <f ca="1"/>
        <v>220.11</v>
      </c>
      <c r="CM4" vm="2566">
        <f ca="1"/>
        <v>222.66</v>
      </c>
      <c r="CN4" vm="2560">
        <f ca="1"/>
        <v>222.77</v>
      </c>
      <c r="CO4" vm="2567">
        <f ca="1"/>
        <v>222.5</v>
      </c>
      <c r="CP4" vm="2568">
        <f ca="1"/>
        <v>216.32</v>
      </c>
      <c r="CQ4" vm="2569">
        <f ca="1"/>
        <v>216.79</v>
      </c>
      <c r="CR4" vm="2570">
        <f ca="1"/>
        <v>220.69</v>
      </c>
      <c r="CS4" vm="2571">
        <f ca="1"/>
        <v>228.87</v>
      </c>
      <c r="CT4" vm="2572">
        <f ca="1"/>
        <v>228.2</v>
      </c>
      <c r="CU4" vm="2573">
        <f ca="1"/>
        <v>226.47</v>
      </c>
      <c r="CV4" vm="2574">
        <f ca="1"/>
        <v>227.37</v>
      </c>
      <c r="CW4" vm="2575">
        <f ca="1"/>
        <v>226.37</v>
      </c>
      <c r="CX4" vm="2576">
        <f ca="1"/>
        <v>227.52</v>
      </c>
      <c r="CY4" vm="2577">
        <f ca="1"/>
        <v>227.79</v>
      </c>
      <c r="CZ4" vm="2578">
        <f ca="1"/>
        <v>233</v>
      </c>
      <c r="DA4" vm="2579">
        <f ca="1"/>
        <v>226.21</v>
      </c>
      <c r="DB4" vm="2580">
        <f ca="1"/>
        <v>226.78</v>
      </c>
      <c r="DC4" vm="2581">
        <f ca="1"/>
        <v>225.67</v>
      </c>
      <c r="DD4" vm="2582">
        <f ca="1"/>
        <v>226.8</v>
      </c>
      <c r="DE4" vm="2583">
        <f ca="1"/>
        <v>221.69</v>
      </c>
      <c r="DF4" vm="2584">
        <f ca="1"/>
        <v>225.77</v>
      </c>
      <c r="DG4" vm="2585">
        <f ca="1"/>
        <v>229.54</v>
      </c>
      <c r="DH4" vm="2586">
        <f ca="1"/>
        <v>229.04</v>
      </c>
      <c r="DI4" vm="2587">
        <f ca="1"/>
        <v>227.55</v>
      </c>
      <c r="DJ4" vm="2588">
        <f ca="1"/>
        <v>231.3</v>
      </c>
      <c r="DK4" vm="2589">
        <f ca="1"/>
        <v>233.85</v>
      </c>
      <c r="DL4" vm="2590">
        <f ca="1"/>
        <v>231.78</v>
      </c>
      <c r="DM4" vm="2591">
        <f ca="1"/>
        <v>232.15</v>
      </c>
      <c r="DN4" vm="2592">
        <f ca="1"/>
        <v>235</v>
      </c>
      <c r="DO4" vm="2593">
        <f ca="1"/>
        <v>236.48</v>
      </c>
      <c r="DP4" vm="2594">
        <f ca="1"/>
        <v>235.86</v>
      </c>
      <c r="DQ4" vm="2595">
        <f ca="1"/>
        <v>230.76</v>
      </c>
      <c r="DR4" vm="2596">
        <f ca="1"/>
        <v>230.57</v>
      </c>
      <c r="DS4" vm="2597">
        <f ca="1"/>
        <v>231.41</v>
      </c>
      <c r="DT4" vm="2598">
        <f ca="1"/>
        <v>233.4</v>
      </c>
      <c r="DU4" vm="2599">
        <f ca="1"/>
        <v>233.67</v>
      </c>
      <c r="DV4" vm="2600">
        <f ca="1"/>
        <v>230.1</v>
      </c>
      <c r="DW4" vm="2601">
        <f ca="1"/>
        <v>225.91</v>
      </c>
      <c r="DX4" vm="2602">
        <f ca="1"/>
        <v>222.91</v>
      </c>
      <c r="DY4" vm="2603">
        <f ca="1"/>
        <v>222.01</v>
      </c>
      <c r="DZ4" vm="2604">
        <f ca="1"/>
        <v>223.45</v>
      </c>
      <c r="EA4" vm="2605">
        <f ca="1"/>
        <v>222.72</v>
      </c>
      <c r="EB4" vm="2606">
        <f ca="1"/>
        <v>227.48</v>
      </c>
      <c r="EC4" vm="2607">
        <f ca="1"/>
        <v>226.96</v>
      </c>
      <c r="ED4" vm="2608">
        <f ca="1"/>
        <v>224.23</v>
      </c>
      <c r="EE4" vm="2608">
        <f ca="1"/>
        <v>224.23</v>
      </c>
      <c r="EF4" vm="2609">
        <f ca="1"/>
        <v>225.12</v>
      </c>
      <c r="EG4" vm="2610">
        <f ca="1"/>
        <v>228.22</v>
      </c>
      <c r="EH4" vm="2611">
        <f ca="1"/>
        <v>225</v>
      </c>
      <c r="EI4" vm="2612">
        <f ca="1"/>
        <v>228.02</v>
      </c>
      <c r="EJ4" vm="2613">
        <f ca="1"/>
        <v>228.28</v>
      </c>
      <c r="EK4" vm="2559">
        <f ca="1"/>
        <v>229</v>
      </c>
      <c r="EL4" vm="2614">
        <f ca="1"/>
        <v>228.52</v>
      </c>
      <c r="EM4" vm="2615">
        <f ca="1"/>
        <v>229.87</v>
      </c>
      <c r="EN4" vm="2616">
        <f ca="1"/>
        <v>232.87</v>
      </c>
      <c r="EO4" vm="2617">
        <f ca="1"/>
        <v>235.06</v>
      </c>
      <c r="EP4" vm="2618">
        <f ca="1"/>
        <v>234.93</v>
      </c>
      <c r="EQ4" vm="2619">
        <f ca="1"/>
        <v>237.33</v>
      </c>
      <c r="ER4" vm="2620">
        <f ca="1"/>
        <v>239.59</v>
      </c>
      <c r="ES4" vm="2621">
        <f ca="1"/>
        <v>242.65</v>
      </c>
      <c r="ET4" vm="2622">
        <f ca="1"/>
        <v>243.01</v>
      </c>
      <c r="EU4" vm="2623">
        <f ca="1"/>
        <v>243.04</v>
      </c>
      <c r="EV4" vm="2624">
        <f ca="1"/>
        <v>242.84</v>
      </c>
      <c r="EW4" vm="2625">
        <f ca="1"/>
        <v>246.75</v>
      </c>
      <c r="EX4" vm="2626">
        <f ca="1"/>
        <v>247.77</v>
      </c>
      <c r="EY4" vm="2627">
        <f ca="1"/>
        <v>246.49</v>
      </c>
      <c r="EZ4" vm="2628">
        <f ca="1"/>
        <v>247.96</v>
      </c>
      <c r="FA4" vm="2629">
        <f ca="1"/>
        <v>248.13</v>
      </c>
      <c r="FB4" vm="2630">
        <f ca="1"/>
        <v>251.04</v>
      </c>
      <c r="FC4" vm="2631">
        <f ca="1"/>
        <v>253.48</v>
      </c>
      <c r="FD4" vm="978">
        <f ca="1"/>
        <v>248.05</v>
      </c>
      <c r="FE4" vm="1162">
        <f ca="1"/>
        <v>249.79</v>
      </c>
      <c r="FF4" vm="2632">
        <f ca="1"/>
        <v>254.49</v>
      </c>
      <c r="FG4" vm="2633">
        <f ca="1"/>
        <v>255.27</v>
      </c>
      <c r="FH4" vm="2634">
        <f ca="1"/>
        <v>258.2</v>
      </c>
      <c r="FI4" vm="2635">
        <f ca="1"/>
        <v>259.02</v>
      </c>
      <c r="FJ4" vm="2636">
        <f ca="1"/>
        <v>255.59</v>
      </c>
      <c r="FK4" vm="2637">
        <f ca="1"/>
        <v>252.2</v>
      </c>
      <c r="FL4" vm="2638">
        <f ca="1"/>
        <v>250.42</v>
      </c>
      <c r="FM4" vm="2639">
        <f ca="1"/>
        <v>243.85</v>
      </c>
      <c r="FN4" vm="2640">
        <f ca="1"/>
        <v>243.36</v>
      </c>
      <c r="FO4" vm="2641">
        <f ca="1"/>
        <v>245</v>
      </c>
      <c r="FP4" vm="2642">
        <f ca="1"/>
        <v>242.21</v>
      </c>
      <c r="FQ4" vm="2643">
        <f ca="1"/>
        <v>242.7</v>
      </c>
      <c r="FR4" vm="2644">
        <f ca="1"/>
        <v>236.85</v>
      </c>
      <c r="FS4" vm="2526">
        <f ca="1"/>
        <v>234.4</v>
      </c>
      <c r="FT4" vm="2645">
        <f ca="1"/>
        <v>233.28</v>
      </c>
      <c r="FU4" vm="2646">
        <f ca="1"/>
        <v>237.87</v>
      </c>
      <c r="FV4" vm="2647">
        <f ca="1"/>
        <v>228.26</v>
      </c>
      <c r="FW4" vm="2648">
        <f ca="1"/>
        <v>229.98</v>
      </c>
      <c r="FX4" vm="2649">
        <f ca="1"/>
        <v>222.64</v>
      </c>
      <c r="FY4" vm="2650">
        <f ca="1"/>
        <v>223.83</v>
      </c>
      <c r="FZ4" vm="2651">
        <f ca="1"/>
        <v>223.66</v>
      </c>
      <c r="GA4" vm="2652">
        <f ca="1"/>
        <v>222.78</v>
      </c>
      <c r="GB4" vm="2653">
        <f ca="1"/>
        <v>229.86</v>
      </c>
      <c r="GC4" vm="2654">
        <f ca="1"/>
        <v>238.26</v>
      </c>
      <c r="GD4" vm="2655">
        <f ca="1"/>
        <v>239.36</v>
      </c>
      <c r="GE4" vm="2656">
        <f ca="1"/>
        <v>237.59</v>
      </c>
      <c r="GF4" vm="2657">
        <f ca="1"/>
        <v>236</v>
      </c>
      <c r="GG4" vm="2658">
        <f ca="1"/>
        <v>228.01</v>
      </c>
      <c r="GH4" vm="2659">
        <f ca="1"/>
        <v>232.8</v>
      </c>
      <c r="GI4" vm="2660">
        <f ca="1"/>
        <v>232.47</v>
      </c>
      <c r="GJ4" vm="2661">
        <f ca="1"/>
        <v>233.22</v>
      </c>
      <c r="GK4" vm="2662">
        <f ca="1"/>
        <v>227.63</v>
      </c>
      <c r="GL4" vm="2663">
        <f ca="1"/>
        <v>227.65</v>
      </c>
      <c r="GM4" vm="2664">
        <f ca="1"/>
        <v>232.62</v>
      </c>
      <c r="GN4" vm="2665">
        <f ca="1"/>
        <v>236.87</v>
      </c>
      <c r="GO4" vm="1585">
        <f ca="1"/>
        <v>241.53</v>
      </c>
      <c r="GP4" vm="2666">
        <f ca="1"/>
        <v>244.6</v>
      </c>
      <c r="GQ4" vm="2667">
        <f ca="1"/>
        <v>244.47</v>
      </c>
      <c r="GR4" vm="2668">
        <f ca="1"/>
        <v>244.87</v>
      </c>
      <c r="GS4" vm="2669">
        <f ca="1"/>
        <v>245.83</v>
      </c>
      <c r="GT4" vm="2670">
        <f ca="1"/>
        <v>245.55</v>
      </c>
      <c r="GU4" vm="2671">
        <f ca="1"/>
        <v>247.1</v>
      </c>
      <c r="GV4" vm="2672">
        <f ca="1"/>
        <v>247.04</v>
      </c>
      <c r="GW4" vm="2673">
        <f ca="1"/>
        <v>240.36</v>
      </c>
      <c r="GX4" vm="2674">
        <f ca="1"/>
        <v>237.3</v>
      </c>
      <c r="GY4" vm="2675">
        <f ca="1"/>
        <v>241.84</v>
      </c>
      <c r="GZ4" vm="2676">
        <f ca="1"/>
        <v>238.03</v>
      </c>
      <c r="HA4" vm="2677">
        <f ca="1"/>
        <v>235.93</v>
      </c>
      <c r="HB4" vm="2678">
        <f ca="1"/>
        <v>235.74</v>
      </c>
      <c r="HC4" vm="2679">
        <f ca="1"/>
        <v>235.33</v>
      </c>
      <c r="HD4" vm="2680">
        <f ca="1"/>
        <v>239.07</v>
      </c>
      <c r="HE4" vm="2606">
        <f ca="1"/>
        <v>227.48</v>
      </c>
      <c r="HF4" vm="2681">
        <f ca="1"/>
        <v>220.84</v>
      </c>
      <c r="HG4" vm="2682">
        <f ca="1"/>
        <v>216.98</v>
      </c>
      <c r="HH4" vm="2510">
        <f ca="1"/>
        <v>209.68</v>
      </c>
      <c r="HI4" vm="2683">
        <f ca="1"/>
        <v>213.49</v>
      </c>
      <c r="HJ4" vm="2684">
        <f ca="1"/>
        <v>214</v>
      </c>
      <c r="HK4" vm="2685">
        <f ca="1"/>
        <v>212.69</v>
      </c>
      <c r="HL4" vm="2686">
        <f ca="1"/>
        <v>215.24</v>
      </c>
      <c r="HM4" vm="2515">
        <f ca="1"/>
        <v>214.1</v>
      </c>
      <c r="HN4" vm="2687">
        <f ca="1"/>
        <v>218.27</v>
      </c>
      <c r="HO4" vm="2688">
        <f ca="1"/>
        <v>220.73</v>
      </c>
      <c r="HP4" vm="2689">
        <f ca="1"/>
        <v>223.75</v>
      </c>
      <c r="HQ4" vm="2690">
        <f ca="1"/>
        <v>221.53</v>
      </c>
      <c r="HR4" vm="2691">
        <f ca="1"/>
        <v>223.85</v>
      </c>
      <c r="HS4" vm="2692">
        <f ca="1"/>
        <v>217.9</v>
      </c>
      <c r="HT4" vm="2693">
        <f ca="1"/>
        <v>222.13</v>
      </c>
      <c r="HU4" vm="2694">
        <f ca="1"/>
        <v>223.19</v>
      </c>
      <c r="HV4" vm="2695">
        <f ca="1"/>
        <v>223.89</v>
      </c>
      <c r="HW4" vm="2696">
        <f ca="1"/>
        <v>203.19</v>
      </c>
      <c r="HX4" vm="2697">
        <f ca="1"/>
        <v>188.38</v>
      </c>
      <c r="HY4" vm="2698">
        <f ca="1"/>
        <v>181.46</v>
      </c>
      <c r="HZ4" vm="2699">
        <f ca="1"/>
        <v>172.42</v>
      </c>
      <c r="IA4" vm="2700">
        <f ca="1"/>
        <v>198.85</v>
      </c>
      <c r="IB4" vm="2701">
        <f ca="1"/>
        <v>190.42</v>
      </c>
      <c r="IC4" vm="2702">
        <f ca="1"/>
        <v>198.15</v>
      </c>
      <c r="ID4" vm="2703">
        <f ca="1"/>
        <v>202.52</v>
      </c>
      <c r="IE4" vm="2704">
        <f ca="1"/>
        <v>202.14</v>
      </c>
      <c r="IF4" vm="2705">
        <f ca="1"/>
        <v>194.27</v>
      </c>
      <c r="IG4" vm="2706">
        <f ca="1"/>
        <v>196.98</v>
      </c>
      <c r="IH4" vm="2707">
        <f ca="1"/>
        <v>193.16</v>
      </c>
      <c r="II4" vm="2708">
        <f ca="1"/>
        <v>199.74</v>
      </c>
      <c r="IJ4" vm="2709">
        <f ca="1"/>
        <v>204.6</v>
      </c>
      <c r="IK4" vm="2710">
        <f ca="1"/>
        <v>208.37</v>
      </c>
      <c r="IL4" vm="2711">
        <f ca="1"/>
        <v>209.28</v>
      </c>
      <c r="IM4" vm="2712">
        <f ca="1"/>
        <v>210.14</v>
      </c>
      <c r="IN4" vm="2713">
        <f ca="1"/>
        <v>211.21</v>
      </c>
      <c r="IO4" vm="2714">
        <f ca="1"/>
        <v>212.5</v>
      </c>
      <c r="IP4" vm="2715">
        <f ca="1"/>
        <v>213.32</v>
      </c>
      <c r="IQ4" vm="2716">
        <f ca="1"/>
        <v>205.35</v>
      </c>
    </row>
    <row r="5" spans="1:251" x14ac:dyDescent="0.25">
      <c r="B5" t="s">
        <v>35</v>
      </c>
    </row>
    <row r="6" spans="1:251" x14ac:dyDescent="0.25">
      <c r="B6" t="s">
        <v>36</v>
      </c>
    </row>
    <row r="7" spans="1:251" x14ac:dyDescent="0.25">
      <c r="B7" t="s">
        <v>37</v>
      </c>
    </row>
    <row r="8" spans="1:251" x14ac:dyDescent="0.25">
      <c r="B8" t="s">
        <v>38</v>
      </c>
    </row>
    <row r="9" spans="1:251" x14ac:dyDescent="0.25">
      <c r="B9" t="s">
        <v>39</v>
      </c>
    </row>
    <row r="10" spans="1:251" x14ac:dyDescent="0.25">
      <c r="A10" t="s">
        <v>33</v>
      </c>
      <c r="B10" t="s">
        <v>40</v>
      </c>
    </row>
    <row r="11" spans="1:251" x14ac:dyDescent="0.25">
      <c r="B11" t="s">
        <v>41</v>
      </c>
    </row>
    <row r="12" spans="1:251" x14ac:dyDescent="0.25">
      <c r="B12" t="s">
        <v>42</v>
      </c>
    </row>
    <row r="13" spans="1:251" x14ac:dyDescent="0.25">
      <c r="B13" t="s">
        <v>43</v>
      </c>
    </row>
    <row r="14" spans="1:251" x14ac:dyDescent="0.25">
      <c r="B14" t="s">
        <v>44</v>
      </c>
    </row>
    <row r="15" spans="1:251" x14ac:dyDescent="0.25">
      <c r="B15" t="s">
        <v>45</v>
      </c>
    </row>
    <row r="16" spans="1:251" x14ac:dyDescent="0.25">
      <c r="B16" t="s">
        <v>46</v>
      </c>
    </row>
    <row r="17" spans="2:2" x14ac:dyDescent="0.25">
      <c r="B17" t="s">
        <v>47</v>
      </c>
    </row>
    <row r="18" spans="2:2" x14ac:dyDescent="0.25">
      <c r="B18" t="s">
        <v>48</v>
      </c>
    </row>
    <row r="19" spans="2:2" x14ac:dyDescent="0.25">
      <c r="B19" t="s">
        <v>49</v>
      </c>
    </row>
    <row r="20" spans="2:2" x14ac:dyDescent="0.25">
      <c r="B20" t="s">
        <v>50</v>
      </c>
    </row>
    <row r="21" spans="2:2" x14ac:dyDescent="0.25">
      <c r="B21" t="s">
        <v>51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6C6D0-1A36-44C3-A02B-810E938EE685}">
  <dimension ref="A1:IQ21"/>
  <sheetViews>
    <sheetView workbookViewId="0">
      <selection activeCell="B16" sqref="B16:C16"/>
    </sheetView>
  </sheetViews>
  <sheetFormatPr defaultRowHeight="15" x14ac:dyDescent="0.25"/>
  <cols>
    <col min="1" max="1" width="11.85546875" bestFit="1" customWidth="1"/>
    <col min="2" max="2" width="15.85546875" bestFit="1" customWidth="1"/>
    <col min="3" max="253" width="10.42578125" bestFit="1" customWidth="1"/>
  </cols>
  <sheetData>
    <row r="1" spans="1:251" x14ac:dyDescent="0.25">
      <c r="A1" s="25" t="s">
        <v>13</v>
      </c>
      <c r="B1" t="s">
        <v>31</v>
      </c>
    </row>
    <row r="3" spans="1:251" x14ac:dyDescent="0.25">
      <c r="A3" s="25" t="s">
        <v>25</v>
      </c>
      <c r="B3" s="25" t="s">
        <v>26</v>
      </c>
      <c r="C3" cm="1" vm="2">
        <f t="array" aca="1" ref="C3:IQ4" ca="1">TRANSPOSE(_xlfn.STOCKHISTORY(A4&amp;":"&amp;B4,TODAY()-365,TODAY(),0,0,0,1))</f>
        <v>45418</v>
      </c>
      <c r="D3" vm="3">
        <f ca="1"/>
        <v>45419</v>
      </c>
      <c r="E3" vm="4">
        <f ca="1"/>
        <v>45420</v>
      </c>
      <c r="F3" vm="5">
        <f ca="1"/>
        <v>45421</v>
      </c>
      <c r="G3" vm="6">
        <f ca="1"/>
        <v>45422</v>
      </c>
      <c r="H3" vm="7">
        <f ca="1"/>
        <v>45425</v>
      </c>
      <c r="I3" vm="8">
        <f ca="1"/>
        <v>45426</v>
      </c>
      <c r="J3" vm="9">
        <f ca="1"/>
        <v>45427</v>
      </c>
      <c r="K3" vm="10">
        <f ca="1"/>
        <v>45428</v>
      </c>
      <c r="L3" vm="11">
        <f ca="1"/>
        <v>45429</v>
      </c>
      <c r="M3" vm="12">
        <f ca="1"/>
        <v>45432</v>
      </c>
      <c r="N3" vm="13">
        <f ca="1"/>
        <v>45433</v>
      </c>
      <c r="O3" vm="14">
        <f ca="1"/>
        <v>45434</v>
      </c>
      <c r="P3" vm="15">
        <f ca="1"/>
        <v>45435</v>
      </c>
      <c r="Q3" vm="16">
        <f ca="1"/>
        <v>45436</v>
      </c>
      <c r="R3" vm="17">
        <f ca="1"/>
        <v>45440</v>
      </c>
      <c r="S3" vm="18">
        <f ca="1"/>
        <v>45441</v>
      </c>
      <c r="T3" vm="19">
        <f ca="1"/>
        <v>45442</v>
      </c>
      <c r="U3" vm="20">
        <f ca="1"/>
        <v>45443</v>
      </c>
      <c r="V3" vm="21">
        <f ca="1"/>
        <v>45446</v>
      </c>
      <c r="W3" vm="22">
        <f ca="1"/>
        <v>45447</v>
      </c>
      <c r="X3" vm="23">
        <f ca="1"/>
        <v>45448</v>
      </c>
      <c r="Y3" vm="24">
        <f ca="1"/>
        <v>45449</v>
      </c>
      <c r="Z3" vm="25">
        <f ca="1"/>
        <v>45450</v>
      </c>
      <c r="AA3" vm="26">
        <f ca="1"/>
        <v>45453</v>
      </c>
      <c r="AB3" vm="27">
        <f ca="1"/>
        <v>45454</v>
      </c>
      <c r="AC3" vm="28">
        <f ca="1"/>
        <v>45455</v>
      </c>
      <c r="AD3" vm="29">
        <f ca="1"/>
        <v>45456</v>
      </c>
      <c r="AE3" vm="30">
        <f ca="1"/>
        <v>45457</v>
      </c>
      <c r="AF3" vm="31">
        <f ca="1"/>
        <v>45460</v>
      </c>
      <c r="AG3" vm="32">
        <f ca="1"/>
        <v>45461</v>
      </c>
      <c r="AH3" vm="33">
        <f ca="1"/>
        <v>45463</v>
      </c>
      <c r="AI3" vm="34">
        <f ca="1"/>
        <v>45464</v>
      </c>
      <c r="AJ3" vm="35">
        <f ca="1"/>
        <v>45467</v>
      </c>
      <c r="AK3" vm="36">
        <f ca="1"/>
        <v>45468</v>
      </c>
      <c r="AL3" vm="37">
        <f ca="1"/>
        <v>45469</v>
      </c>
      <c r="AM3" vm="38">
        <f ca="1"/>
        <v>45470</v>
      </c>
      <c r="AN3" vm="39">
        <f ca="1"/>
        <v>45471</v>
      </c>
      <c r="AO3" vm="40">
        <f ca="1"/>
        <v>45474</v>
      </c>
      <c r="AP3" vm="41">
        <f ca="1"/>
        <v>45475</v>
      </c>
      <c r="AQ3" vm="42">
        <f ca="1"/>
        <v>45476</v>
      </c>
      <c r="AR3" vm="43">
        <f ca="1"/>
        <v>45478</v>
      </c>
      <c r="AS3" vm="44">
        <f ca="1"/>
        <v>45481</v>
      </c>
      <c r="AT3" vm="45">
        <f ca="1"/>
        <v>45482</v>
      </c>
      <c r="AU3" vm="46">
        <f ca="1"/>
        <v>45483</v>
      </c>
      <c r="AV3" vm="47">
        <f ca="1"/>
        <v>45484</v>
      </c>
      <c r="AW3" vm="48">
        <f ca="1"/>
        <v>45485</v>
      </c>
      <c r="AX3" vm="49">
        <f ca="1"/>
        <v>45488</v>
      </c>
      <c r="AY3" vm="50">
        <f ca="1"/>
        <v>45489</v>
      </c>
      <c r="AZ3" vm="51">
        <f ca="1"/>
        <v>45490</v>
      </c>
      <c r="BA3" vm="52">
        <f ca="1"/>
        <v>45491</v>
      </c>
      <c r="BB3" vm="53">
        <f ca="1"/>
        <v>45492</v>
      </c>
      <c r="BC3" vm="54">
        <f ca="1"/>
        <v>45495</v>
      </c>
      <c r="BD3" vm="55">
        <f ca="1"/>
        <v>45496</v>
      </c>
      <c r="BE3" vm="56">
        <f ca="1"/>
        <v>45497</v>
      </c>
      <c r="BF3" vm="57">
        <f ca="1"/>
        <v>45498</v>
      </c>
      <c r="BG3" vm="58">
        <f ca="1"/>
        <v>45499</v>
      </c>
      <c r="BH3" vm="59">
        <f ca="1"/>
        <v>45502</v>
      </c>
      <c r="BI3" vm="60">
        <f ca="1"/>
        <v>45503</v>
      </c>
      <c r="BJ3" vm="61">
        <f ca="1"/>
        <v>45504</v>
      </c>
      <c r="BK3" vm="62">
        <f ca="1"/>
        <v>45505</v>
      </c>
      <c r="BL3" vm="63">
        <f ca="1"/>
        <v>45506</v>
      </c>
      <c r="BM3" vm="64">
        <f ca="1"/>
        <v>45509</v>
      </c>
      <c r="BN3" vm="65">
        <f ca="1"/>
        <v>45510</v>
      </c>
      <c r="BO3" vm="66">
        <f ca="1"/>
        <v>45511</v>
      </c>
      <c r="BP3" vm="67">
        <f ca="1"/>
        <v>45512</v>
      </c>
      <c r="BQ3" vm="68">
        <f ca="1"/>
        <v>45513</v>
      </c>
      <c r="BR3" vm="69">
        <f ca="1"/>
        <v>45516</v>
      </c>
      <c r="BS3" vm="70">
        <f ca="1"/>
        <v>45517</v>
      </c>
      <c r="BT3" vm="71">
        <f ca="1"/>
        <v>45518</v>
      </c>
      <c r="BU3" vm="72">
        <f ca="1"/>
        <v>45519</v>
      </c>
      <c r="BV3" vm="73">
        <f ca="1"/>
        <v>45520</v>
      </c>
      <c r="BW3" vm="74">
        <f ca="1"/>
        <v>45523</v>
      </c>
      <c r="BX3" vm="75">
        <f ca="1"/>
        <v>45524</v>
      </c>
      <c r="BY3" vm="76">
        <f ca="1"/>
        <v>45525</v>
      </c>
      <c r="BZ3" vm="77">
        <f ca="1"/>
        <v>45526</v>
      </c>
      <c r="CA3" vm="78">
        <f ca="1"/>
        <v>45527</v>
      </c>
      <c r="CB3" vm="79">
        <f ca="1"/>
        <v>45530</v>
      </c>
      <c r="CC3" vm="80">
        <f ca="1"/>
        <v>45531</v>
      </c>
      <c r="CD3" vm="81">
        <f ca="1"/>
        <v>45532</v>
      </c>
      <c r="CE3" vm="82">
        <f ca="1"/>
        <v>45533</v>
      </c>
      <c r="CF3" vm="83">
        <f ca="1"/>
        <v>45534</v>
      </c>
      <c r="CG3" vm="84">
        <f ca="1"/>
        <v>45538</v>
      </c>
      <c r="CH3" vm="85">
        <f ca="1"/>
        <v>45539</v>
      </c>
      <c r="CI3" vm="86">
        <f ca="1"/>
        <v>45540</v>
      </c>
      <c r="CJ3" vm="87">
        <f ca="1"/>
        <v>45541</v>
      </c>
      <c r="CK3" vm="88">
        <f ca="1"/>
        <v>45544</v>
      </c>
      <c r="CL3" vm="89">
        <f ca="1"/>
        <v>45545</v>
      </c>
      <c r="CM3" vm="90">
        <f ca="1"/>
        <v>45546</v>
      </c>
      <c r="CN3" vm="91">
        <f ca="1"/>
        <v>45547</v>
      </c>
      <c r="CO3" vm="92">
        <f ca="1"/>
        <v>45548</v>
      </c>
      <c r="CP3" vm="93">
        <f ca="1"/>
        <v>45551</v>
      </c>
      <c r="CQ3" vm="94">
        <f ca="1"/>
        <v>45552</v>
      </c>
      <c r="CR3" vm="95">
        <f ca="1"/>
        <v>45553</v>
      </c>
      <c r="CS3" vm="96">
        <f ca="1"/>
        <v>45554</v>
      </c>
      <c r="CT3" vm="97">
        <f ca="1"/>
        <v>45555</v>
      </c>
      <c r="CU3" vm="98">
        <f ca="1"/>
        <v>45558</v>
      </c>
      <c r="CV3" vm="99">
        <f ca="1"/>
        <v>45559</v>
      </c>
      <c r="CW3" vm="100">
        <f ca="1"/>
        <v>45560</v>
      </c>
      <c r="CX3" vm="101">
        <f ca="1"/>
        <v>45561</v>
      </c>
      <c r="CY3" vm="102">
        <f ca="1"/>
        <v>45562</v>
      </c>
      <c r="CZ3" vm="103">
        <f ca="1"/>
        <v>45565</v>
      </c>
      <c r="DA3" vm="104">
        <f ca="1"/>
        <v>45566</v>
      </c>
      <c r="DB3" vm="105">
        <f ca="1"/>
        <v>45567</v>
      </c>
      <c r="DC3" vm="106">
        <f ca="1"/>
        <v>45568</v>
      </c>
      <c r="DD3" vm="107">
        <f ca="1"/>
        <v>45569</v>
      </c>
      <c r="DE3" vm="108">
        <f ca="1"/>
        <v>45572</v>
      </c>
      <c r="DF3" vm="109">
        <f ca="1"/>
        <v>45573</v>
      </c>
      <c r="DG3" vm="110">
        <f ca="1"/>
        <v>45574</v>
      </c>
      <c r="DH3" vm="111">
        <f ca="1"/>
        <v>45575</v>
      </c>
      <c r="DI3" vm="112">
        <f ca="1"/>
        <v>45576</v>
      </c>
      <c r="DJ3" vm="113">
        <f ca="1"/>
        <v>45579</v>
      </c>
      <c r="DK3" vm="114">
        <f ca="1"/>
        <v>45580</v>
      </c>
      <c r="DL3" vm="115">
        <f ca="1"/>
        <v>45581</v>
      </c>
      <c r="DM3" vm="116">
        <f ca="1"/>
        <v>45582</v>
      </c>
      <c r="DN3" vm="117">
        <f ca="1"/>
        <v>45583</v>
      </c>
      <c r="DO3" vm="118">
        <f ca="1"/>
        <v>45586</v>
      </c>
      <c r="DP3" vm="119">
        <f ca="1"/>
        <v>45587</v>
      </c>
      <c r="DQ3" vm="120">
        <f ca="1"/>
        <v>45588</v>
      </c>
      <c r="DR3" vm="121">
        <f ca="1"/>
        <v>45589</v>
      </c>
      <c r="DS3" vm="122">
        <f ca="1"/>
        <v>45590</v>
      </c>
      <c r="DT3" vm="123">
        <f ca="1"/>
        <v>45593</v>
      </c>
      <c r="DU3" vm="124">
        <f ca="1"/>
        <v>45594</v>
      </c>
      <c r="DV3" vm="125">
        <f ca="1"/>
        <v>45595</v>
      </c>
      <c r="DW3" vm="126">
        <f ca="1"/>
        <v>45596</v>
      </c>
      <c r="DX3" vm="127">
        <f ca="1"/>
        <v>45597</v>
      </c>
      <c r="DY3" vm="128">
        <f ca="1"/>
        <v>45600</v>
      </c>
      <c r="DZ3" vm="129">
        <f ca="1"/>
        <v>45601</v>
      </c>
      <c r="EA3" vm="130">
        <f ca="1"/>
        <v>45602</v>
      </c>
      <c r="EB3" vm="131">
        <f ca="1"/>
        <v>45603</v>
      </c>
      <c r="EC3" vm="132">
        <f ca="1"/>
        <v>45604</v>
      </c>
      <c r="ED3" vm="133">
        <f ca="1"/>
        <v>45607</v>
      </c>
      <c r="EE3" vm="134">
        <f ca="1"/>
        <v>45608</v>
      </c>
      <c r="EF3" vm="135">
        <f ca="1"/>
        <v>45609</v>
      </c>
      <c r="EG3" vm="136">
        <f ca="1"/>
        <v>45610</v>
      </c>
      <c r="EH3" vm="137">
        <f ca="1"/>
        <v>45611</v>
      </c>
      <c r="EI3" vm="138">
        <f ca="1"/>
        <v>45614</v>
      </c>
      <c r="EJ3" vm="139">
        <f ca="1"/>
        <v>45615</v>
      </c>
      <c r="EK3" vm="140">
        <f ca="1"/>
        <v>45616</v>
      </c>
      <c r="EL3" vm="141">
        <f ca="1"/>
        <v>45617</v>
      </c>
      <c r="EM3" vm="142">
        <f ca="1"/>
        <v>45618</v>
      </c>
      <c r="EN3" vm="143">
        <f ca="1"/>
        <v>45621</v>
      </c>
      <c r="EO3" vm="144">
        <f ca="1"/>
        <v>45622</v>
      </c>
      <c r="EP3" vm="145">
        <f ca="1"/>
        <v>45623</v>
      </c>
      <c r="EQ3" vm="146">
        <f ca="1"/>
        <v>45625</v>
      </c>
      <c r="ER3" vm="147">
        <f ca="1"/>
        <v>45628</v>
      </c>
      <c r="ES3" vm="148">
        <f ca="1"/>
        <v>45629</v>
      </c>
      <c r="ET3" vm="149">
        <f ca="1"/>
        <v>45630</v>
      </c>
      <c r="EU3" vm="150">
        <f ca="1"/>
        <v>45631</v>
      </c>
      <c r="EV3" vm="151">
        <f ca="1"/>
        <v>45632</v>
      </c>
      <c r="EW3" vm="152">
        <f ca="1"/>
        <v>45635</v>
      </c>
      <c r="EX3" vm="153">
        <f ca="1"/>
        <v>45636</v>
      </c>
      <c r="EY3" vm="154">
        <f ca="1"/>
        <v>45637</v>
      </c>
      <c r="EZ3" vm="155">
        <f ca="1"/>
        <v>45638</v>
      </c>
      <c r="FA3" vm="156">
        <f ca="1"/>
        <v>45639</v>
      </c>
      <c r="FB3" vm="157">
        <f ca="1"/>
        <v>45642</v>
      </c>
      <c r="FC3" vm="158">
        <f ca="1"/>
        <v>45643</v>
      </c>
      <c r="FD3" vm="159">
        <f ca="1"/>
        <v>45644</v>
      </c>
      <c r="FE3" vm="160">
        <f ca="1"/>
        <v>45645</v>
      </c>
      <c r="FF3" vm="161">
        <f ca="1"/>
        <v>45646</v>
      </c>
      <c r="FG3" vm="162">
        <f ca="1"/>
        <v>45649</v>
      </c>
      <c r="FH3" vm="163">
        <f ca="1"/>
        <v>45650</v>
      </c>
      <c r="FI3" vm="164">
        <f ca="1"/>
        <v>45652</v>
      </c>
      <c r="FJ3" vm="165">
        <f ca="1"/>
        <v>45653</v>
      </c>
      <c r="FK3" vm="166">
        <f ca="1"/>
        <v>45656</v>
      </c>
      <c r="FL3" vm="167">
        <f ca="1"/>
        <v>45657</v>
      </c>
      <c r="FM3" vm="168">
        <f ca="1"/>
        <v>45659</v>
      </c>
      <c r="FN3" vm="169">
        <f ca="1"/>
        <v>45660</v>
      </c>
      <c r="FO3" vm="170">
        <f ca="1"/>
        <v>45663</v>
      </c>
      <c r="FP3" vm="171">
        <f ca="1"/>
        <v>45664</v>
      </c>
      <c r="FQ3" vm="172">
        <f ca="1"/>
        <v>45665</v>
      </c>
      <c r="FR3" vm="173">
        <f ca="1"/>
        <v>45667</v>
      </c>
      <c r="FS3" vm="174">
        <f ca="1"/>
        <v>45670</v>
      </c>
      <c r="FT3" vm="175">
        <f ca="1"/>
        <v>45671</v>
      </c>
      <c r="FU3" vm="176">
        <f ca="1"/>
        <v>45672</v>
      </c>
      <c r="FV3" vm="177">
        <f ca="1"/>
        <v>45673</v>
      </c>
      <c r="FW3" vm="178">
        <f ca="1"/>
        <v>45674</v>
      </c>
      <c r="FX3" vm="179">
        <f ca="1"/>
        <v>45678</v>
      </c>
      <c r="FY3" vm="180">
        <f ca="1"/>
        <v>45679</v>
      </c>
      <c r="FZ3" vm="181">
        <f ca="1"/>
        <v>45680</v>
      </c>
      <c r="GA3" vm="182">
        <f ca="1"/>
        <v>45681</v>
      </c>
      <c r="GB3" vm="183">
        <f ca="1"/>
        <v>45684</v>
      </c>
      <c r="GC3" vm="184">
        <f ca="1"/>
        <v>45685</v>
      </c>
      <c r="GD3" vm="185">
        <f ca="1"/>
        <v>45686</v>
      </c>
      <c r="GE3" vm="186">
        <f ca="1"/>
        <v>45687</v>
      </c>
      <c r="GF3" vm="187">
        <f ca="1"/>
        <v>45688</v>
      </c>
      <c r="GG3" vm="188">
        <f ca="1"/>
        <v>45691</v>
      </c>
      <c r="GH3" vm="189">
        <f ca="1"/>
        <v>45692</v>
      </c>
      <c r="GI3" vm="190">
        <f ca="1"/>
        <v>45693</v>
      </c>
      <c r="GJ3" vm="191">
        <f ca="1"/>
        <v>45694</v>
      </c>
      <c r="GK3" vm="192">
        <f ca="1"/>
        <v>45695</v>
      </c>
      <c r="GL3" vm="193">
        <f ca="1"/>
        <v>45698</v>
      </c>
      <c r="GM3" vm="194">
        <f ca="1"/>
        <v>45699</v>
      </c>
      <c r="GN3" vm="195">
        <f ca="1"/>
        <v>45700</v>
      </c>
      <c r="GO3" vm="196">
        <f ca="1"/>
        <v>45701</v>
      </c>
      <c r="GP3" vm="197">
        <f ca="1"/>
        <v>45702</v>
      </c>
      <c r="GQ3" vm="198">
        <f ca="1"/>
        <v>45706</v>
      </c>
      <c r="GR3" vm="199">
        <f ca="1"/>
        <v>45707</v>
      </c>
      <c r="GS3" vm="200">
        <f ca="1"/>
        <v>45708</v>
      </c>
      <c r="GT3" vm="201">
        <f ca="1"/>
        <v>45709</v>
      </c>
      <c r="GU3" vm="202">
        <f ca="1"/>
        <v>45712</v>
      </c>
      <c r="GV3" vm="203">
        <f ca="1"/>
        <v>45713</v>
      </c>
      <c r="GW3" vm="204">
        <f ca="1"/>
        <v>45714</v>
      </c>
      <c r="GX3" vm="205">
        <f ca="1"/>
        <v>45715</v>
      </c>
      <c r="GY3" vm="206">
        <f ca="1"/>
        <v>45716</v>
      </c>
      <c r="GZ3" vm="207">
        <f ca="1"/>
        <v>45719</v>
      </c>
      <c r="HA3" vm="208">
        <f ca="1"/>
        <v>45720</v>
      </c>
      <c r="HB3" vm="209">
        <f ca="1"/>
        <v>45721</v>
      </c>
      <c r="HC3" vm="210">
        <f ca="1"/>
        <v>45722</v>
      </c>
      <c r="HD3" vm="211">
        <f ca="1"/>
        <v>45723</v>
      </c>
      <c r="HE3" vm="212">
        <f ca="1"/>
        <v>45726</v>
      </c>
      <c r="HF3" vm="213">
        <f ca="1"/>
        <v>45727</v>
      </c>
      <c r="HG3" vm="214">
        <f ca="1"/>
        <v>45728</v>
      </c>
      <c r="HH3" vm="215">
        <f ca="1"/>
        <v>45729</v>
      </c>
      <c r="HI3" vm="216">
        <f ca="1"/>
        <v>45730</v>
      </c>
      <c r="HJ3" vm="217">
        <f ca="1"/>
        <v>45733</v>
      </c>
      <c r="HK3" vm="218">
        <f ca="1"/>
        <v>45734</v>
      </c>
      <c r="HL3" vm="219">
        <f ca="1"/>
        <v>45735</v>
      </c>
      <c r="HM3" vm="220">
        <f ca="1"/>
        <v>45736</v>
      </c>
      <c r="HN3" vm="221">
        <f ca="1"/>
        <v>45737</v>
      </c>
      <c r="HO3" vm="222">
        <f ca="1"/>
        <v>45740</v>
      </c>
      <c r="HP3" vm="223">
        <f ca="1"/>
        <v>45741</v>
      </c>
      <c r="HQ3" vm="224">
        <f ca="1"/>
        <v>45742</v>
      </c>
      <c r="HR3" vm="225">
        <f ca="1"/>
        <v>45743</v>
      </c>
      <c r="HS3" vm="226">
        <f ca="1"/>
        <v>45744</v>
      </c>
      <c r="HT3" vm="227">
        <f ca="1"/>
        <v>45747</v>
      </c>
      <c r="HU3" vm="228">
        <f ca="1"/>
        <v>45748</v>
      </c>
      <c r="HV3" vm="229">
        <f ca="1"/>
        <v>45749</v>
      </c>
      <c r="HW3" vm="230">
        <f ca="1"/>
        <v>45750</v>
      </c>
      <c r="HX3" vm="231">
        <f ca="1"/>
        <v>45751</v>
      </c>
      <c r="HY3" vm="232">
        <f ca="1"/>
        <v>45754</v>
      </c>
      <c r="HZ3" vm="233">
        <f ca="1"/>
        <v>45755</v>
      </c>
      <c r="IA3" vm="234">
        <f ca="1"/>
        <v>45756</v>
      </c>
      <c r="IB3" vm="235">
        <f ca="1"/>
        <v>45757</v>
      </c>
      <c r="IC3" vm="236">
        <f ca="1"/>
        <v>45758</v>
      </c>
      <c r="ID3" vm="237">
        <f ca="1"/>
        <v>45761</v>
      </c>
      <c r="IE3" vm="238">
        <f ca="1"/>
        <v>45762</v>
      </c>
      <c r="IF3" vm="239">
        <f ca="1"/>
        <v>45763</v>
      </c>
      <c r="IG3" vm="240">
        <f ca="1"/>
        <v>45764</v>
      </c>
      <c r="IH3" vm="241">
        <f ca="1"/>
        <v>45768</v>
      </c>
      <c r="II3" vm="242">
        <f ca="1"/>
        <v>45769</v>
      </c>
      <c r="IJ3" vm="243">
        <f ca="1"/>
        <v>45770</v>
      </c>
      <c r="IK3" vm="244">
        <f ca="1"/>
        <v>45771</v>
      </c>
      <c r="IL3" vm="245">
        <f ca="1"/>
        <v>45772</v>
      </c>
      <c r="IM3" vm="246">
        <f ca="1"/>
        <v>45775</v>
      </c>
      <c r="IN3" vm="247">
        <f ca="1"/>
        <v>45776</v>
      </c>
      <c r="IO3" vm="248">
        <f ca="1"/>
        <v>45777</v>
      </c>
      <c r="IP3" vm="249">
        <f ca="1"/>
        <v>45778</v>
      </c>
      <c r="IQ3" vm="250">
        <f ca="1"/>
        <v>45779</v>
      </c>
    </row>
    <row r="4" spans="1:251" x14ac:dyDescent="0.25">
      <c r="A4" t="s">
        <v>32</v>
      </c>
      <c r="B4" t="s">
        <v>34</v>
      </c>
      <c r="C4" vm="2479">
        <f ca="1"/>
        <v>181.71</v>
      </c>
      <c r="D4" vm="2480">
        <f ca="1"/>
        <v>182.4</v>
      </c>
      <c r="E4" vm="2481">
        <f ca="1"/>
        <v>182.74</v>
      </c>
      <c r="F4" vm="2482">
        <f ca="1"/>
        <v>184.57</v>
      </c>
      <c r="G4" vm="2483">
        <f ca="1"/>
        <v>183.05</v>
      </c>
      <c r="H4" vm="2484">
        <f ca="1"/>
        <v>186.28</v>
      </c>
      <c r="I4" vm="2485">
        <f ca="1"/>
        <v>187.43</v>
      </c>
      <c r="J4" vm="2486">
        <f ca="1"/>
        <v>189.72</v>
      </c>
      <c r="K4" vm="2487">
        <f ca="1"/>
        <v>189.84</v>
      </c>
      <c r="L4" vm="2488">
        <f ca="1"/>
        <v>189.87</v>
      </c>
      <c r="M4" vm="2489">
        <f ca="1"/>
        <v>191.04</v>
      </c>
      <c r="N4" vm="2490">
        <f ca="1"/>
        <v>192.35</v>
      </c>
      <c r="O4" vm="2491">
        <f ca="1"/>
        <v>190.9</v>
      </c>
      <c r="P4" vm="2492">
        <f ca="1"/>
        <v>186.88</v>
      </c>
      <c r="Q4" vm="2493">
        <f ca="1"/>
        <v>189.98</v>
      </c>
      <c r="R4" vm="2494">
        <f ca="1"/>
        <v>189.99</v>
      </c>
      <c r="S4" vm="2495">
        <f ca="1"/>
        <v>190.29</v>
      </c>
      <c r="T4" vm="2496">
        <f ca="1"/>
        <v>191.29</v>
      </c>
      <c r="U4" vm="2497">
        <f ca="1"/>
        <v>192.25</v>
      </c>
      <c r="V4" vm="2498">
        <f ca="1"/>
        <v>194.03</v>
      </c>
      <c r="W4" vm="2499">
        <f ca="1"/>
        <v>194.35</v>
      </c>
      <c r="X4" vm="2500">
        <f ca="1"/>
        <v>195.87</v>
      </c>
      <c r="Y4" vm="2501">
        <f ca="1"/>
        <v>194.48</v>
      </c>
      <c r="Z4" vm="2502">
        <f ca="1"/>
        <v>196.89</v>
      </c>
      <c r="AA4" vm="2503">
        <f ca="1"/>
        <v>193.12</v>
      </c>
      <c r="AB4" vm="2504">
        <f ca="1"/>
        <v>207.15</v>
      </c>
      <c r="AC4" vm="2505">
        <f ca="1"/>
        <v>213.07</v>
      </c>
      <c r="AD4" vm="2506">
        <f ca="1"/>
        <v>214.24</v>
      </c>
      <c r="AE4" vm="2507">
        <f ca="1"/>
        <v>212.49</v>
      </c>
      <c r="AF4" vm="2508">
        <f ca="1"/>
        <v>216.67</v>
      </c>
      <c r="AG4" vm="2509">
        <f ca="1"/>
        <v>214.29</v>
      </c>
      <c r="AH4" vm="2510">
        <f ca="1"/>
        <v>209.68</v>
      </c>
      <c r="AI4" vm="2511">
        <f ca="1"/>
        <v>207.49</v>
      </c>
      <c r="AJ4" vm="2512">
        <f ca="1"/>
        <v>208.14</v>
      </c>
      <c r="AK4" vm="2513">
        <f ca="1"/>
        <v>209.07</v>
      </c>
      <c r="AL4" vm="2514">
        <f ca="1"/>
        <v>213.25</v>
      </c>
      <c r="AM4" vm="2515">
        <f ca="1"/>
        <v>214.1</v>
      </c>
      <c r="AN4" vm="2516">
        <f ca="1"/>
        <v>210.62</v>
      </c>
      <c r="AO4" vm="2517">
        <f ca="1"/>
        <v>216.75</v>
      </c>
      <c r="AP4" vm="2518">
        <f ca="1"/>
        <v>220.27</v>
      </c>
      <c r="AQ4" vm="2519">
        <f ca="1"/>
        <v>221.55</v>
      </c>
      <c r="AR4" vm="2520">
        <f ca="1"/>
        <v>226.34</v>
      </c>
      <c r="AS4" vm="2521">
        <f ca="1"/>
        <v>227.82</v>
      </c>
      <c r="AT4" vm="2522">
        <f ca="1"/>
        <v>228.68</v>
      </c>
      <c r="AU4" vm="2523">
        <f ca="1"/>
        <v>232.98</v>
      </c>
      <c r="AV4" vm="2524">
        <f ca="1"/>
        <v>227.57</v>
      </c>
      <c r="AW4" vm="2525">
        <f ca="1"/>
        <v>230.54</v>
      </c>
      <c r="AX4" vm="2526">
        <f ca="1"/>
        <v>234.4</v>
      </c>
      <c r="AY4" vm="2527">
        <f ca="1"/>
        <v>234.82</v>
      </c>
      <c r="AZ4" vm="2528">
        <f ca="1"/>
        <v>228.88</v>
      </c>
      <c r="BA4" vm="2529">
        <f ca="1"/>
        <v>224.18</v>
      </c>
      <c r="BB4" vm="2530">
        <f ca="1"/>
        <v>224.31</v>
      </c>
      <c r="BC4" vm="2531">
        <f ca="1"/>
        <v>223.96</v>
      </c>
      <c r="BD4" vm="2532">
        <f ca="1"/>
        <v>225.01</v>
      </c>
      <c r="BE4" vm="2533">
        <f ca="1"/>
        <v>218.54</v>
      </c>
      <c r="BF4" vm="2534">
        <f ca="1"/>
        <v>217.49</v>
      </c>
      <c r="BG4" vm="2535">
        <f ca="1"/>
        <v>217.96</v>
      </c>
      <c r="BH4" vm="2536">
        <f ca="1"/>
        <v>218.24</v>
      </c>
      <c r="BI4" vm="2537">
        <f ca="1"/>
        <v>218.8</v>
      </c>
      <c r="BJ4" vm="2538">
        <f ca="1"/>
        <v>222.08</v>
      </c>
      <c r="BK4" vm="2539">
        <f ca="1"/>
        <v>218.36</v>
      </c>
      <c r="BL4" vm="2540">
        <f ca="1"/>
        <v>219.86</v>
      </c>
      <c r="BM4" vm="2541">
        <f ca="1"/>
        <v>209.27</v>
      </c>
      <c r="BN4" vm="1523">
        <f ca="1"/>
        <v>207.23</v>
      </c>
      <c r="BO4" vm="2542">
        <f ca="1"/>
        <v>209.82</v>
      </c>
      <c r="BP4" vm="2543">
        <f ca="1"/>
        <v>213.31</v>
      </c>
      <c r="BQ4" vm="2544">
        <f ca="1"/>
        <v>216.24</v>
      </c>
      <c r="BR4" vm="2545">
        <f ca="1"/>
        <v>217.53</v>
      </c>
      <c r="BS4" vm="2546">
        <f ca="1"/>
        <v>221.27</v>
      </c>
      <c r="BT4" vm="2547">
        <f ca="1"/>
        <v>221.72</v>
      </c>
      <c r="BU4" vm="2548">
        <f ca="1"/>
        <v>224.72</v>
      </c>
      <c r="BV4" vm="2549">
        <f ca="1"/>
        <v>226.05</v>
      </c>
      <c r="BW4" vm="2550">
        <f ca="1"/>
        <v>225.89</v>
      </c>
      <c r="BX4" vm="2551">
        <f ca="1"/>
        <v>226.51</v>
      </c>
      <c r="BY4" vm="2552">
        <f ca="1"/>
        <v>226.4</v>
      </c>
      <c r="BZ4" vm="2553">
        <f ca="1"/>
        <v>224.53</v>
      </c>
      <c r="CA4" vm="2554">
        <f ca="1"/>
        <v>226.84</v>
      </c>
      <c r="CB4" vm="2555">
        <f ca="1"/>
        <v>227.18</v>
      </c>
      <c r="CC4" vm="2556">
        <f ca="1"/>
        <v>228.03</v>
      </c>
      <c r="CD4" vm="2557">
        <f ca="1"/>
        <v>226.49</v>
      </c>
      <c r="CE4" vm="2558">
        <f ca="1"/>
        <v>229.79</v>
      </c>
      <c r="CF4" vm="2559">
        <f ca="1"/>
        <v>229</v>
      </c>
      <c r="CG4" vm="2560">
        <f ca="1"/>
        <v>222.77</v>
      </c>
      <c r="CH4" vm="2561">
        <f ca="1"/>
        <v>220.85</v>
      </c>
      <c r="CI4" vm="2562">
        <f ca="1"/>
        <v>222.38</v>
      </c>
      <c r="CJ4" vm="2563">
        <f ca="1"/>
        <v>220.82</v>
      </c>
      <c r="CK4" vm="2564">
        <f ca="1"/>
        <v>220.91</v>
      </c>
      <c r="CL4" vm="2565">
        <f ca="1"/>
        <v>220.11</v>
      </c>
      <c r="CM4" vm="2566">
        <f ca="1"/>
        <v>222.66</v>
      </c>
      <c r="CN4" vm="2560">
        <f ca="1"/>
        <v>222.77</v>
      </c>
      <c r="CO4" vm="2567">
        <f ca="1"/>
        <v>222.5</v>
      </c>
      <c r="CP4" vm="2568">
        <f ca="1"/>
        <v>216.32</v>
      </c>
      <c r="CQ4" vm="2569">
        <f ca="1"/>
        <v>216.79</v>
      </c>
      <c r="CR4" vm="2570">
        <f ca="1"/>
        <v>220.69</v>
      </c>
      <c r="CS4" vm="2571">
        <f ca="1"/>
        <v>228.87</v>
      </c>
      <c r="CT4" vm="2572">
        <f ca="1"/>
        <v>228.2</v>
      </c>
      <c r="CU4" vm="2573">
        <f ca="1"/>
        <v>226.47</v>
      </c>
      <c r="CV4" vm="2574">
        <f ca="1"/>
        <v>227.37</v>
      </c>
      <c r="CW4" vm="2575">
        <f ca="1"/>
        <v>226.37</v>
      </c>
      <c r="CX4" vm="2576">
        <f ca="1"/>
        <v>227.52</v>
      </c>
      <c r="CY4" vm="2577">
        <f ca="1"/>
        <v>227.79</v>
      </c>
      <c r="CZ4" vm="2578">
        <f ca="1"/>
        <v>233</v>
      </c>
      <c r="DA4" vm="2579">
        <f ca="1"/>
        <v>226.21</v>
      </c>
      <c r="DB4" vm="2580">
        <f ca="1"/>
        <v>226.78</v>
      </c>
      <c r="DC4" vm="2581">
        <f ca="1"/>
        <v>225.67</v>
      </c>
      <c r="DD4" vm="2582">
        <f ca="1"/>
        <v>226.8</v>
      </c>
      <c r="DE4" vm="2583">
        <f ca="1"/>
        <v>221.69</v>
      </c>
      <c r="DF4" vm="2584">
        <f ca="1"/>
        <v>225.77</v>
      </c>
      <c r="DG4" vm="2585">
        <f ca="1"/>
        <v>229.54</v>
      </c>
      <c r="DH4" vm="2586">
        <f ca="1"/>
        <v>229.04</v>
      </c>
      <c r="DI4" vm="2587">
        <f ca="1"/>
        <v>227.55</v>
      </c>
      <c r="DJ4" vm="2588">
        <f ca="1"/>
        <v>231.3</v>
      </c>
      <c r="DK4" vm="2589">
        <f ca="1"/>
        <v>233.85</v>
      </c>
      <c r="DL4" vm="2590">
        <f ca="1"/>
        <v>231.78</v>
      </c>
      <c r="DM4" vm="2591">
        <f ca="1"/>
        <v>232.15</v>
      </c>
      <c r="DN4" vm="2592">
        <f ca="1"/>
        <v>235</v>
      </c>
      <c r="DO4" vm="2593">
        <f ca="1"/>
        <v>236.48</v>
      </c>
      <c r="DP4" vm="2594">
        <f ca="1"/>
        <v>235.86</v>
      </c>
      <c r="DQ4" vm="2595">
        <f ca="1"/>
        <v>230.76</v>
      </c>
      <c r="DR4" vm="2596">
        <f ca="1"/>
        <v>230.57</v>
      </c>
      <c r="DS4" vm="2597">
        <f ca="1"/>
        <v>231.41</v>
      </c>
      <c r="DT4" vm="2598">
        <f ca="1"/>
        <v>233.4</v>
      </c>
      <c r="DU4" vm="2599">
        <f ca="1"/>
        <v>233.67</v>
      </c>
      <c r="DV4" vm="2600">
        <f ca="1"/>
        <v>230.1</v>
      </c>
      <c r="DW4" vm="2601">
        <f ca="1"/>
        <v>225.91</v>
      </c>
      <c r="DX4" vm="2602">
        <f ca="1"/>
        <v>222.91</v>
      </c>
      <c r="DY4" vm="2603">
        <f ca="1"/>
        <v>222.01</v>
      </c>
      <c r="DZ4" vm="2604">
        <f ca="1"/>
        <v>223.45</v>
      </c>
      <c r="EA4" vm="2605">
        <f ca="1"/>
        <v>222.72</v>
      </c>
      <c r="EB4" vm="2606">
        <f ca="1"/>
        <v>227.48</v>
      </c>
      <c r="EC4" vm="2607">
        <f ca="1"/>
        <v>226.96</v>
      </c>
      <c r="ED4" vm="2608">
        <f ca="1"/>
        <v>224.23</v>
      </c>
      <c r="EE4" vm="2608">
        <f ca="1"/>
        <v>224.23</v>
      </c>
      <c r="EF4" vm="2609">
        <f ca="1"/>
        <v>225.12</v>
      </c>
      <c r="EG4" vm="2610">
        <f ca="1"/>
        <v>228.22</v>
      </c>
      <c r="EH4" vm="2611">
        <f ca="1"/>
        <v>225</v>
      </c>
      <c r="EI4" vm="2612">
        <f ca="1"/>
        <v>228.02</v>
      </c>
      <c r="EJ4" vm="2613">
        <f ca="1"/>
        <v>228.28</v>
      </c>
      <c r="EK4" vm="2559">
        <f ca="1"/>
        <v>229</v>
      </c>
      <c r="EL4" vm="2614">
        <f ca="1"/>
        <v>228.52</v>
      </c>
      <c r="EM4" vm="2615">
        <f ca="1"/>
        <v>229.87</v>
      </c>
      <c r="EN4" vm="2616">
        <f ca="1"/>
        <v>232.87</v>
      </c>
      <c r="EO4" vm="2617">
        <f ca="1"/>
        <v>235.06</v>
      </c>
      <c r="EP4" vm="2618">
        <f ca="1"/>
        <v>234.93</v>
      </c>
      <c r="EQ4" vm="2619">
        <f ca="1"/>
        <v>237.33</v>
      </c>
      <c r="ER4" vm="2620">
        <f ca="1"/>
        <v>239.59</v>
      </c>
      <c r="ES4" vm="2621">
        <f ca="1"/>
        <v>242.65</v>
      </c>
      <c r="ET4" vm="2622">
        <f ca="1"/>
        <v>243.01</v>
      </c>
      <c r="EU4" vm="2623">
        <f ca="1"/>
        <v>243.04</v>
      </c>
      <c r="EV4" vm="2624">
        <f ca="1"/>
        <v>242.84</v>
      </c>
      <c r="EW4" vm="2625">
        <f ca="1"/>
        <v>246.75</v>
      </c>
      <c r="EX4" vm="2626">
        <f ca="1"/>
        <v>247.77</v>
      </c>
      <c r="EY4" vm="2627">
        <f ca="1"/>
        <v>246.49</v>
      </c>
      <c r="EZ4" vm="2628">
        <f ca="1"/>
        <v>247.96</v>
      </c>
      <c r="FA4" vm="2629">
        <f ca="1"/>
        <v>248.13</v>
      </c>
      <c r="FB4" vm="2630">
        <f ca="1"/>
        <v>251.04</v>
      </c>
      <c r="FC4" vm="2631">
        <f ca="1"/>
        <v>253.48</v>
      </c>
      <c r="FD4" vm="978">
        <f ca="1"/>
        <v>248.05</v>
      </c>
      <c r="FE4" vm="1162">
        <f ca="1"/>
        <v>249.79</v>
      </c>
      <c r="FF4" vm="2632">
        <f ca="1"/>
        <v>254.49</v>
      </c>
      <c r="FG4" vm="2633">
        <f ca="1"/>
        <v>255.27</v>
      </c>
      <c r="FH4" vm="2634">
        <f ca="1"/>
        <v>258.2</v>
      </c>
      <c r="FI4" vm="2635">
        <f ca="1"/>
        <v>259.02</v>
      </c>
      <c r="FJ4" vm="2636">
        <f ca="1"/>
        <v>255.59</v>
      </c>
      <c r="FK4" vm="2637">
        <f ca="1"/>
        <v>252.2</v>
      </c>
      <c r="FL4" vm="2638">
        <f ca="1"/>
        <v>250.42</v>
      </c>
      <c r="FM4" vm="2639">
        <f ca="1"/>
        <v>243.85</v>
      </c>
      <c r="FN4" vm="2640">
        <f ca="1"/>
        <v>243.36</v>
      </c>
      <c r="FO4" vm="2641">
        <f ca="1"/>
        <v>245</v>
      </c>
      <c r="FP4" vm="2642">
        <f ca="1"/>
        <v>242.21</v>
      </c>
      <c r="FQ4" vm="2643">
        <f ca="1"/>
        <v>242.7</v>
      </c>
      <c r="FR4" vm="2644">
        <f ca="1"/>
        <v>236.85</v>
      </c>
      <c r="FS4" vm="2526">
        <f ca="1"/>
        <v>234.4</v>
      </c>
      <c r="FT4" vm="2645">
        <f ca="1"/>
        <v>233.28</v>
      </c>
      <c r="FU4" vm="2646">
        <f ca="1"/>
        <v>237.87</v>
      </c>
      <c r="FV4" vm="2647">
        <f ca="1"/>
        <v>228.26</v>
      </c>
      <c r="FW4" vm="2648">
        <f ca="1"/>
        <v>229.98</v>
      </c>
      <c r="FX4" vm="2649">
        <f ca="1"/>
        <v>222.64</v>
      </c>
      <c r="FY4" vm="2650">
        <f ca="1"/>
        <v>223.83</v>
      </c>
      <c r="FZ4" vm="2651">
        <f ca="1"/>
        <v>223.66</v>
      </c>
      <c r="GA4" vm="2652">
        <f ca="1"/>
        <v>222.78</v>
      </c>
      <c r="GB4" vm="2653">
        <f ca="1"/>
        <v>229.86</v>
      </c>
      <c r="GC4" vm="2654">
        <f ca="1"/>
        <v>238.26</v>
      </c>
      <c r="GD4" vm="2655">
        <f ca="1"/>
        <v>239.36</v>
      </c>
      <c r="GE4" vm="2656">
        <f ca="1"/>
        <v>237.59</v>
      </c>
      <c r="GF4" vm="2657">
        <f ca="1"/>
        <v>236</v>
      </c>
      <c r="GG4" vm="2658">
        <f ca="1"/>
        <v>228.01</v>
      </c>
      <c r="GH4" vm="2659">
        <f ca="1"/>
        <v>232.8</v>
      </c>
      <c r="GI4" vm="2660">
        <f ca="1"/>
        <v>232.47</v>
      </c>
      <c r="GJ4" vm="2661">
        <f ca="1"/>
        <v>233.22</v>
      </c>
      <c r="GK4" vm="2662">
        <f ca="1"/>
        <v>227.63</v>
      </c>
      <c r="GL4" vm="2663">
        <f ca="1"/>
        <v>227.65</v>
      </c>
      <c r="GM4" vm="2664">
        <f ca="1"/>
        <v>232.62</v>
      </c>
      <c r="GN4" vm="2665">
        <f ca="1"/>
        <v>236.87</v>
      </c>
      <c r="GO4" vm="1585">
        <f ca="1"/>
        <v>241.53</v>
      </c>
      <c r="GP4" vm="2666">
        <f ca="1"/>
        <v>244.6</v>
      </c>
      <c r="GQ4" vm="2667">
        <f ca="1"/>
        <v>244.47</v>
      </c>
      <c r="GR4" vm="2668">
        <f ca="1"/>
        <v>244.87</v>
      </c>
      <c r="GS4" vm="2669">
        <f ca="1"/>
        <v>245.83</v>
      </c>
      <c r="GT4" vm="2670">
        <f ca="1"/>
        <v>245.55</v>
      </c>
      <c r="GU4" vm="2671">
        <f ca="1"/>
        <v>247.1</v>
      </c>
      <c r="GV4" vm="2672">
        <f ca="1"/>
        <v>247.04</v>
      </c>
      <c r="GW4" vm="2673">
        <f ca="1"/>
        <v>240.36</v>
      </c>
      <c r="GX4" vm="2674">
        <f ca="1"/>
        <v>237.3</v>
      </c>
      <c r="GY4" vm="2675">
        <f ca="1"/>
        <v>241.84</v>
      </c>
      <c r="GZ4" vm="2676">
        <f ca="1"/>
        <v>238.03</v>
      </c>
      <c r="HA4" vm="2677">
        <f ca="1"/>
        <v>235.93</v>
      </c>
      <c r="HB4" vm="2678">
        <f ca="1"/>
        <v>235.74</v>
      </c>
      <c r="HC4" vm="2679">
        <f ca="1"/>
        <v>235.33</v>
      </c>
      <c r="HD4" vm="2680">
        <f ca="1"/>
        <v>239.07</v>
      </c>
      <c r="HE4" vm="2606">
        <f ca="1"/>
        <v>227.48</v>
      </c>
      <c r="HF4" vm="2681">
        <f ca="1"/>
        <v>220.84</v>
      </c>
      <c r="HG4" vm="2682">
        <f ca="1"/>
        <v>216.98</v>
      </c>
      <c r="HH4" vm="2510">
        <f ca="1"/>
        <v>209.68</v>
      </c>
      <c r="HI4" vm="2683">
        <f ca="1"/>
        <v>213.49</v>
      </c>
      <c r="HJ4" vm="2684">
        <f ca="1"/>
        <v>214</v>
      </c>
      <c r="HK4" vm="2685">
        <f ca="1"/>
        <v>212.69</v>
      </c>
      <c r="HL4" vm="2686">
        <f ca="1"/>
        <v>215.24</v>
      </c>
      <c r="HM4" vm="2515">
        <f ca="1"/>
        <v>214.1</v>
      </c>
      <c r="HN4" vm="2687">
        <f ca="1"/>
        <v>218.27</v>
      </c>
      <c r="HO4" vm="2688">
        <f ca="1"/>
        <v>220.73</v>
      </c>
      <c r="HP4" vm="2689">
        <f ca="1"/>
        <v>223.75</v>
      </c>
      <c r="HQ4" vm="2690">
        <f ca="1"/>
        <v>221.53</v>
      </c>
      <c r="HR4" vm="2691">
        <f ca="1"/>
        <v>223.85</v>
      </c>
      <c r="HS4" vm="2692">
        <f ca="1"/>
        <v>217.9</v>
      </c>
      <c r="HT4" vm="2693">
        <f ca="1"/>
        <v>222.13</v>
      </c>
      <c r="HU4" vm="2694">
        <f ca="1"/>
        <v>223.19</v>
      </c>
      <c r="HV4" vm="2695">
        <f ca="1"/>
        <v>223.89</v>
      </c>
      <c r="HW4" vm="2696">
        <f ca="1"/>
        <v>203.19</v>
      </c>
      <c r="HX4" vm="2697">
        <f ca="1"/>
        <v>188.38</v>
      </c>
      <c r="HY4" vm="2698">
        <f ca="1"/>
        <v>181.46</v>
      </c>
      <c r="HZ4" vm="2699">
        <f ca="1"/>
        <v>172.42</v>
      </c>
      <c r="IA4" vm="2700">
        <f ca="1"/>
        <v>198.85</v>
      </c>
      <c r="IB4" vm="2701">
        <f ca="1"/>
        <v>190.42</v>
      </c>
      <c r="IC4" vm="2702">
        <f ca="1"/>
        <v>198.15</v>
      </c>
      <c r="ID4" vm="2703">
        <f ca="1"/>
        <v>202.52</v>
      </c>
      <c r="IE4" vm="2704">
        <f ca="1"/>
        <v>202.14</v>
      </c>
      <c r="IF4" vm="2705">
        <f ca="1"/>
        <v>194.27</v>
      </c>
      <c r="IG4" vm="2706">
        <f ca="1"/>
        <v>196.98</v>
      </c>
      <c r="IH4" vm="2707">
        <f ca="1"/>
        <v>193.16</v>
      </c>
      <c r="II4" vm="2708">
        <f ca="1"/>
        <v>199.74</v>
      </c>
      <c r="IJ4" vm="2709">
        <f ca="1"/>
        <v>204.6</v>
      </c>
      <c r="IK4" vm="2710">
        <f ca="1"/>
        <v>208.37</v>
      </c>
      <c r="IL4" vm="2711">
        <f ca="1"/>
        <v>209.28</v>
      </c>
      <c r="IM4" vm="2712">
        <f ca="1"/>
        <v>210.14</v>
      </c>
      <c r="IN4" vm="2713">
        <f ca="1"/>
        <v>211.21</v>
      </c>
      <c r="IO4" vm="2714">
        <f ca="1"/>
        <v>212.5</v>
      </c>
      <c r="IP4" vm="2715">
        <f ca="1"/>
        <v>213.32</v>
      </c>
      <c r="IQ4" vm="2716">
        <f ca="1"/>
        <v>205.35</v>
      </c>
    </row>
    <row r="5" spans="1:251" x14ac:dyDescent="0.25">
      <c r="B5" t="s">
        <v>35</v>
      </c>
    </row>
    <row r="6" spans="1:251" x14ac:dyDescent="0.25">
      <c r="B6" t="s">
        <v>36</v>
      </c>
    </row>
    <row r="7" spans="1:251" x14ac:dyDescent="0.25">
      <c r="B7" t="s">
        <v>37</v>
      </c>
    </row>
    <row r="8" spans="1:251" x14ac:dyDescent="0.25">
      <c r="B8" t="s">
        <v>38</v>
      </c>
    </row>
    <row r="9" spans="1:251" x14ac:dyDescent="0.25">
      <c r="B9" t="s">
        <v>39</v>
      </c>
    </row>
    <row r="10" spans="1:251" x14ac:dyDescent="0.25">
      <c r="A10" t="s">
        <v>33</v>
      </c>
      <c r="B10" t="s">
        <v>40</v>
      </c>
    </row>
    <row r="11" spans="1:251" x14ac:dyDescent="0.25">
      <c r="B11" t="s">
        <v>41</v>
      </c>
    </row>
    <row r="12" spans="1:251" x14ac:dyDescent="0.25">
      <c r="B12" t="s">
        <v>42</v>
      </c>
    </row>
    <row r="13" spans="1:251" x14ac:dyDescent="0.25">
      <c r="B13" t="s">
        <v>43</v>
      </c>
    </row>
    <row r="14" spans="1:251" x14ac:dyDescent="0.25">
      <c r="B14" t="s">
        <v>44</v>
      </c>
    </row>
    <row r="15" spans="1:251" x14ac:dyDescent="0.25">
      <c r="B15" t="s">
        <v>45</v>
      </c>
    </row>
    <row r="16" spans="1:251" x14ac:dyDescent="0.25">
      <c r="B16" t="s">
        <v>46</v>
      </c>
    </row>
    <row r="17" spans="2:2" x14ac:dyDescent="0.25">
      <c r="B17" t="s">
        <v>47</v>
      </c>
    </row>
    <row r="18" spans="2:2" x14ac:dyDescent="0.25">
      <c r="B18" t="s">
        <v>48</v>
      </c>
    </row>
    <row r="19" spans="2:2" x14ac:dyDescent="0.25">
      <c r="B19" t="s">
        <v>49</v>
      </c>
    </row>
    <row r="20" spans="2:2" x14ac:dyDescent="0.25">
      <c r="B20" t="s">
        <v>50</v>
      </c>
    </row>
    <row r="21" spans="2:2" x14ac:dyDescent="0.25">
      <c r="B21" t="s">
        <v>51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CB593-343A-49E8-8018-217DB207301E}">
  <dimension ref="A1:IQ21"/>
  <sheetViews>
    <sheetView workbookViewId="0">
      <selection activeCell="B16" sqref="B16:C16"/>
    </sheetView>
  </sheetViews>
  <sheetFormatPr defaultRowHeight="15" x14ac:dyDescent="0.25"/>
  <cols>
    <col min="2" max="2" width="15.85546875" bestFit="1" customWidth="1"/>
    <col min="3" max="253" width="10.42578125" bestFit="1" customWidth="1"/>
  </cols>
  <sheetData>
    <row r="1" spans="1:251" x14ac:dyDescent="0.25">
      <c r="A1" s="25" t="s">
        <v>13</v>
      </c>
      <c r="B1" t="s">
        <v>31</v>
      </c>
    </row>
    <row r="3" spans="1:251" x14ac:dyDescent="0.25">
      <c r="A3" s="25" t="s">
        <v>25</v>
      </c>
      <c r="B3" s="25" t="s">
        <v>26</v>
      </c>
      <c r="C3" cm="1" vm="2">
        <f t="array" aca="1" ref="C3:IQ4" ca="1">TRANSPOSE(_xlfn.STOCKHISTORY(A4&amp;":"&amp;B4,TODAY()-365,TODAY(),0,0,0,1))</f>
        <v>45418</v>
      </c>
      <c r="D3" vm="3">
        <f ca="1"/>
        <v>45419</v>
      </c>
      <c r="E3" vm="4">
        <f ca="1"/>
        <v>45420</v>
      </c>
      <c r="F3" vm="5">
        <f ca="1"/>
        <v>45421</v>
      </c>
      <c r="G3" vm="6">
        <f ca="1"/>
        <v>45422</v>
      </c>
      <c r="H3" vm="7">
        <f ca="1"/>
        <v>45425</v>
      </c>
      <c r="I3" vm="8">
        <f ca="1"/>
        <v>45426</v>
      </c>
      <c r="J3" vm="9">
        <f ca="1"/>
        <v>45427</v>
      </c>
      <c r="K3" vm="10">
        <f ca="1"/>
        <v>45428</v>
      </c>
      <c r="L3" vm="11">
        <f ca="1"/>
        <v>45429</v>
      </c>
      <c r="M3" vm="12">
        <f ca="1"/>
        <v>45432</v>
      </c>
      <c r="N3" vm="13">
        <f ca="1"/>
        <v>45433</v>
      </c>
      <c r="O3" vm="14">
        <f ca="1"/>
        <v>45434</v>
      </c>
      <c r="P3" vm="15">
        <f ca="1"/>
        <v>45435</v>
      </c>
      <c r="Q3" vm="16">
        <f ca="1"/>
        <v>45436</v>
      </c>
      <c r="R3" vm="17">
        <f ca="1"/>
        <v>45440</v>
      </c>
      <c r="S3" vm="18">
        <f ca="1"/>
        <v>45441</v>
      </c>
      <c r="T3" vm="19">
        <f ca="1"/>
        <v>45442</v>
      </c>
      <c r="U3" vm="20">
        <f ca="1"/>
        <v>45443</v>
      </c>
      <c r="V3" vm="21">
        <f ca="1"/>
        <v>45446</v>
      </c>
      <c r="W3" vm="22">
        <f ca="1"/>
        <v>45447</v>
      </c>
      <c r="X3" vm="23">
        <f ca="1"/>
        <v>45448</v>
      </c>
      <c r="Y3" vm="24">
        <f ca="1"/>
        <v>45449</v>
      </c>
      <c r="Z3" vm="25">
        <f ca="1"/>
        <v>45450</v>
      </c>
      <c r="AA3" vm="26">
        <f ca="1"/>
        <v>45453</v>
      </c>
      <c r="AB3" vm="27">
        <f ca="1"/>
        <v>45454</v>
      </c>
      <c r="AC3" vm="28">
        <f ca="1"/>
        <v>45455</v>
      </c>
      <c r="AD3" vm="29">
        <f ca="1"/>
        <v>45456</v>
      </c>
      <c r="AE3" vm="30">
        <f ca="1"/>
        <v>45457</v>
      </c>
      <c r="AF3" vm="31">
        <f ca="1"/>
        <v>45460</v>
      </c>
      <c r="AG3" vm="32">
        <f ca="1"/>
        <v>45461</v>
      </c>
      <c r="AH3" vm="33">
        <f ca="1"/>
        <v>45463</v>
      </c>
      <c r="AI3" vm="34">
        <f ca="1"/>
        <v>45464</v>
      </c>
      <c r="AJ3" vm="35">
        <f ca="1"/>
        <v>45467</v>
      </c>
      <c r="AK3" vm="36">
        <f ca="1"/>
        <v>45468</v>
      </c>
      <c r="AL3" vm="37">
        <f ca="1"/>
        <v>45469</v>
      </c>
      <c r="AM3" vm="38">
        <f ca="1"/>
        <v>45470</v>
      </c>
      <c r="AN3" vm="39">
        <f ca="1"/>
        <v>45471</v>
      </c>
      <c r="AO3" vm="40">
        <f ca="1"/>
        <v>45474</v>
      </c>
      <c r="AP3" vm="41">
        <f ca="1"/>
        <v>45475</v>
      </c>
      <c r="AQ3" vm="42">
        <f ca="1"/>
        <v>45476</v>
      </c>
      <c r="AR3" vm="43">
        <f ca="1"/>
        <v>45478</v>
      </c>
      <c r="AS3" vm="44">
        <f ca="1"/>
        <v>45481</v>
      </c>
      <c r="AT3" vm="45">
        <f ca="1"/>
        <v>45482</v>
      </c>
      <c r="AU3" vm="46">
        <f ca="1"/>
        <v>45483</v>
      </c>
      <c r="AV3" vm="47">
        <f ca="1"/>
        <v>45484</v>
      </c>
      <c r="AW3" vm="48">
        <f ca="1"/>
        <v>45485</v>
      </c>
      <c r="AX3" vm="49">
        <f ca="1"/>
        <v>45488</v>
      </c>
      <c r="AY3" vm="50">
        <f ca="1"/>
        <v>45489</v>
      </c>
      <c r="AZ3" vm="51">
        <f ca="1"/>
        <v>45490</v>
      </c>
      <c r="BA3" vm="52">
        <f ca="1"/>
        <v>45491</v>
      </c>
      <c r="BB3" vm="53">
        <f ca="1"/>
        <v>45492</v>
      </c>
      <c r="BC3" vm="54">
        <f ca="1"/>
        <v>45495</v>
      </c>
      <c r="BD3" vm="55">
        <f ca="1"/>
        <v>45496</v>
      </c>
      <c r="BE3" vm="56">
        <f ca="1"/>
        <v>45497</v>
      </c>
      <c r="BF3" vm="57">
        <f ca="1"/>
        <v>45498</v>
      </c>
      <c r="BG3" vm="58">
        <f ca="1"/>
        <v>45499</v>
      </c>
      <c r="BH3" vm="59">
        <f ca="1"/>
        <v>45502</v>
      </c>
      <c r="BI3" vm="60">
        <f ca="1"/>
        <v>45503</v>
      </c>
      <c r="BJ3" vm="61">
        <f ca="1"/>
        <v>45504</v>
      </c>
      <c r="BK3" vm="62">
        <f ca="1"/>
        <v>45505</v>
      </c>
      <c r="BL3" vm="63">
        <f ca="1"/>
        <v>45506</v>
      </c>
      <c r="BM3" vm="64">
        <f ca="1"/>
        <v>45509</v>
      </c>
      <c r="BN3" vm="65">
        <f ca="1"/>
        <v>45510</v>
      </c>
      <c r="BO3" vm="66">
        <f ca="1"/>
        <v>45511</v>
      </c>
      <c r="BP3" vm="67">
        <f ca="1"/>
        <v>45512</v>
      </c>
      <c r="BQ3" vm="68">
        <f ca="1"/>
        <v>45513</v>
      </c>
      <c r="BR3" vm="69">
        <f ca="1"/>
        <v>45516</v>
      </c>
      <c r="BS3" vm="70">
        <f ca="1"/>
        <v>45517</v>
      </c>
      <c r="BT3" vm="71">
        <f ca="1"/>
        <v>45518</v>
      </c>
      <c r="BU3" vm="72">
        <f ca="1"/>
        <v>45519</v>
      </c>
      <c r="BV3" vm="73">
        <f ca="1"/>
        <v>45520</v>
      </c>
      <c r="BW3" vm="74">
        <f ca="1"/>
        <v>45523</v>
      </c>
      <c r="BX3" vm="75">
        <f ca="1"/>
        <v>45524</v>
      </c>
      <c r="BY3" vm="76">
        <f ca="1"/>
        <v>45525</v>
      </c>
      <c r="BZ3" vm="77">
        <f ca="1"/>
        <v>45526</v>
      </c>
      <c r="CA3" vm="78">
        <f ca="1"/>
        <v>45527</v>
      </c>
      <c r="CB3" vm="79">
        <f ca="1"/>
        <v>45530</v>
      </c>
      <c r="CC3" vm="80">
        <f ca="1"/>
        <v>45531</v>
      </c>
      <c r="CD3" vm="81">
        <f ca="1"/>
        <v>45532</v>
      </c>
      <c r="CE3" vm="82">
        <f ca="1"/>
        <v>45533</v>
      </c>
      <c r="CF3" vm="83">
        <f ca="1"/>
        <v>45534</v>
      </c>
      <c r="CG3" vm="84">
        <f ca="1"/>
        <v>45538</v>
      </c>
      <c r="CH3" vm="85">
        <f ca="1"/>
        <v>45539</v>
      </c>
      <c r="CI3" vm="86">
        <f ca="1"/>
        <v>45540</v>
      </c>
      <c r="CJ3" vm="87">
        <f ca="1"/>
        <v>45541</v>
      </c>
      <c r="CK3" vm="88">
        <f ca="1"/>
        <v>45544</v>
      </c>
      <c r="CL3" vm="89">
        <f ca="1"/>
        <v>45545</v>
      </c>
      <c r="CM3" vm="90">
        <f ca="1"/>
        <v>45546</v>
      </c>
      <c r="CN3" vm="91">
        <f ca="1"/>
        <v>45547</v>
      </c>
      <c r="CO3" vm="92">
        <f ca="1"/>
        <v>45548</v>
      </c>
      <c r="CP3" vm="93">
        <f ca="1"/>
        <v>45551</v>
      </c>
      <c r="CQ3" vm="94">
        <f ca="1"/>
        <v>45552</v>
      </c>
      <c r="CR3" vm="95">
        <f ca="1"/>
        <v>45553</v>
      </c>
      <c r="CS3" vm="96">
        <f ca="1"/>
        <v>45554</v>
      </c>
      <c r="CT3" vm="97">
        <f ca="1"/>
        <v>45555</v>
      </c>
      <c r="CU3" vm="98">
        <f ca="1"/>
        <v>45558</v>
      </c>
      <c r="CV3" vm="99">
        <f ca="1"/>
        <v>45559</v>
      </c>
      <c r="CW3" vm="100">
        <f ca="1"/>
        <v>45560</v>
      </c>
      <c r="CX3" vm="101">
        <f ca="1"/>
        <v>45561</v>
      </c>
      <c r="CY3" vm="102">
        <f ca="1"/>
        <v>45562</v>
      </c>
      <c r="CZ3" vm="103">
        <f ca="1"/>
        <v>45565</v>
      </c>
      <c r="DA3" vm="104">
        <f ca="1"/>
        <v>45566</v>
      </c>
      <c r="DB3" vm="105">
        <f ca="1"/>
        <v>45567</v>
      </c>
      <c r="DC3" vm="106">
        <f ca="1"/>
        <v>45568</v>
      </c>
      <c r="DD3" vm="107">
        <f ca="1"/>
        <v>45569</v>
      </c>
      <c r="DE3" vm="108">
        <f ca="1"/>
        <v>45572</v>
      </c>
      <c r="DF3" vm="109">
        <f ca="1"/>
        <v>45573</v>
      </c>
      <c r="DG3" vm="110">
        <f ca="1"/>
        <v>45574</v>
      </c>
      <c r="DH3" vm="111">
        <f ca="1"/>
        <v>45575</v>
      </c>
      <c r="DI3" vm="112">
        <f ca="1"/>
        <v>45576</v>
      </c>
      <c r="DJ3" vm="113">
        <f ca="1"/>
        <v>45579</v>
      </c>
      <c r="DK3" vm="114">
        <f ca="1"/>
        <v>45580</v>
      </c>
      <c r="DL3" vm="115">
        <f ca="1"/>
        <v>45581</v>
      </c>
      <c r="DM3" vm="116">
        <f ca="1"/>
        <v>45582</v>
      </c>
      <c r="DN3" vm="117">
        <f ca="1"/>
        <v>45583</v>
      </c>
      <c r="DO3" vm="118">
        <f ca="1"/>
        <v>45586</v>
      </c>
      <c r="DP3" vm="119">
        <f ca="1"/>
        <v>45587</v>
      </c>
      <c r="DQ3" vm="120">
        <f ca="1"/>
        <v>45588</v>
      </c>
      <c r="DR3" vm="121">
        <f ca="1"/>
        <v>45589</v>
      </c>
      <c r="DS3" vm="122">
        <f ca="1"/>
        <v>45590</v>
      </c>
      <c r="DT3" vm="123">
        <f ca="1"/>
        <v>45593</v>
      </c>
      <c r="DU3" vm="124">
        <f ca="1"/>
        <v>45594</v>
      </c>
      <c r="DV3" vm="125">
        <f ca="1"/>
        <v>45595</v>
      </c>
      <c r="DW3" vm="126">
        <f ca="1"/>
        <v>45596</v>
      </c>
      <c r="DX3" vm="127">
        <f ca="1"/>
        <v>45597</v>
      </c>
      <c r="DY3" vm="128">
        <f ca="1"/>
        <v>45600</v>
      </c>
      <c r="DZ3" vm="129">
        <f ca="1"/>
        <v>45601</v>
      </c>
      <c r="EA3" vm="130">
        <f ca="1"/>
        <v>45602</v>
      </c>
      <c r="EB3" vm="131">
        <f ca="1"/>
        <v>45603</v>
      </c>
      <c r="EC3" vm="132">
        <f ca="1"/>
        <v>45604</v>
      </c>
      <c r="ED3" vm="133">
        <f ca="1"/>
        <v>45607</v>
      </c>
      <c r="EE3" vm="134">
        <f ca="1"/>
        <v>45608</v>
      </c>
      <c r="EF3" vm="135">
        <f ca="1"/>
        <v>45609</v>
      </c>
      <c r="EG3" vm="136">
        <f ca="1"/>
        <v>45610</v>
      </c>
      <c r="EH3" vm="137">
        <f ca="1"/>
        <v>45611</v>
      </c>
      <c r="EI3" vm="138">
        <f ca="1"/>
        <v>45614</v>
      </c>
      <c r="EJ3" vm="139">
        <f ca="1"/>
        <v>45615</v>
      </c>
      <c r="EK3" vm="140">
        <f ca="1"/>
        <v>45616</v>
      </c>
      <c r="EL3" vm="141">
        <f ca="1"/>
        <v>45617</v>
      </c>
      <c r="EM3" vm="142">
        <f ca="1"/>
        <v>45618</v>
      </c>
      <c r="EN3" vm="143">
        <f ca="1"/>
        <v>45621</v>
      </c>
      <c r="EO3" vm="144">
        <f ca="1"/>
        <v>45622</v>
      </c>
      <c r="EP3" vm="145">
        <f ca="1"/>
        <v>45623</v>
      </c>
      <c r="EQ3" vm="146">
        <f ca="1"/>
        <v>45625</v>
      </c>
      <c r="ER3" vm="147">
        <f ca="1"/>
        <v>45628</v>
      </c>
      <c r="ES3" vm="148">
        <f ca="1"/>
        <v>45629</v>
      </c>
      <c r="ET3" vm="149">
        <f ca="1"/>
        <v>45630</v>
      </c>
      <c r="EU3" vm="150">
        <f ca="1"/>
        <v>45631</v>
      </c>
      <c r="EV3" vm="151">
        <f ca="1"/>
        <v>45632</v>
      </c>
      <c r="EW3" vm="152">
        <f ca="1"/>
        <v>45635</v>
      </c>
      <c r="EX3" vm="153">
        <f ca="1"/>
        <v>45636</v>
      </c>
      <c r="EY3" vm="154">
        <f ca="1"/>
        <v>45637</v>
      </c>
      <c r="EZ3" vm="155">
        <f ca="1"/>
        <v>45638</v>
      </c>
      <c r="FA3" vm="156">
        <f ca="1"/>
        <v>45639</v>
      </c>
      <c r="FB3" vm="157">
        <f ca="1"/>
        <v>45642</v>
      </c>
      <c r="FC3" vm="158">
        <f ca="1"/>
        <v>45643</v>
      </c>
      <c r="FD3" vm="159">
        <f ca="1"/>
        <v>45644</v>
      </c>
      <c r="FE3" vm="160">
        <f ca="1"/>
        <v>45645</v>
      </c>
      <c r="FF3" vm="161">
        <f ca="1"/>
        <v>45646</v>
      </c>
      <c r="FG3" vm="162">
        <f ca="1"/>
        <v>45649</v>
      </c>
      <c r="FH3" vm="163">
        <f ca="1"/>
        <v>45650</v>
      </c>
      <c r="FI3" vm="164">
        <f ca="1"/>
        <v>45652</v>
      </c>
      <c r="FJ3" vm="165">
        <f ca="1"/>
        <v>45653</v>
      </c>
      <c r="FK3" vm="166">
        <f ca="1"/>
        <v>45656</v>
      </c>
      <c r="FL3" vm="167">
        <f ca="1"/>
        <v>45657</v>
      </c>
      <c r="FM3" vm="168">
        <f ca="1"/>
        <v>45659</v>
      </c>
      <c r="FN3" vm="169">
        <f ca="1"/>
        <v>45660</v>
      </c>
      <c r="FO3" vm="170">
        <f ca="1"/>
        <v>45663</v>
      </c>
      <c r="FP3" vm="171">
        <f ca="1"/>
        <v>45664</v>
      </c>
      <c r="FQ3" vm="172">
        <f ca="1"/>
        <v>45665</v>
      </c>
      <c r="FR3" vm="173">
        <f ca="1"/>
        <v>45667</v>
      </c>
      <c r="FS3" vm="174">
        <f ca="1"/>
        <v>45670</v>
      </c>
      <c r="FT3" vm="175">
        <f ca="1"/>
        <v>45671</v>
      </c>
      <c r="FU3" vm="176">
        <f ca="1"/>
        <v>45672</v>
      </c>
      <c r="FV3" vm="177">
        <f ca="1"/>
        <v>45673</v>
      </c>
      <c r="FW3" vm="178">
        <f ca="1"/>
        <v>45674</v>
      </c>
      <c r="FX3" vm="179">
        <f ca="1"/>
        <v>45678</v>
      </c>
      <c r="FY3" vm="180">
        <f ca="1"/>
        <v>45679</v>
      </c>
      <c r="FZ3" vm="181">
        <f ca="1"/>
        <v>45680</v>
      </c>
      <c r="GA3" vm="182">
        <f ca="1"/>
        <v>45681</v>
      </c>
      <c r="GB3" vm="183">
        <f ca="1"/>
        <v>45684</v>
      </c>
      <c r="GC3" vm="184">
        <f ca="1"/>
        <v>45685</v>
      </c>
      <c r="GD3" vm="185">
        <f ca="1"/>
        <v>45686</v>
      </c>
      <c r="GE3" vm="186">
        <f ca="1"/>
        <v>45687</v>
      </c>
      <c r="GF3" vm="187">
        <f ca="1"/>
        <v>45688</v>
      </c>
      <c r="GG3" vm="188">
        <f ca="1"/>
        <v>45691</v>
      </c>
      <c r="GH3" vm="189">
        <f ca="1"/>
        <v>45692</v>
      </c>
      <c r="GI3" vm="190">
        <f ca="1"/>
        <v>45693</v>
      </c>
      <c r="GJ3" vm="191">
        <f ca="1"/>
        <v>45694</v>
      </c>
      <c r="GK3" vm="192">
        <f ca="1"/>
        <v>45695</v>
      </c>
      <c r="GL3" vm="193">
        <f ca="1"/>
        <v>45698</v>
      </c>
      <c r="GM3" vm="194">
        <f ca="1"/>
        <v>45699</v>
      </c>
      <c r="GN3" vm="195">
        <f ca="1"/>
        <v>45700</v>
      </c>
      <c r="GO3" vm="196">
        <f ca="1"/>
        <v>45701</v>
      </c>
      <c r="GP3" vm="197">
        <f ca="1"/>
        <v>45702</v>
      </c>
      <c r="GQ3" vm="198">
        <f ca="1"/>
        <v>45706</v>
      </c>
      <c r="GR3" vm="199">
        <f ca="1"/>
        <v>45707</v>
      </c>
      <c r="GS3" vm="200">
        <f ca="1"/>
        <v>45708</v>
      </c>
      <c r="GT3" vm="201">
        <f ca="1"/>
        <v>45709</v>
      </c>
      <c r="GU3" vm="202">
        <f ca="1"/>
        <v>45712</v>
      </c>
      <c r="GV3" vm="203">
        <f ca="1"/>
        <v>45713</v>
      </c>
      <c r="GW3" vm="204">
        <f ca="1"/>
        <v>45714</v>
      </c>
      <c r="GX3" vm="205">
        <f ca="1"/>
        <v>45715</v>
      </c>
      <c r="GY3" vm="206">
        <f ca="1"/>
        <v>45716</v>
      </c>
      <c r="GZ3" vm="207">
        <f ca="1"/>
        <v>45719</v>
      </c>
      <c r="HA3" vm="208">
        <f ca="1"/>
        <v>45720</v>
      </c>
      <c r="HB3" vm="209">
        <f ca="1"/>
        <v>45721</v>
      </c>
      <c r="HC3" vm="210">
        <f ca="1"/>
        <v>45722</v>
      </c>
      <c r="HD3" vm="211">
        <f ca="1"/>
        <v>45723</v>
      </c>
      <c r="HE3" vm="212">
        <f ca="1"/>
        <v>45726</v>
      </c>
      <c r="HF3" vm="213">
        <f ca="1"/>
        <v>45727</v>
      </c>
      <c r="HG3" vm="214">
        <f ca="1"/>
        <v>45728</v>
      </c>
      <c r="HH3" vm="215">
        <f ca="1"/>
        <v>45729</v>
      </c>
      <c r="HI3" vm="216">
        <f ca="1"/>
        <v>45730</v>
      </c>
      <c r="HJ3" vm="217">
        <f ca="1"/>
        <v>45733</v>
      </c>
      <c r="HK3" vm="218">
        <f ca="1"/>
        <v>45734</v>
      </c>
      <c r="HL3" vm="219">
        <f ca="1"/>
        <v>45735</v>
      </c>
      <c r="HM3" vm="220">
        <f ca="1"/>
        <v>45736</v>
      </c>
      <c r="HN3" vm="221">
        <f ca="1"/>
        <v>45737</v>
      </c>
      <c r="HO3" vm="222">
        <f ca="1"/>
        <v>45740</v>
      </c>
      <c r="HP3" vm="223">
        <f ca="1"/>
        <v>45741</v>
      </c>
      <c r="HQ3" vm="224">
        <f ca="1"/>
        <v>45742</v>
      </c>
      <c r="HR3" vm="225">
        <f ca="1"/>
        <v>45743</v>
      </c>
      <c r="HS3" vm="226">
        <f ca="1"/>
        <v>45744</v>
      </c>
      <c r="HT3" vm="227">
        <f ca="1"/>
        <v>45747</v>
      </c>
      <c r="HU3" vm="228">
        <f ca="1"/>
        <v>45748</v>
      </c>
      <c r="HV3" vm="229">
        <f ca="1"/>
        <v>45749</v>
      </c>
      <c r="HW3" vm="230">
        <f ca="1"/>
        <v>45750</v>
      </c>
      <c r="HX3" vm="231">
        <f ca="1"/>
        <v>45751</v>
      </c>
      <c r="HY3" vm="232">
        <f ca="1"/>
        <v>45754</v>
      </c>
      <c r="HZ3" vm="233">
        <f ca="1"/>
        <v>45755</v>
      </c>
      <c r="IA3" vm="234">
        <f ca="1"/>
        <v>45756</v>
      </c>
      <c r="IB3" vm="235">
        <f ca="1"/>
        <v>45757</v>
      </c>
      <c r="IC3" vm="236">
        <f ca="1"/>
        <v>45758</v>
      </c>
      <c r="ID3" vm="237">
        <f ca="1"/>
        <v>45761</v>
      </c>
      <c r="IE3" vm="238">
        <f ca="1"/>
        <v>45762</v>
      </c>
      <c r="IF3" vm="239">
        <f ca="1"/>
        <v>45763</v>
      </c>
      <c r="IG3" vm="240">
        <f ca="1"/>
        <v>45764</v>
      </c>
      <c r="IH3" vm="241">
        <f ca="1"/>
        <v>45768</v>
      </c>
      <c r="II3" vm="242">
        <f ca="1"/>
        <v>45769</v>
      </c>
      <c r="IJ3" vm="243">
        <f ca="1"/>
        <v>45770</v>
      </c>
      <c r="IK3" vm="244">
        <f ca="1"/>
        <v>45771</v>
      </c>
      <c r="IL3" vm="245">
        <f ca="1"/>
        <v>45772</v>
      </c>
      <c r="IM3" vm="246">
        <f ca="1"/>
        <v>45775</v>
      </c>
      <c r="IN3" vm="247">
        <f ca="1"/>
        <v>45776</v>
      </c>
      <c r="IO3" vm="248">
        <f ca="1"/>
        <v>45777</v>
      </c>
      <c r="IP3" vm="249">
        <f ca="1"/>
        <v>45778</v>
      </c>
      <c r="IQ3" vm="250">
        <f ca="1"/>
        <v>45779</v>
      </c>
    </row>
    <row r="4" spans="1:251" x14ac:dyDescent="0.25">
      <c r="A4" t="s">
        <v>32</v>
      </c>
      <c r="B4" t="s">
        <v>34</v>
      </c>
      <c r="C4" vm="2479">
        <f ca="1"/>
        <v>181.71</v>
      </c>
      <c r="D4" vm="2480">
        <f ca="1"/>
        <v>182.4</v>
      </c>
      <c r="E4" vm="2481">
        <f ca="1"/>
        <v>182.74</v>
      </c>
      <c r="F4" vm="2482">
        <f ca="1"/>
        <v>184.57</v>
      </c>
      <c r="G4" vm="2483">
        <f ca="1"/>
        <v>183.05</v>
      </c>
      <c r="H4" vm="2484">
        <f ca="1"/>
        <v>186.28</v>
      </c>
      <c r="I4" vm="2485">
        <f ca="1"/>
        <v>187.43</v>
      </c>
      <c r="J4" vm="2486">
        <f ca="1"/>
        <v>189.72</v>
      </c>
      <c r="K4" vm="2487">
        <f ca="1"/>
        <v>189.84</v>
      </c>
      <c r="L4" vm="2488">
        <f ca="1"/>
        <v>189.87</v>
      </c>
      <c r="M4" vm="2489">
        <f ca="1"/>
        <v>191.04</v>
      </c>
      <c r="N4" vm="2490">
        <f ca="1"/>
        <v>192.35</v>
      </c>
      <c r="O4" vm="2491">
        <f ca="1"/>
        <v>190.9</v>
      </c>
      <c r="P4" vm="2492">
        <f ca="1"/>
        <v>186.88</v>
      </c>
      <c r="Q4" vm="2493">
        <f ca="1"/>
        <v>189.98</v>
      </c>
      <c r="R4" vm="2494">
        <f ca="1"/>
        <v>189.99</v>
      </c>
      <c r="S4" vm="2495">
        <f ca="1"/>
        <v>190.29</v>
      </c>
      <c r="T4" vm="2496">
        <f ca="1"/>
        <v>191.29</v>
      </c>
      <c r="U4" vm="2497">
        <f ca="1"/>
        <v>192.25</v>
      </c>
      <c r="V4" vm="2498">
        <f ca="1"/>
        <v>194.03</v>
      </c>
      <c r="W4" vm="2499">
        <f ca="1"/>
        <v>194.35</v>
      </c>
      <c r="X4" vm="2500">
        <f ca="1"/>
        <v>195.87</v>
      </c>
      <c r="Y4" vm="2501">
        <f ca="1"/>
        <v>194.48</v>
      </c>
      <c r="Z4" vm="2502">
        <f ca="1"/>
        <v>196.89</v>
      </c>
      <c r="AA4" vm="2503">
        <f ca="1"/>
        <v>193.12</v>
      </c>
      <c r="AB4" vm="2504">
        <f ca="1"/>
        <v>207.15</v>
      </c>
      <c r="AC4" vm="2505">
        <f ca="1"/>
        <v>213.07</v>
      </c>
      <c r="AD4" vm="2506">
        <f ca="1"/>
        <v>214.24</v>
      </c>
      <c r="AE4" vm="2507">
        <f ca="1"/>
        <v>212.49</v>
      </c>
      <c r="AF4" vm="2508">
        <f ca="1"/>
        <v>216.67</v>
      </c>
      <c r="AG4" vm="2509">
        <f ca="1"/>
        <v>214.29</v>
      </c>
      <c r="AH4" vm="2510">
        <f ca="1"/>
        <v>209.68</v>
      </c>
      <c r="AI4" vm="2511">
        <f ca="1"/>
        <v>207.49</v>
      </c>
      <c r="AJ4" vm="2512">
        <f ca="1"/>
        <v>208.14</v>
      </c>
      <c r="AK4" vm="2513">
        <f ca="1"/>
        <v>209.07</v>
      </c>
      <c r="AL4" vm="2514">
        <f ca="1"/>
        <v>213.25</v>
      </c>
      <c r="AM4" vm="2515">
        <f ca="1"/>
        <v>214.1</v>
      </c>
      <c r="AN4" vm="2516">
        <f ca="1"/>
        <v>210.62</v>
      </c>
      <c r="AO4" vm="2517">
        <f ca="1"/>
        <v>216.75</v>
      </c>
      <c r="AP4" vm="2518">
        <f ca="1"/>
        <v>220.27</v>
      </c>
      <c r="AQ4" vm="2519">
        <f ca="1"/>
        <v>221.55</v>
      </c>
      <c r="AR4" vm="2520">
        <f ca="1"/>
        <v>226.34</v>
      </c>
      <c r="AS4" vm="2521">
        <f ca="1"/>
        <v>227.82</v>
      </c>
      <c r="AT4" vm="2522">
        <f ca="1"/>
        <v>228.68</v>
      </c>
      <c r="AU4" vm="2523">
        <f ca="1"/>
        <v>232.98</v>
      </c>
      <c r="AV4" vm="2524">
        <f ca="1"/>
        <v>227.57</v>
      </c>
      <c r="AW4" vm="2525">
        <f ca="1"/>
        <v>230.54</v>
      </c>
      <c r="AX4" vm="2526">
        <f ca="1"/>
        <v>234.4</v>
      </c>
      <c r="AY4" vm="2527">
        <f ca="1"/>
        <v>234.82</v>
      </c>
      <c r="AZ4" vm="2528">
        <f ca="1"/>
        <v>228.88</v>
      </c>
      <c r="BA4" vm="2529">
        <f ca="1"/>
        <v>224.18</v>
      </c>
      <c r="BB4" vm="2530">
        <f ca="1"/>
        <v>224.31</v>
      </c>
      <c r="BC4" vm="2531">
        <f ca="1"/>
        <v>223.96</v>
      </c>
      <c r="BD4" vm="2532">
        <f ca="1"/>
        <v>225.01</v>
      </c>
      <c r="BE4" vm="2533">
        <f ca="1"/>
        <v>218.54</v>
      </c>
      <c r="BF4" vm="2534">
        <f ca="1"/>
        <v>217.49</v>
      </c>
      <c r="BG4" vm="2535">
        <f ca="1"/>
        <v>217.96</v>
      </c>
      <c r="BH4" vm="2536">
        <f ca="1"/>
        <v>218.24</v>
      </c>
      <c r="BI4" vm="2537">
        <f ca="1"/>
        <v>218.8</v>
      </c>
      <c r="BJ4" vm="2538">
        <f ca="1"/>
        <v>222.08</v>
      </c>
      <c r="BK4" vm="2539">
        <f ca="1"/>
        <v>218.36</v>
      </c>
      <c r="BL4" vm="2540">
        <f ca="1"/>
        <v>219.86</v>
      </c>
      <c r="BM4" vm="2541">
        <f ca="1"/>
        <v>209.27</v>
      </c>
      <c r="BN4" vm="1523">
        <f ca="1"/>
        <v>207.23</v>
      </c>
      <c r="BO4" vm="2542">
        <f ca="1"/>
        <v>209.82</v>
      </c>
      <c r="BP4" vm="2543">
        <f ca="1"/>
        <v>213.31</v>
      </c>
      <c r="BQ4" vm="2544">
        <f ca="1"/>
        <v>216.24</v>
      </c>
      <c r="BR4" vm="2545">
        <f ca="1"/>
        <v>217.53</v>
      </c>
      <c r="BS4" vm="2546">
        <f ca="1"/>
        <v>221.27</v>
      </c>
      <c r="BT4" vm="2547">
        <f ca="1"/>
        <v>221.72</v>
      </c>
      <c r="BU4" vm="2548">
        <f ca="1"/>
        <v>224.72</v>
      </c>
      <c r="BV4" vm="2549">
        <f ca="1"/>
        <v>226.05</v>
      </c>
      <c r="BW4" vm="2550">
        <f ca="1"/>
        <v>225.89</v>
      </c>
      <c r="BX4" vm="2551">
        <f ca="1"/>
        <v>226.51</v>
      </c>
      <c r="BY4" vm="2552">
        <f ca="1"/>
        <v>226.4</v>
      </c>
      <c r="BZ4" vm="2553">
        <f ca="1"/>
        <v>224.53</v>
      </c>
      <c r="CA4" vm="2554">
        <f ca="1"/>
        <v>226.84</v>
      </c>
      <c r="CB4" vm="2555">
        <f ca="1"/>
        <v>227.18</v>
      </c>
      <c r="CC4" vm="2556">
        <f ca="1"/>
        <v>228.03</v>
      </c>
      <c r="CD4" vm="2557">
        <f ca="1"/>
        <v>226.49</v>
      </c>
      <c r="CE4" vm="2558">
        <f ca="1"/>
        <v>229.79</v>
      </c>
      <c r="CF4" vm="2559">
        <f ca="1"/>
        <v>229</v>
      </c>
      <c r="CG4" vm="2560">
        <f ca="1"/>
        <v>222.77</v>
      </c>
      <c r="CH4" vm="2561">
        <f ca="1"/>
        <v>220.85</v>
      </c>
      <c r="CI4" vm="2562">
        <f ca="1"/>
        <v>222.38</v>
      </c>
      <c r="CJ4" vm="2563">
        <f ca="1"/>
        <v>220.82</v>
      </c>
      <c r="CK4" vm="2564">
        <f ca="1"/>
        <v>220.91</v>
      </c>
      <c r="CL4" vm="2565">
        <f ca="1"/>
        <v>220.11</v>
      </c>
      <c r="CM4" vm="2566">
        <f ca="1"/>
        <v>222.66</v>
      </c>
      <c r="CN4" vm="2560">
        <f ca="1"/>
        <v>222.77</v>
      </c>
      <c r="CO4" vm="2567">
        <f ca="1"/>
        <v>222.5</v>
      </c>
      <c r="CP4" vm="2568">
        <f ca="1"/>
        <v>216.32</v>
      </c>
      <c r="CQ4" vm="2569">
        <f ca="1"/>
        <v>216.79</v>
      </c>
      <c r="CR4" vm="2570">
        <f ca="1"/>
        <v>220.69</v>
      </c>
      <c r="CS4" vm="2571">
        <f ca="1"/>
        <v>228.87</v>
      </c>
      <c r="CT4" vm="2572">
        <f ca="1"/>
        <v>228.2</v>
      </c>
      <c r="CU4" vm="2573">
        <f ca="1"/>
        <v>226.47</v>
      </c>
      <c r="CV4" vm="2574">
        <f ca="1"/>
        <v>227.37</v>
      </c>
      <c r="CW4" vm="2575">
        <f ca="1"/>
        <v>226.37</v>
      </c>
      <c r="CX4" vm="2576">
        <f ca="1"/>
        <v>227.52</v>
      </c>
      <c r="CY4" vm="2577">
        <f ca="1"/>
        <v>227.79</v>
      </c>
      <c r="CZ4" vm="2578">
        <f ca="1"/>
        <v>233</v>
      </c>
      <c r="DA4" vm="2579">
        <f ca="1"/>
        <v>226.21</v>
      </c>
      <c r="DB4" vm="2580">
        <f ca="1"/>
        <v>226.78</v>
      </c>
      <c r="DC4" vm="2581">
        <f ca="1"/>
        <v>225.67</v>
      </c>
      <c r="DD4" vm="2582">
        <f ca="1"/>
        <v>226.8</v>
      </c>
      <c r="DE4" vm="2583">
        <f ca="1"/>
        <v>221.69</v>
      </c>
      <c r="DF4" vm="2584">
        <f ca="1"/>
        <v>225.77</v>
      </c>
      <c r="DG4" vm="2585">
        <f ca="1"/>
        <v>229.54</v>
      </c>
      <c r="DH4" vm="2586">
        <f ca="1"/>
        <v>229.04</v>
      </c>
      <c r="DI4" vm="2587">
        <f ca="1"/>
        <v>227.55</v>
      </c>
      <c r="DJ4" vm="2588">
        <f ca="1"/>
        <v>231.3</v>
      </c>
      <c r="DK4" vm="2589">
        <f ca="1"/>
        <v>233.85</v>
      </c>
      <c r="DL4" vm="2590">
        <f ca="1"/>
        <v>231.78</v>
      </c>
      <c r="DM4" vm="2591">
        <f ca="1"/>
        <v>232.15</v>
      </c>
      <c r="DN4" vm="2592">
        <f ca="1"/>
        <v>235</v>
      </c>
      <c r="DO4" vm="2593">
        <f ca="1"/>
        <v>236.48</v>
      </c>
      <c r="DP4" vm="2594">
        <f ca="1"/>
        <v>235.86</v>
      </c>
      <c r="DQ4" vm="2595">
        <f ca="1"/>
        <v>230.76</v>
      </c>
      <c r="DR4" vm="2596">
        <f ca="1"/>
        <v>230.57</v>
      </c>
      <c r="DS4" vm="2597">
        <f ca="1"/>
        <v>231.41</v>
      </c>
      <c r="DT4" vm="2598">
        <f ca="1"/>
        <v>233.4</v>
      </c>
      <c r="DU4" vm="2599">
        <f ca="1"/>
        <v>233.67</v>
      </c>
      <c r="DV4" vm="2600">
        <f ca="1"/>
        <v>230.1</v>
      </c>
      <c r="DW4" vm="2601">
        <f ca="1"/>
        <v>225.91</v>
      </c>
      <c r="DX4" vm="2602">
        <f ca="1"/>
        <v>222.91</v>
      </c>
      <c r="DY4" vm="2603">
        <f ca="1"/>
        <v>222.01</v>
      </c>
      <c r="DZ4" vm="2604">
        <f ca="1"/>
        <v>223.45</v>
      </c>
      <c r="EA4" vm="2605">
        <f ca="1"/>
        <v>222.72</v>
      </c>
      <c r="EB4" vm="2606">
        <f ca="1"/>
        <v>227.48</v>
      </c>
      <c r="EC4" vm="2607">
        <f ca="1"/>
        <v>226.96</v>
      </c>
      <c r="ED4" vm="2608">
        <f ca="1"/>
        <v>224.23</v>
      </c>
      <c r="EE4" vm="2608">
        <f ca="1"/>
        <v>224.23</v>
      </c>
      <c r="EF4" vm="2609">
        <f ca="1"/>
        <v>225.12</v>
      </c>
      <c r="EG4" vm="2610">
        <f ca="1"/>
        <v>228.22</v>
      </c>
      <c r="EH4" vm="2611">
        <f ca="1"/>
        <v>225</v>
      </c>
      <c r="EI4" vm="2612">
        <f ca="1"/>
        <v>228.02</v>
      </c>
      <c r="EJ4" vm="2613">
        <f ca="1"/>
        <v>228.28</v>
      </c>
      <c r="EK4" vm="2559">
        <f ca="1"/>
        <v>229</v>
      </c>
      <c r="EL4" vm="2614">
        <f ca="1"/>
        <v>228.52</v>
      </c>
      <c r="EM4" vm="2615">
        <f ca="1"/>
        <v>229.87</v>
      </c>
      <c r="EN4" vm="2616">
        <f ca="1"/>
        <v>232.87</v>
      </c>
      <c r="EO4" vm="2617">
        <f ca="1"/>
        <v>235.06</v>
      </c>
      <c r="EP4" vm="2618">
        <f ca="1"/>
        <v>234.93</v>
      </c>
      <c r="EQ4" vm="2619">
        <f ca="1"/>
        <v>237.33</v>
      </c>
      <c r="ER4" vm="2620">
        <f ca="1"/>
        <v>239.59</v>
      </c>
      <c r="ES4" vm="2621">
        <f ca="1"/>
        <v>242.65</v>
      </c>
      <c r="ET4" vm="2622">
        <f ca="1"/>
        <v>243.01</v>
      </c>
      <c r="EU4" vm="2623">
        <f ca="1"/>
        <v>243.04</v>
      </c>
      <c r="EV4" vm="2624">
        <f ca="1"/>
        <v>242.84</v>
      </c>
      <c r="EW4" vm="2625">
        <f ca="1"/>
        <v>246.75</v>
      </c>
      <c r="EX4" vm="2626">
        <f ca="1"/>
        <v>247.77</v>
      </c>
      <c r="EY4" vm="2627">
        <f ca="1"/>
        <v>246.49</v>
      </c>
      <c r="EZ4" vm="2628">
        <f ca="1"/>
        <v>247.96</v>
      </c>
      <c r="FA4" vm="2629">
        <f ca="1"/>
        <v>248.13</v>
      </c>
      <c r="FB4" vm="2630">
        <f ca="1"/>
        <v>251.04</v>
      </c>
      <c r="FC4" vm="2631">
        <f ca="1"/>
        <v>253.48</v>
      </c>
      <c r="FD4" vm="978">
        <f ca="1"/>
        <v>248.05</v>
      </c>
      <c r="FE4" vm="1162">
        <f ca="1"/>
        <v>249.79</v>
      </c>
      <c r="FF4" vm="2632">
        <f ca="1"/>
        <v>254.49</v>
      </c>
      <c r="FG4" vm="2633">
        <f ca="1"/>
        <v>255.27</v>
      </c>
      <c r="FH4" vm="2634">
        <f ca="1"/>
        <v>258.2</v>
      </c>
      <c r="FI4" vm="2635">
        <f ca="1"/>
        <v>259.02</v>
      </c>
      <c r="FJ4" vm="2636">
        <f ca="1"/>
        <v>255.59</v>
      </c>
      <c r="FK4" vm="2637">
        <f ca="1"/>
        <v>252.2</v>
      </c>
      <c r="FL4" vm="2638">
        <f ca="1"/>
        <v>250.42</v>
      </c>
      <c r="FM4" vm="2639">
        <f ca="1"/>
        <v>243.85</v>
      </c>
      <c r="FN4" vm="2640">
        <f ca="1"/>
        <v>243.36</v>
      </c>
      <c r="FO4" vm="2641">
        <f ca="1"/>
        <v>245</v>
      </c>
      <c r="FP4" vm="2642">
        <f ca="1"/>
        <v>242.21</v>
      </c>
      <c r="FQ4" vm="2643">
        <f ca="1"/>
        <v>242.7</v>
      </c>
      <c r="FR4" vm="2644">
        <f ca="1"/>
        <v>236.85</v>
      </c>
      <c r="FS4" vm="2526">
        <f ca="1"/>
        <v>234.4</v>
      </c>
      <c r="FT4" vm="2645">
        <f ca="1"/>
        <v>233.28</v>
      </c>
      <c r="FU4" vm="2646">
        <f ca="1"/>
        <v>237.87</v>
      </c>
      <c r="FV4" vm="2647">
        <f ca="1"/>
        <v>228.26</v>
      </c>
      <c r="FW4" vm="2648">
        <f ca="1"/>
        <v>229.98</v>
      </c>
      <c r="FX4" vm="2649">
        <f ca="1"/>
        <v>222.64</v>
      </c>
      <c r="FY4" vm="2650">
        <f ca="1"/>
        <v>223.83</v>
      </c>
      <c r="FZ4" vm="2651">
        <f ca="1"/>
        <v>223.66</v>
      </c>
      <c r="GA4" vm="2652">
        <f ca="1"/>
        <v>222.78</v>
      </c>
      <c r="GB4" vm="2653">
        <f ca="1"/>
        <v>229.86</v>
      </c>
      <c r="GC4" vm="2654">
        <f ca="1"/>
        <v>238.26</v>
      </c>
      <c r="GD4" vm="2655">
        <f ca="1"/>
        <v>239.36</v>
      </c>
      <c r="GE4" vm="2656">
        <f ca="1"/>
        <v>237.59</v>
      </c>
      <c r="GF4" vm="2657">
        <f ca="1"/>
        <v>236</v>
      </c>
      <c r="GG4" vm="2658">
        <f ca="1"/>
        <v>228.01</v>
      </c>
      <c r="GH4" vm="2659">
        <f ca="1"/>
        <v>232.8</v>
      </c>
      <c r="GI4" vm="2660">
        <f ca="1"/>
        <v>232.47</v>
      </c>
      <c r="GJ4" vm="2661">
        <f ca="1"/>
        <v>233.22</v>
      </c>
      <c r="GK4" vm="2662">
        <f ca="1"/>
        <v>227.63</v>
      </c>
      <c r="GL4" vm="2663">
        <f ca="1"/>
        <v>227.65</v>
      </c>
      <c r="GM4" vm="2664">
        <f ca="1"/>
        <v>232.62</v>
      </c>
      <c r="GN4" vm="2665">
        <f ca="1"/>
        <v>236.87</v>
      </c>
      <c r="GO4" vm="1585">
        <f ca="1"/>
        <v>241.53</v>
      </c>
      <c r="GP4" vm="2666">
        <f ca="1"/>
        <v>244.6</v>
      </c>
      <c r="GQ4" vm="2667">
        <f ca="1"/>
        <v>244.47</v>
      </c>
      <c r="GR4" vm="2668">
        <f ca="1"/>
        <v>244.87</v>
      </c>
      <c r="GS4" vm="2669">
        <f ca="1"/>
        <v>245.83</v>
      </c>
      <c r="GT4" vm="2670">
        <f ca="1"/>
        <v>245.55</v>
      </c>
      <c r="GU4" vm="2671">
        <f ca="1"/>
        <v>247.1</v>
      </c>
      <c r="GV4" vm="2672">
        <f ca="1"/>
        <v>247.04</v>
      </c>
      <c r="GW4" vm="2673">
        <f ca="1"/>
        <v>240.36</v>
      </c>
      <c r="GX4" vm="2674">
        <f ca="1"/>
        <v>237.3</v>
      </c>
      <c r="GY4" vm="2675">
        <f ca="1"/>
        <v>241.84</v>
      </c>
      <c r="GZ4" vm="2676">
        <f ca="1"/>
        <v>238.03</v>
      </c>
      <c r="HA4" vm="2677">
        <f ca="1"/>
        <v>235.93</v>
      </c>
      <c r="HB4" vm="2678">
        <f ca="1"/>
        <v>235.74</v>
      </c>
      <c r="HC4" vm="2679">
        <f ca="1"/>
        <v>235.33</v>
      </c>
      <c r="HD4" vm="2680">
        <f ca="1"/>
        <v>239.07</v>
      </c>
      <c r="HE4" vm="2606">
        <f ca="1"/>
        <v>227.48</v>
      </c>
      <c r="HF4" vm="2681">
        <f ca="1"/>
        <v>220.84</v>
      </c>
      <c r="HG4" vm="2682">
        <f ca="1"/>
        <v>216.98</v>
      </c>
      <c r="HH4" vm="2510">
        <f ca="1"/>
        <v>209.68</v>
      </c>
      <c r="HI4" vm="2683">
        <f ca="1"/>
        <v>213.49</v>
      </c>
      <c r="HJ4" vm="2684">
        <f ca="1"/>
        <v>214</v>
      </c>
      <c r="HK4" vm="2685">
        <f ca="1"/>
        <v>212.69</v>
      </c>
      <c r="HL4" vm="2686">
        <f ca="1"/>
        <v>215.24</v>
      </c>
      <c r="HM4" vm="2515">
        <f ca="1"/>
        <v>214.1</v>
      </c>
      <c r="HN4" vm="2687">
        <f ca="1"/>
        <v>218.27</v>
      </c>
      <c r="HO4" vm="2688">
        <f ca="1"/>
        <v>220.73</v>
      </c>
      <c r="HP4" vm="2689">
        <f ca="1"/>
        <v>223.75</v>
      </c>
      <c r="HQ4" vm="2690">
        <f ca="1"/>
        <v>221.53</v>
      </c>
      <c r="HR4" vm="2691">
        <f ca="1"/>
        <v>223.85</v>
      </c>
      <c r="HS4" vm="2692">
        <f ca="1"/>
        <v>217.9</v>
      </c>
      <c r="HT4" vm="2693">
        <f ca="1"/>
        <v>222.13</v>
      </c>
      <c r="HU4" vm="2694">
        <f ca="1"/>
        <v>223.19</v>
      </c>
      <c r="HV4" vm="2695">
        <f ca="1"/>
        <v>223.89</v>
      </c>
      <c r="HW4" vm="2696">
        <f ca="1"/>
        <v>203.19</v>
      </c>
      <c r="HX4" vm="2697">
        <f ca="1"/>
        <v>188.38</v>
      </c>
      <c r="HY4" vm="2698">
        <f ca="1"/>
        <v>181.46</v>
      </c>
      <c r="HZ4" vm="2699">
        <f ca="1"/>
        <v>172.42</v>
      </c>
      <c r="IA4" vm="2700">
        <f ca="1"/>
        <v>198.85</v>
      </c>
      <c r="IB4" vm="2701">
        <f ca="1"/>
        <v>190.42</v>
      </c>
      <c r="IC4" vm="2702">
        <f ca="1"/>
        <v>198.15</v>
      </c>
      <c r="ID4" vm="2703">
        <f ca="1"/>
        <v>202.52</v>
      </c>
      <c r="IE4" vm="2704">
        <f ca="1"/>
        <v>202.14</v>
      </c>
      <c r="IF4" vm="2705">
        <f ca="1"/>
        <v>194.27</v>
      </c>
      <c r="IG4" vm="2706">
        <f ca="1"/>
        <v>196.98</v>
      </c>
      <c r="IH4" vm="2707">
        <f ca="1"/>
        <v>193.16</v>
      </c>
      <c r="II4" vm="2708">
        <f ca="1"/>
        <v>199.74</v>
      </c>
      <c r="IJ4" vm="2709">
        <f ca="1"/>
        <v>204.6</v>
      </c>
      <c r="IK4" vm="2710">
        <f ca="1"/>
        <v>208.37</v>
      </c>
      <c r="IL4" vm="2711">
        <f ca="1"/>
        <v>209.28</v>
      </c>
      <c r="IM4" vm="2712">
        <f ca="1"/>
        <v>210.14</v>
      </c>
      <c r="IN4" vm="2713">
        <f ca="1"/>
        <v>211.21</v>
      </c>
      <c r="IO4" vm="2714">
        <f ca="1"/>
        <v>212.5</v>
      </c>
      <c r="IP4" vm="2715">
        <f ca="1"/>
        <v>213.32</v>
      </c>
      <c r="IQ4" vm="2716">
        <f ca="1"/>
        <v>205.35</v>
      </c>
    </row>
    <row r="5" spans="1:251" x14ac:dyDescent="0.25">
      <c r="B5" t="s">
        <v>35</v>
      </c>
    </row>
    <row r="6" spans="1:251" x14ac:dyDescent="0.25">
      <c r="B6" t="s">
        <v>36</v>
      </c>
    </row>
    <row r="7" spans="1:251" x14ac:dyDescent="0.25">
      <c r="B7" t="s">
        <v>37</v>
      </c>
    </row>
    <row r="8" spans="1:251" x14ac:dyDescent="0.25">
      <c r="B8" t="s">
        <v>38</v>
      </c>
    </row>
    <row r="9" spans="1:251" x14ac:dyDescent="0.25">
      <c r="B9" t="s">
        <v>39</v>
      </c>
    </row>
    <row r="10" spans="1:251" x14ac:dyDescent="0.25">
      <c r="A10" t="s">
        <v>33</v>
      </c>
      <c r="B10" t="s">
        <v>40</v>
      </c>
    </row>
    <row r="11" spans="1:251" x14ac:dyDescent="0.25">
      <c r="B11" t="s">
        <v>41</v>
      </c>
    </row>
    <row r="12" spans="1:251" x14ac:dyDescent="0.25">
      <c r="B12" t="s">
        <v>42</v>
      </c>
    </row>
    <row r="13" spans="1:251" x14ac:dyDescent="0.25">
      <c r="B13" t="s">
        <v>43</v>
      </c>
    </row>
    <row r="14" spans="1:251" x14ac:dyDescent="0.25">
      <c r="B14" t="s">
        <v>44</v>
      </c>
    </row>
    <row r="15" spans="1:251" x14ac:dyDescent="0.25">
      <c r="B15" t="s">
        <v>45</v>
      </c>
    </row>
    <row r="16" spans="1:251" x14ac:dyDescent="0.25">
      <c r="B16" t="s">
        <v>46</v>
      </c>
    </row>
    <row r="17" spans="2:2" x14ac:dyDescent="0.25">
      <c r="B17" t="s">
        <v>47</v>
      </c>
    </row>
    <row r="18" spans="2:2" x14ac:dyDescent="0.25">
      <c r="B18" t="s">
        <v>48</v>
      </c>
    </row>
    <row r="19" spans="2:2" x14ac:dyDescent="0.25">
      <c r="B19" t="s">
        <v>49</v>
      </c>
    </row>
    <row r="20" spans="2:2" x14ac:dyDescent="0.25">
      <c r="B20" t="s">
        <v>50</v>
      </c>
    </row>
    <row r="21" spans="2:2" x14ac:dyDescent="0.25">
      <c r="B21" t="s">
        <v>51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DFA10-AA6C-4313-B121-6E2F7984B81C}">
  <dimension ref="A1:IQ21"/>
  <sheetViews>
    <sheetView workbookViewId="0">
      <selection activeCell="B16" sqref="B16:C16"/>
    </sheetView>
  </sheetViews>
  <sheetFormatPr defaultRowHeight="15" x14ac:dyDescent="0.25"/>
  <cols>
    <col min="1" max="1" width="11.85546875" bestFit="1" customWidth="1"/>
    <col min="2" max="2" width="15.85546875" bestFit="1" customWidth="1"/>
    <col min="3" max="253" width="10.42578125" bestFit="1" customWidth="1"/>
  </cols>
  <sheetData>
    <row r="1" spans="1:251" x14ac:dyDescent="0.25">
      <c r="A1" s="25" t="s">
        <v>13</v>
      </c>
      <c r="B1" t="s">
        <v>31</v>
      </c>
    </row>
    <row r="3" spans="1:251" x14ac:dyDescent="0.25">
      <c r="A3" s="25" t="s">
        <v>25</v>
      </c>
      <c r="B3" s="25" t="s">
        <v>26</v>
      </c>
      <c r="C3" cm="1" vm="2">
        <f t="array" aca="1" ref="C3:IQ4" ca="1">TRANSPOSE(_xlfn.STOCKHISTORY(A4&amp;":"&amp;B4,TODAY()-365,TODAY(),0,0,0,1))</f>
        <v>45418</v>
      </c>
      <c r="D3" vm="3">
        <f ca="1"/>
        <v>45419</v>
      </c>
      <c r="E3" vm="4">
        <f ca="1"/>
        <v>45420</v>
      </c>
      <c r="F3" vm="5">
        <f ca="1"/>
        <v>45421</v>
      </c>
      <c r="G3" vm="6">
        <f ca="1"/>
        <v>45422</v>
      </c>
      <c r="H3" vm="7">
        <f ca="1"/>
        <v>45425</v>
      </c>
      <c r="I3" vm="8">
        <f ca="1"/>
        <v>45426</v>
      </c>
      <c r="J3" vm="9">
        <f ca="1"/>
        <v>45427</v>
      </c>
      <c r="K3" vm="10">
        <f ca="1"/>
        <v>45428</v>
      </c>
      <c r="L3" vm="11">
        <f ca="1"/>
        <v>45429</v>
      </c>
      <c r="M3" vm="12">
        <f ca="1"/>
        <v>45432</v>
      </c>
      <c r="N3" vm="13">
        <f ca="1"/>
        <v>45433</v>
      </c>
      <c r="O3" vm="14">
        <f ca="1"/>
        <v>45434</v>
      </c>
      <c r="P3" vm="15">
        <f ca="1"/>
        <v>45435</v>
      </c>
      <c r="Q3" vm="16">
        <f ca="1"/>
        <v>45436</v>
      </c>
      <c r="R3" vm="17">
        <f ca="1"/>
        <v>45440</v>
      </c>
      <c r="S3" vm="18">
        <f ca="1"/>
        <v>45441</v>
      </c>
      <c r="T3" vm="19">
        <f ca="1"/>
        <v>45442</v>
      </c>
      <c r="U3" vm="20">
        <f ca="1"/>
        <v>45443</v>
      </c>
      <c r="V3" vm="21">
        <f ca="1"/>
        <v>45446</v>
      </c>
      <c r="W3" vm="22">
        <f ca="1"/>
        <v>45447</v>
      </c>
      <c r="X3" vm="23">
        <f ca="1"/>
        <v>45448</v>
      </c>
      <c r="Y3" vm="24">
        <f ca="1"/>
        <v>45449</v>
      </c>
      <c r="Z3" vm="25">
        <f ca="1"/>
        <v>45450</v>
      </c>
      <c r="AA3" vm="26">
        <f ca="1"/>
        <v>45453</v>
      </c>
      <c r="AB3" vm="27">
        <f ca="1"/>
        <v>45454</v>
      </c>
      <c r="AC3" vm="28">
        <f ca="1"/>
        <v>45455</v>
      </c>
      <c r="AD3" vm="29">
        <f ca="1"/>
        <v>45456</v>
      </c>
      <c r="AE3" vm="30">
        <f ca="1"/>
        <v>45457</v>
      </c>
      <c r="AF3" vm="31">
        <f ca="1"/>
        <v>45460</v>
      </c>
      <c r="AG3" vm="32">
        <f ca="1"/>
        <v>45461</v>
      </c>
      <c r="AH3" vm="33">
        <f ca="1"/>
        <v>45463</v>
      </c>
      <c r="AI3" vm="34">
        <f ca="1"/>
        <v>45464</v>
      </c>
      <c r="AJ3" vm="35">
        <f ca="1"/>
        <v>45467</v>
      </c>
      <c r="AK3" vm="36">
        <f ca="1"/>
        <v>45468</v>
      </c>
      <c r="AL3" vm="37">
        <f ca="1"/>
        <v>45469</v>
      </c>
      <c r="AM3" vm="38">
        <f ca="1"/>
        <v>45470</v>
      </c>
      <c r="AN3" vm="39">
        <f ca="1"/>
        <v>45471</v>
      </c>
      <c r="AO3" vm="40">
        <f ca="1"/>
        <v>45474</v>
      </c>
      <c r="AP3" vm="41">
        <f ca="1"/>
        <v>45475</v>
      </c>
      <c r="AQ3" vm="42">
        <f ca="1"/>
        <v>45476</v>
      </c>
      <c r="AR3" vm="43">
        <f ca="1"/>
        <v>45478</v>
      </c>
      <c r="AS3" vm="44">
        <f ca="1"/>
        <v>45481</v>
      </c>
      <c r="AT3" vm="45">
        <f ca="1"/>
        <v>45482</v>
      </c>
      <c r="AU3" vm="46">
        <f ca="1"/>
        <v>45483</v>
      </c>
      <c r="AV3" vm="47">
        <f ca="1"/>
        <v>45484</v>
      </c>
      <c r="AW3" vm="48">
        <f ca="1"/>
        <v>45485</v>
      </c>
      <c r="AX3" vm="49">
        <f ca="1"/>
        <v>45488</v>
      </c>
      <c r="AY3" vm="50">
        <f ca="1"/>
        <v>45489</v>
      </c>
      <c r="AZ3" vm="51">
        <f ca="1"/>
        <v>45490</v>
      </c>
      <c r="BA3" vm="52">
        <f ca="1"/>
        <v>45491</v>
      </c>
      <c r="BB3" vm="53">
        <f ca="1"/>
        <v>45492</v>
      </c>
      <c r="BC3" vm="54">
        <f ca="1"/>
        <v>45495</v>
      </c>
      <c r="BD3" vm="55">
        <f ca="1"/>
        <v>45496</v>
      </c>
      <c r="BE3" vm="56">
        <f ca="1"/>
        <v>45497</v>
      </c>
      <c r="BF3" vm="57">
        <f ca="1"/>
        <v>45498</v>
      </c>
      <c r="BG3" vm="58">
        <f ca="1"/>
        <v>45499</v>
      </c>
      <c r="BH3" vm="59">
        <f ca="1"/>
        <v>45502</v>
      </c>
      <c r="BI3" vm="60">
        <f ca="1"/>
        <v>45503</v>
      </c>
      <c r="BJ3" vm="61">
        <f ca="1"/>
        <v>45504</v>
      </c>
      <c r="BK3" vm="62">
        <f ca="1"/>
        <v>45505</v>
      </c>
      <c r="BL3" vm="63">
        <f ca="1"/>
        <v>45506</v>
      </c>
      <c r="BM3" vm="64">
        <f ca="1"/>
        <v>45509</v>
      </c>
      <c r="BN3" vm="65">
        <f ca="1"/>
        <v>45510</v>
      </c>
      <c r="BO3" vm="66">
        <f ca="1"/>
        <v>45511</v>
      </c>
      <c r="BP3" vm="67">
        <f ca="1"/>
        <v>45512</v>
      </c>
      <c r="BQ3" vm="68">
        <f ca="1"/>
        <v>45513</v>
      </c>
      <c r="BR3" vm="69">
        <f ca="1"/>
        <v>45516</v>
      </c>
      <c r="BS3" vm="70">
        <f ca="1"/>
        <v>45517</v>
      </c>
      <c r="BT3" vm="71">
        <f ca="1"/>
        <v>45518</v>
      </c>
      <c r="BU3" vm="72">
        <f ca="1"/>
        <v>45519</v>
      </c>
      <c r="BV3" vm="73">
        <f ca="1"/>
        <v>45520</v>
      </c>
      <c r="BW3" vm="74">
        <f ca="1"/>
        <v>45523</v>
      </c>
      <c r="BX3" vm="75">
        <f ca="1"/>
        <v>45524</v>
      </c>
      <c r="BY3" vm="76">
        <f ca="1"/>
        <v>45525</v>
      </c>
      <c r="BZ3" vm="77">
        <f ca="1"/>
        <v>45526</v>
      </c>
      <c r="CA3" vm="78">
        <f ca="1"/>
        <v>45527</v>
      </c>
      <c r="CB3" vm="79">
        <f ca="1"/>
        <v>45530</v>
      </c>
      <c r="CC3" vm="80">
        <f ca="1"/>
        <v>45531</v>
      </c>
      <c r="CD3" vm="81">
        <f ca="1"/>
        <v>45532</v>
      </c>
      <c r="CE3" vm="82">
        <f ca="1"/>
        <v>45533</v>
      </c>
      <c r="CF3" vm="83">
        <f ca="1"/>
        <v>45534</v>
      </c>
      <c r="CG3" vm="84">
        <f ca="1"/>
        <v>45538</v>
      </c>
      <c r="CH3" vm="85">
        <f ca="1"/>
        <v>45539</v>
      </c>
      <c r="CI3" vm="86">
        <f ca="1"/>
        <v>45540</v>
      </c>
      <c r="CJ3" vm="87">
        <f ca="1"/>
        <v>45541</v>
      </c>
      <c r="CK3" vm="88">
        <f ca="1"/>
        <v>45544</v>
      </c>
      <c r="CL3" vm="89">
        <f ca="1"/>
        <v>45545</v>
      </c>
      <c r="CM3" vm="90">
        <f ca="1"/>
        <v>45546</v>
      </c>
      <c r="CN3" vm="91">
        <f ca="1"/>
        <v>45547</v>
      </c>
      <c r="CO3" vm="92">
        <f ca="1"/>
        <v>45548</v>
      </c>
      <c r="CP3" vm="93">
        <f ca="1"/>
        <v>45551</v>
      </c>
      <c r="CQ3" vm="94">
        <f ca="1"/>
        <v>45552</v>
      </c>
      <c r="CR3" vm="95">
        <f ca="1"/>
        <v>45553</v>
      </c>
      <c r="CS3" vm="96">
        <f ca="1"/>
        <v>45554</v>
      </c>
      <c r="CT3" vm="97">
        <f ca="1"/>
        <v>45555</v>
      </c>
      <c r="CU3" vm="98">
        <f ca="1"/>
        <v>45558</v>
      </c>
      <c r="CV3" vm="99">
        <f ca="1"/>
        <v>45559</v>
      </c>
      <c r="CW3" vm="100">
        <f ca="1"/>
        <v>45560</v>
      </c>
      <c r="CX3" vm="101">
        <f ca="1"/>
        <v>45561</v>
      </c>
      <c r="CY3" vm="102">
        <f ca="1"/>
        <v>45562</v>
      </c>
      <c r="CZ3" vm="103">
        <f ca="1"/>
        <v>45565</v>
      </c>
      <c r="DA3" vm="104">
        <f ca="1"/>
        <v>45566</v>
      </c>
      <c r="DB3" vm="105">
        <f ca="1"/>
        <v>45567</v>
      </c>
      <c r="DC3" vm="106">
        <f ca="1"/>
        <v>45568</v>
      </c>
      <c r="DD3" vm="107">
        <f ca="1"/>
        <v>45569</v>
      </c>
      <c r="DE3" vm="108">
        <f ca="1"/>
        <v>45572</v>
      </c>
      <c r="DF3" vm="109">
        <f ca="1"/>
        <v>45573</v>
      </c>
      <c r="DG3" vm="110">
        <f ca="1"/>
        <v>45574</v>
      </c>
      <c r="DH3" vm="111">
        <f ca="1"/>
        <v>45575</v>
      </c>
      <c r="DI3" vm="112">
        <f ca="1"/>
        <v>45576</v>
      </c>
      <c r="DJ3" vm="113">
        <f ca="1"/>
        <v>45579</v>
      </c>
      <c r="DK3" vm="114">
        <f ca="1"/>
        <v>45580</v>
      </c>
      <c r="DL3" vm="115">
        <f ca="1"/>
        <v>45581</v>
      </c>
      <c r="DM3" vm="116">
        <f ca="1"/>
        <v>45582</v>
      </c>
      <c r="DN3" vm="117">
        <f ca="1"/>
        <v>45583</v>
      </c>
      <c r="DO3" vm="118">
        <f ca="1"/>
        <v>45586</v>
      </c>
      <c r="DP3" vm="119">
        <f ca="1"/>
        <v>45587</v>
      </c>
      <c r="DQ3" vm="120">
        <f ca="1"/>
        <v>45588</v>
      </c>
      <c r="DR3" vm="121">
        <f ca="1"/>
        <v>45589</v>
      </c>
      <c r="DS3" vm="122">
        <f ca="1"/>
        <v>45590</v>
      </c>
      <c r="DT3" vm="123">
        <f ca="1"/>
        <v>45593</v>
      </c>
      <c r="DU3" vm="124">
        <f ca="1"/>
        <v>45594</v>
      </c>
      <c r="DV3" vm="125">
        <f ca="1"/>
        <v>45595</v>
      </c>
      <c r="DW3" vm="126">
        <f ca="1"/>
        <v>45596</v>
      </c>
      <c r="DX3" vm="127">
        <f ca="1"/>
        <v>45597</v>
      </c>
      <c r="DY3" vm="128">
        <f ca="1"/>
        <v>45600</v>
      </c>
      <c r="DZ3" vm="129">
        <f ca="1"/>
        <v>45601</v>
      </c>
      <c r="EA3" vm="130">
        <f ca="1"/>
        <v>45602</v>
      </c>
      <c r="EB3" vm="131">
        <f ca="1"/>
        <v>45603</v>
      </c>
      <c r="EC3" vm="132">
        <f ca="1"/>
        <v>45604</v>
      </c>
      <c r="ED3" vm="133">
        <f ca="1"/>
        <v>45607</v>
      </c>
      <c r="EE3" vm="134">
        <f ca="1"/>
        <v>45608</v>
      </c>
      <c r="EF3" vm="135">
        <f ca="1"/>
        <v>45609</v>
      </c>
      <c r="EG3" vm="136">
        <f ca="1"/>
        <v>45610</v>
      </c>
      <c r="EH3" vm="137">
        <f ca="1"/>
        <v>45611</v>
      </c>
      <c r="EI3" vm="138">
        <f ca="1"/>
        <v>45614</v>
      </c>
      <c r="EJ3" vm="139">
        <f ca="1"/>
        <v>45615</v>
      </c>
      <c r="EK3" vm="140">
        <f ca="1"/>
        <v>45616</v>
      </c>
      <c r="EL3" vm="141">
        <f ca="1"/>
        <v>45617</v>
      </c>
      <c r="EM3" vm="142">
        <f ca="1"/>
        <v>45618</v>
      </c>
      <c r="EN3" vm="143">
        <f ca="1"/>
        <v>45621</v>
      </c>
      <c r="EO3" vm="144">
        <f ca="1"/>
        <v>45622</v>
      </c>
      <c r="EP3" vm="145">
        <f ca="1"/>
        <v>45623</v>
      </c>
      <c r="EQ3" vm="146">
        <f ca="1"/>
        <v>45625</v>
      </c>
      <c r="ER3" vm="147">
        <f ca="1"/>
        <v>45628</v>
      </c>
      <c r="ES3" vm="148">
        <f ca="1"/>
        <v>45629</v>
      </c>
      <c r="ET3" vm="149">
        <f ca="1"/>
        <v>45630</v>
      </c>
      <c r="EU3" vm="150">
        <f ca="1"/>
        <v>45631</v>
      </c>
      <c r="EV3" vm="151">
        <f ca="1"/>
        <v>45632</v>
      </c>
      <c r="EW3" vm="152">
        <f ca="1"/>
        <v>45635</v>
      </c>
      <c r="EX3" vm="153">
        <f ca="1"/>
        <v>45636</v>
      </c>
      <c r="EY3" vm="154">
        <f ca="1"/>
        <v>45637</v>
      </c>
      <c r="EZ3" vm="155">
        <f ca="1"/>
        <v>45638</v>
      </c>
      <c r="FA3" vm="156">
        <f ca="1"/>
        <v>45639</v>
      </c>
      <c r="FB3" vm="157">
        <f ca="1"/>
        <v>45642</v>
      </c>
      <c r="FC3" vm="158">
        <f ca="1"/>
        <v>45643</v>
      </c>
      <c r="FD3" vm="159">
        <f ca="1"/>
        <v>45644</v>
      </c>
      <c r="FE3" vm="160">
        <f ca="1"/>
        <v>45645</v>
      </c>
      <c r="FF3" vm="161">
        <f ca="1"/>
        <v>45646</v>
      </c>
      <c r="FG3" vm="162">
        <f ca="1"/>
        <v>45649</v>
      </c>
      <c r="FH3" vm="163">
        <f ca="1"/>
        <v>45650</v>
      </c>
      <c r="FI3" vm="164">
        <f ca="1"/>
        <v>45652</v>
      </c>
      <c r="FJ3" vm="165">
        <f ca="1"/>
        <v>45653</v>
      </c>
      <c r="FK3" vm="166">
        <f ca="1"/>
        <v>45656</v>
      </c>
      <c r="FL3" vm="167">
        <f ca="1"/>
        <v>45657</v>
      </c>
      <c r="FM3" vm="168">
        <f ca="1"/>
        <v>45659</v>
      </c>
      <c r="FN3" vm="169">
        <f ca="1"/>
        <v>45660</v>
      </c>
      <c r="FO3" vm="170">
        <f ca="1"/>
        <v>45663</v>
      </c>
      <c r="FP3" vm="171">
        <f ca="1"/>
        <v>45664</v>
      </c>
      <c r="FQ3" vm="172">
        <f ca="1"/>
        <v>45665</v>
      </c>
      <c r="FR3" vm="173">
        <f ca="1"/>
        <v>45667</v>
      </c>
      <c r="FS3" vm="174">
        <f ca="1"/>
        <v>45670</v>
      </c>
      <c r="FT3" vm="175">
        <f ca="1"/>
        <v>45671</v>
      </c>
      <c r="FU3" vm="176">
        <f ca="1"/>
        <v>45672</v>
      </c>
      <c r="FV3" vm="177">
        <f ca="1"/>
        <v>45673</v>
      </c>
      <c r="FW3" vm="178">
        <f ca="1"/>
        <v>45674</v>
      </c>
      <c r="FX3" vm="179">
        <f ca="1"/>
        <v>45678</v>
      </c>
      <c r="FY3" vm="180">
        <f ca="1"/>
        <v>45679</v>
      </c>
      <c r="FZ3" vm="181">
        <f ca="1"/>
        <v>45680</v>
      </c>
      <c r="GA3" vm="182">
        <f ca="1"/>
        <v>45681</v>
      </c>
      <c r="GB3" vm="183">
        <f ca="1"/>
        <v>45684</v>
      </c>
      <c r="GC3" vm="184">
        <f ca="1"/>
        <v>45685</v>
      </c>
      <c r="GD3" vm="185">
        <f ca="1"/>
        <v>45686</v>
      </c>
      <c r="GE3" vm="186">
        <f ca="1"/>
        <v>45687</v>
      </c>
      <c r="GF3" vm="187">
        <f ca="1"/>
        <v>45688</v>
      </c>
      <c r="GG3" vm="188">
        <f ca="1"/>
        <v>45691</v>
      </c>
      <c r="GH3" vm="189">
        <f ca="1"/>
        <v>45692</v>
      </c>
      <c r="GI3" vm="190">
        <f ca="1"/>
        <v>45693</v>
      </c>
      <c r="GJ3" vm="191">
        <f ca="1"/>
        <v>45694</v>
      </c>
      <c r="GK3" vm="192">
        <f ca="1"/>
        <v>45695</v>
      </c>
      <c r="GL3" vm="193">
        <f ca="1"/>
        <v>45698</v>
      </c>
      <c r="GM3" vm="194">
        <f ca="1"/>
        <v>45699</v>
      </c>
      <c r="GN3" vm="195">
        <f ca="1"/>
        <v>45700</v>
      </c>
      <c r="GO3" vm="196">
        <f ca="1"/>
        <v>45701</v>
      </c>
      <c r="GP3" vm="197">
        <f ca="1"/>
        <v>45702</v>
      </c>
      <c r="GQ3" vm="198">
        <f ca="1"/>
        <v>45706</v>
      </c>
      <c r="GR3" vm="199">
        <f ca="1"/>
        <v>45707</v>
      </c>
      <c r="GS3" vm="200">
        <f ca="1"/>
        <v>45708</v>
      </c>
      <c r="GT3" vm="201">
        <f ca="1"/>
        <v>45709</v>
      </c>
      <c r="GU3" vm="202">
        <f ca="1"/>
        <v>45712</v>
      </c>
      <c r="GV3" vm="203">
        <f ca="1"/>
        <v>45713</v>
      </c>
      <c r="GW3" vm="204">
        <f ca="1"/>
        <v>45714</v>
      </c>
      <c r="GX3" vm="205">
        <f ca="1"/>
        <v>45715</v>
      </c>
      <c r="GY3" vm="206">
        <f ca="1"/>
        <v>45716</v>
      </c>
      <c r="GZ3" vm="207">
        <f ca="1"/>
        <v>45719</v>
      </c>
      <c r="HA3" vm="208">
        <f ca="1"/>
        <v>45720</v>
      </c>
      <c r="HB3" vm="209">
        <f ca="1"/>
        <v>45721</v>
      </c>
      <c r="HC3" vm="210">
        <f ca="1"/>
        <v>45722</v>
      </c>
      <c r="HD3" vm="211">
        <f ca="1"/>
        <v>45723</v>
      </c>
      <c r="HE3" vm="212">
        <f ca="1"/>
        <v>45726</v>
      </c>
      <c r="HF3" vm="213">
        <f ca="1"/>
        <v>45727</v>
      </c>
      <c r="HG3" vm="214">
        <f ca="1"/>
        <v>45728</v>
      </c>
      <c r="HH3" vm="215">
        <f ca="1"/>
        <v>45729</v>
      </c>
      <c r="HI3" vm="216">
        <f ca="1"/>
        <v>45730</v>
      </c>
      <c r="HJ3" vm="217">
        <f ca="1"/>
        <v>45733</v>
      </c>
      <c r="HK3" vm="218">
        <f ca="1"/>
        <v>45734</v>
      </c>
      <c r="HL3" vm="219">
        <f ca="1"/>
        <v>45735</v>
      </c>
      <c r="HM3" vm="220">
        <f ca="1"/>
        <v>45736</v>
      </c>
      <c r="HN3" vm="221">
        <f ca="1"/>
        <v>45737</v>
      </c>
      <c r="HO3" vm="222">
        <f ca="1"/>
        <v>45740</v>
      </c>
      <c r="HP3" vm="223">
        <f ca="1"/>
        <v>45741</v>
      </c>
      <c r="HQ3" vm="224">
        <f ca="1"/>
        <v>45742</v>
      </c>
      <c r="HR3" vm="225">
        <f ca="1"/>
        <v>45743</v>
      </c>
      <c r="HS3" vm="226">
        <f ca="1"/>
        <v>45744</v>
      </c>
      <c r="HT3" vm="227">
        <f ca="1"/>
        <v>45747</v>
      </c>
      <c r="HU3" vm="228">
        <f ca="1"/>
        <v>45748</v>
      </c>
      <c r="HV3" vm="229">
        <f ca="1"/>
        <v>45749</v>
      </c>
      <c r="HW3" vm="230">
        <f ca="1"/>
        <v>45750</v>
      </c>
      <c r="HX3" vm="231">
        <f ca="1"/>
        <v>45751</v>
      </c>
      <c r="HY3" vm="232">
        <f ca="1"/>
        <v>45754</v>
      </c>
      <c r="HZ3" vm="233">
        <f ca="1"/>
        <v>45755</v>
      </c>
      <c r="IA3" vm="234">
        <f ca="1"/>
        <v>45756</v>
      </c>
      <c r="IB3" vm="235">
        <f ca="1"/>
        <v>45757</v>
      </c>
      <c r="IC3" vm="236">
        <f ca="1"/>
        <v>45758</v>
      </c>
      <c r="ID3" vm="237">
        <f ca="1"/>
        <v>45761</v>
      </c>
      <c r="IE3" vm="238">
        <f ca="1"/>
        <v>45762</v>
      </c>
      <c r="IF3" vm="239">
        <f ca="1"/>
        <v>45763</v>
      </c>
      <c r="IG3" vm="240">
        <f ca="1"/>
        <v>45764</v>
      </c>
      <c r="IH3" vm="241">
        <f ca="1"/>
        <v>45768</v>
      </c>
      <c r="II3" vm="242">
        <f ca="1"/>
        <v>45769</v>
      </c>
      <c r="IJ3" vm="243">
        <f ca="1"/>
        <v>45770</v>
      </c>
      <c r="IK3" vm="244">
        <f ca="1"/>
        <v>45771</v>
      </c>
      <c r="IL3" vm="245">
        <f ca="1"/>
        <v>45772</v>
      </c>
      <c r="IM3" vm="246">
        <f ca="1"/>
        <v>45775</v>
      </c>
      <c r="IN3" vm="247">
        <f ca="1"/>
        <v>45776</v>
      </c>
      <c r="IO3" vm="248">
        <f ca="1"/>
        <v>45777</v>
      </c>
      <c r="IP3" vm="249">
        <f ca="1"/>
        <v>45778</v>
      </c>
      <c r="IQ3" vm="250">
        <f ca="1"/>
        <v>45779</v>
      </c>
    </row>
    <row r="4" spans="1:251" x14ac:dyDescent="0.25">
      <c r="A4" t="s">
        <v>32</v>
      </c>
      <c r="B4" t="s">
        <v>34</v>
      </c>
      <c r="C4" vm="2479">
        <f ca="1"/>
        <v>181.71</v>
      </c>
      <c r="D4" vm="2480">
        <f ca="1"/>
        <v>182.4</v>
      </c>
      <c r="E4" vm="2481">
        <f ca="1"/>
        <v>182.74</v>
      </c>
      <c r="F4" vm="2482">
        <f ca="1"/>
        <v>184.57</v>
      </c>
      <c r="G4" vm="2483">
        <f ca="1"/>
        <v>183.05</v>
      </c>
      <c r="H4" vm="2484">
        <f ca="1"/>
        <v>186.28</v>
      </c>
      <c r="I4" vm="2485">
        <f ca="1"/>
        <v>187.43</v>
      </c>
      <c r="J4" vm="2486">
        <f ca="1"/>
        <v>189.72</v>
      </c>
      <c r="K4" vm="2487">
        <f ca="1"/>
        <v>189.84</v>
      </c>
      <c r="L4" vm="2488">
        <f ca="1"/>
        <v>189.87</v>
      </c>
      <c r="M4" vm="2489">
        <f ca="1"/>
        <v>191.04</v>
      </c>
      <c r="N4" vm="2490">
        <f ca="1"/>
        <v>192.35</v>
      </c>
      <c r="O4" vm="2491">
        <f ca="1"/>
        <v>190.9</v>
      </c>
      <c r="P4" vm="2492">
        <f ca="1"/>
        <v>186.88</v>
      </c>
      <c r="Q4" vm="2493">
        <f ca="1"/>
        <v>189.98</v>
      </c>
      <c r="R4" vm="2494">
        <f ca="1"/>
        <v>189.99</v>
      </c>
      <c r="S4" vm="2495">
        <f ca="1"/>
        <v>190.29</v>
      </c>
      <c r="T4" vm="2496">
        <f ca="1"/>
        <v>191.29</v>
      </c>
      <c r="U4" vm="2497">
        <f ca="1"/>
        <v>192.25</v>
      </c>
      <c r="V4" vm="2498">
        <f ca="1"/>
        <v>194.03</v>
      </c>
      <c r="W4" vm="2499">
        <f ca="1"/>
        <v>194.35</v>
      </c>
      <c r="X4" vm="2500">
        <f ca="1"/>
        <v>195.87</v>
      </c>
      <c r="Y4" vm="2501">
        <f ca="1"/>
        <v>194.48</v>
      </c>
      <c r="Z4" vm="2502">
        <f ca="1"/>
        <v>196.89</v>
      </c>
      <c r="AA4" vm="2503">
        <f ca="1"/>
        <v>193.12</v>
      </c>
      <c r="AB4" vm="2504">
        <f ca="1"/>
        <v>207.15</v>
      </c>
      <c r="AC4" vm="2505">
        <f ca="1"/>
        <v>213.07</v>
      </c>
      <c r="AD4" vm="2506">
        <f ca="1"/>
        <v>214.24</v>
      </c>
      <c r="AE4" vm="2507">
        <f ca="1"/>
        <v>212.49</v>
      </c>
      <c r="AF4" vm="2508">
        <f ca="1"/>
        <v>216.67</v>
      </c>
      <c r="AG4" vm="2509">
        <f ca="1"/>
        <v>214.29</v>
      </c>
      <c r="AH4" vm="2510">
        <f ca="1"/>
        <v>209.68</v>
      </c>
      <c r="AI4" vm="2511">
        <f ca="1"/>
        <v>207.49</v>
      </c>
      <c r="AJ4" vm="2512">
        <f ca="1"/>
        <v>208.14</v>
      </c>
      <c r="AK4" vm="2513">
        <f ca="1"/>
        <v>209.07</v>
      </c>
      <c r="AL4" vm="2514">
        <f ca="1"/>
        <v>213.25</v>
      </c>
      <c r="AM4" vm="2515">
        <f ca="1"/>
        <v>214.1</v>
      </c>
      <c r="AN4" vm="2516">
        <f ca="1"/>
        <v>210.62</v>
      </c>
      <c r="AO4" vm="2517">
        <f ca="1"/>
        <v>216.75</v>
      </c>
      <c r="AP4" vm="2518">
        <f ca="1"/>
        <v>220.27</v>
      </c>
      <c r="AQ4" vm="2519">
        <f ca="1"/>
        <v>221.55</v>
      </c>
      <c r="AR4" vm="2520">
        <f ca="1"/>
        <v>226.34</v>
      </c>
      <c r="AS4" vm="2521">
        <f ca="1"/>
        <v>227.82</v>
      </c>
      <c r="AT4" vm="2522">
        <f ca="1"/>
        <v>228.68</v>
      </c>
      <c r="AU4" vm="2523">
        <f ca="1"/>
        <v>232.98</v>
      </c>
      <c r="AV4" vm="2524">
        <f ca="1"/>
        <v>227.57</v>
      </c>
      <c r="AW4" vm="2525">
        <f ca="1"/>
        <v>230.54</v>
      </c>
      <c r="AX4" vm="2526">
        <f ca="1"/>
        <v>234.4</v>
      </c>
      <c r="AY4" vm="2527">
        <f ca="1"/>
        <v>234.82</v>
      </c>
      <c r="AZ4" vm="2528">
        <f ca="1"/>
        <v>228.88</v>
      </c>
      <c r="BA4" vm="2529">
        <f ca="1"/>
        <v>224.18</v>
      </c>
      <c r="BB4" vm="2530">
        <f ca="1"/>
        <v>224.31</v>
      </c>
      <c r="BC4" vm="2531">
        <f ca="1"/>
        <v>223.96</v>
      </c>
      <c r="BD4" vm="2532">
        <f ca="1"/>
        <v>225.01</v>
      </c>
      <c r="BE4" vm="2533">
        <f ca="1"/>
        <v>218.54</v>
      </c>
      <c r="BF4" vm="2534">
        <f ca="1"/>
        <v>217.49</v>
      </c>
      <c r="BG4" vm="2535">
        <f ca="1"/>
        <v>217.96</v>
      </c>
      <c r="BH4" vm="2536">
        <f ca="1"/>
        <v>218.24</v>
      </c>
      <c r="BI4" vm="2537">
        <f ca="1"/>
        <v>218.8</v>
      </c>
      <c r="BJ4" vm="2538">
        <f ca="1"/>
        <v>222.08</v>
      </c>
      <c r="BK4" vm="2539">
        <f ca="1"/>
        <v>218.36</v>
      </c>
      <c r="BL4" vm="2540">
        <f ca="1"/>
        <v>219.86</v>
      </c>
      <c r="BM4" vm="2541">
        <f ca="1"/>
        <v>209.27</v>
      </c>
      <c r="BN4" vm="1523">
        <f ca="1"/>
        <v>207.23</v>
      </c>
      <c r="BO4" vm="2542">
        <f ca="1"/>
        <v>209.82</v>
      </c>
      <c r="BP4" vm="2543">
        <f ca="1"/>
        <v>213.31</v>
      </c>
      <c r="BQ4" vm="2544">
        <f ca="1"/>
        <v>216.24</v>
      </c>
      <c r="BR4" vm="2545">
        <f ca="1"/>
        <v>217.53</v>
      </c>
      <c r="BS4" vm="2546">
        <f ca="1"/>
        <v>221.27</v>
      </c>
      <c r="BT4" vm="2547">
        <f ca="1"/>
        <v>221.72</v>
      </c>
      <c r="BU4" vm="2548">
        <f ca="1"/>
        <v>224.72</v>
      </c>
      <c r="BV4" vm="2549">
        <f ca="1"/>
        <v>226.05</v>
      </c>
      <c r="BW4" vm="2550">
        <f ca="1"/>
        <v>225.89</v>
      </c>
      <c r="BX4" vm="2551">
        <f ca="1"/>
        <v>226.51</v>
      </c>
      <c r="BY4" vm="2552">
        <f ca="1"/>
        <v>226.4</v>
      </c>
      <c r="BZ4" vm="2553">
        <f ca="1"/>
        <v>224.53</v>
      </c>
      <c r="CA4" vm="2554">
        <f ca="1"/>
        <v>226.84</v>
      </c>
      <c r="CB4" vm="2555">
        <f ca="1"/>
        <v>227.18</v>
      </c>
      <c r="CC4" vm="2556">
        <f ca="1"/>
        <v>228.03</v>
      </c>
      <c r="CD4" vm="2557">
        <f ca="1"/>
        <v>226.49</v>
      </c>
      <c r="CE4" vm="2558">
        <f ca="1"/>
        <v>229.79</v>
      </c>
      <c r="CF4" vm="2559">
        <f ca="1"/>
        <v>229</v>
      </c>
      <c r="CG4" vm="2560">
        <f ca="1"/>
        <v>222.77</v>
      </c>
      <c r="CH4" vm="2561">
        <f ca="1"/>
        <v>220.85</v>
      </c>
      <c r="CI4" vm="2562">
        <f ca="1"/>
        <v>222.38</v>
      </c>
      <c r="CJ4" vm="2563">
        <f ca="1"/>
        <v>220.82</v>
      </c>
      <c r="CK4" vm="2564">
        <f ca="1"/>
        <v>220.91</v>
      </c>
      <c r="CL4" vm="2565">
        <f ca="1"/>
        <v>220.11</v>
      </c>
      <c r="CM4" vm="2566">
        <f ca="1"/>
        <v>222.66</v>
      </c>
      <c r="CN4" vm="2560">
        <f ca="1"/>
        <v>222.77</v>
      </c>
      <c r="CO4" vm="2567">
        <f ca="1"/>
        <v>222.5</v>
      </c>
      <c r="CP4" vm="2568">
        <f ca="1"/>
        <v>216.32</v>
      </c>
      <c r="CQ4" vm="2569">
        <f ca="1"/>
        <v>216.79</v>
      </c>
      <c r="CR4" vm="2570">
        <f ca="1"/>
        <v>220.69</v>
      </c>
      <c r="CS4" vm="2571">
        <f ca="1"/>
        <v>228.87</v>
      </c>
      <c r="CT4" vm="2572">
        <f ca="1"/>
        <v>228.2</v>
      </c>
      <c r="CU4" vm="2573">
        <f ca="1"/>
        <v>226.47</v>
      </c>
      <c r="CV4" vm="2574">
        <f ca="1"/>
        <v>227.37</v>
      </c>
      <c r="CW4" vm="2575">
        <f ca="1"/>
        <v>226.37</v>
      </c>
      <c r="CX4" vm="2576">
        <f ca="1"/>
        <v>227.52</v>
      </c>
      <c r="CY4" vm="2577">
        <f ca="1"/>
        <v>227.79</v>
      </c>
      <c r="CZ4" vm="2578">
        <f ca="1"/>
        <v>233</v>
      </c>
      <c r="DA4" vm="2579">
        <f ca="1"/>
        <v>226.21</v>
      </c>
      <c r="DB4" vm="2580">
        <f ca="1"/>
        <v>226.78</v>
      </c>
      <c r="DC4" vm="2581">
        <f ca="1"/>
        <v>225.67</v>
      </c>
      <c r="DD4" vm="2582">
        <f ca="1"/>
        <v>226.8</v>
      </c>
      <c r="DE4" vm="2583">
        <f ca="1"/>
        <v>221.69</v>
      </c>
      <c r="DF4" vm="2584">
        <f ca="1"/>
        <v>225.77</v>
      </c>
      <c r="DG4" vm="2585">
        <f ca="1"/>
        <v>229.54</v>
      </c>
      <c r="DH4" vm="2586">
        <f ca="1"/>
        <v>229.04</v>
      </c>
      <c r="DI4" vm="2587">
        <f ca="1"/>
        <v>227.55</v>
      </c>
      <c r="DJ4" vm="2588">
        <f ca="1"/>
        <v>231.3</v>
      </c>
      <c r="DK4" vm="2589">
        <f ca="1"/>
        <v>233.85</v>
      </c>
      <c r="DL4" vm="2590">
        <f ca="1"/>
        <v>231.78</v>
      </c>
      <c r="DM4" vm="2591">
        <f ca="1"/>
        <v>232.15</v>
      </c>
      <c r="DN4" vm="2592">
        <f ca="1"/>
        <v>235</v>
      </c>
      <c r="DO4" vm="2593">
        <f ca="1"/>
        <v>236.48</v>
      </c>
      <c r="DP4" vm="2594">
        <f ca="1"/>
        <v>235.86</v>
      </c>
      <c r="DQ4" vm="2595">
        <f ca="1"/>
        <v>230.76</v>
      </c>
      <c r="DR4" vm="2596">
        <f ca="1"/>
        <v>230.57</v>
      </c>
      <c r="DS4" vm="2597">
        <f ca="1"/>
        <v>231.41</v>
      </c>
      <c r="DT4" vm="2598">
        <f ca="1"/>
        <v>233.4</v>
      </c>
      <c r="DU4" vm="2599">
        <f ca="1"/>
        <v>233.67</v>
      </c>
      <c r="DV4" vm="2600">
        <f ca="1"/>
        <v>230.1</v>
      </c>
      <c r="DW4" vm="2601">
        <f ca="1"/>
        <v>225.91</v>
      </c>
      <c r="DX4" vm="2602">
        <f ca="1"/>
        <v>222.91</v>
      </c>
      <c r="DY4" vm="2603">
        <f ca="1"/>
        <v>222.01</v>
      </c>
      <c r="DZ4" vm="2604">
        <f ca="1"/>
        <v>223.45</v>
      </c>
      <c r="EA4" vm="2605">
        <f ca="1"/>
        <v>222.72</v>
      </c>
      <c r="EB4" vm="2606">
        <f ca="1"/>
        <v>227.48</v>
      </c>
      <c r="EC4" vm="2607">
        <f ca="1"/>
        <v>226.96</v>
      </c>
      <c r="ED4" vm="2608">
        <f ca="1"/>
        <v>224.23</v>
      </c>
      <c r="EE4" vm="2608">
        <f ca="1"/>
        <v>224.23</v>
      </c>
      <c r="EF4" vm="2609">
        <f ca="1"/>
        <v>225.12</v>
      </c>
      <c r="EG4" vm="2610">
        <f ca="1"/>
        <v>228.22</v>
      </c>
      <c r="EH4" vm="2611">
        <f ca="1"/>
        <v>225</v>
      </c>
      <c r="EI4" vm="2612">
        <f ca="1"/>
        <v>228.02</v>
      </c>
      <c r="EJ4" vm="2613">
        <f ca="1"/>
        <v>228.28</v>
      </c>
      <c r="EK4" vm="2559">
        <f ca="1"/>
        <v>229</v>
      </c>
      <c r="EL4" vm="2614">
        <f ca="1"/>
        <v>228.52</v>
      </c>
      <c r="EM4" vm="2615">
        <f ca="1"/>
        <v>229.87</v>
      </c>
      <c r="EN4" vm="2616">
        <f ca="1"/>
        <v>232.87</v>
      </c>
      <c r="EO4" vm="2617">
        <f ca="1"/>
        <v>235.06</v>
      </c>
      <c r="EP4" vm="2618">
        <f ca="1"/>
        <v>234.93</v>
      </c>
      <c r="EQ4" vm="2619">
        <f ca="1"/>
        <v>237.33</v>
      </c>
      <c r="ER4" vm="2620">
        <f ca="1"/>
        <v>239.59</v>
      </c>
      <c r="ES4" vm="2621">
        <f ca="1"/>
        <v>242.65</v>
      </c>
      <c r="ET4" vm="2622">
        <f ca="1"/>
        <v>243.01</v>
      </c>
      <c r="EU4" vm="2623">
        <f ca="1"/>
        <v>243.04</v>
      </c>
      <c r="EV4" vm="2624">
        <f ca="1"/>
        <v>242.84</v>
      </c>
      <c r="EW4" vm="2625">
        <f ca="1"/>
        <v>246.75</v>
      </c>
      <c r="EX4" vm="2626">
        <f ca="1"/>
        <v>247.77</v>
      </c>
      <c r="EY4" vm="2627">
        <f ca="1"/>
        <v>246.49</v>
      </c>
      <c r="EZ4" vm="2628">
        <f ca="1"/>
        <v>247.96</v>
      </c>
      <c r="FA4" vm="2629">
        <f ca="1"/>
        <v>248.13</v>
      </c>
      <c r="FB4" vm="2630">
        <f ca="1"/>
        <v>251.04</v>
      </c>
      <c r="FC4" vm="2631">
        <f ca="1"/>
        <v>253.48</v>
      </c>
      <c r="FD4" vm="978">
        <f ca="1"/>
        <v>248.05</v>
      </c>
      <c r="FE4" vm="1162">
        <f ca="1"/>
        <v>249.79</v>
      </c>
      <c r="FF4" vm="2632">
        <f ca="1"/>
        <v>254.49</v>
      </c>
      <c r="FG4" vm="2633">
        <f ca="1"/>
        <v>255.27</v>
      </c>
      <c r="FH4" vm="2634">
        <f ca="1"/>
        <v>258.2</v>
      </c>
      <c r="FI4" vm="2635">
        <f ca="1"/>
        <v>259.02</v>
      </c>
      <c r="FJ4" vm="2636">
        <f ca="1"/>
        <v>255.59</v>
      </c>
      <c r="FK4" vm="2637">
        <f ca="1"/>
        <v>252.2</v>
      </c>
      <c r="FL4" vm="2638">
        <f ca="1"/>
        <v>250.42</v>
      </c>
      <c r="FM4" vm="2639">
        <f ca="1"/>
        <v>243.85</v>
      </c>
      <c r="FN4" vm="2640">
        <f ca="1"/>
        <v>243.36</v>
      </c>
      <c r="FO4" vm="2641">
        <f ca="1"/>
        <v>245</v>
      </c>
      <c r="FP4" vm="2642">
        <f ca="1"/>
        <v>242.21</v>
      </c>
      <c r="FQ4" vm="2643">
        <f ca="1"/>
        <v>242.7</v>
      </c>
      <c r="FR4" vm="2644">
        <f ca="1"/>
        <v>236.85</v>
      </c>
      <c r="FS4" vm="2526">
        <f ca="1"/>
        <v>234.4</v>
      </c>
      <c r="FT4" vm="2645">
        <f ca="1"/>
        <v>233.28</v>
      </c>
      <c r="FU4" vm="2646">
        <f ca="1"/>
        <v>237.87</v>
      </c>
      <c r="FV4" vm="2647">
        <f ca="1"/>
        <v>228.26</v>
      </c>
      <c r="FW4" vm="2648">
        <f ca="1"/>
        <v>229.98</v>
      </c>
      <c r="FX4" vm="2649">
        <f ca="1"/>
        <v>222.64</v>
      </c>
      <c r="FY4" vm="2650">
        <f ca="1"/>
        <v>223.83</v>
      </c>
      <c r="FZ4" vm="2651">
        <f ca="1"/>
        <v>223.66</v>
      </c>
      <c r="GA4" vm="2652">
        <f ca="1"/>
        <v>222.78</v>
      </c>
      <c r="GB4" vm="2653">
        <f ca="1"/>
        <v>229.86</v>
      </c>
      <c r="GC4" vm="2654">
        <f ca="1"/>
        <v>238.26</v>
      </c>
      <c r="GD4" vm="2655">
        <f ca="1"/>
        <v>239.36</v>
      </c>
      <c r="GE4" vm="2656">
        <f ca="1"/>
        <v>237.59</v>
      </c>
      <c r="GF4" vm="2657">
        <f ca="1"/>
        <v>236</v>
      </c>
      <c r="GG4" vm="2658">
        <f ca="1"/>
        <v>228.01</v>
      </c>
      <c r="GH4" vm="2659">
        <f ca="1"/>
        <v>232.8</v>
      </c>
      <c r="GI4" vm="2660">
        <f ca="1"/>
        <v>232.47</v>
      </c>
      <c r="GJ4" vm="2661">
        <f ca="1"/>
        <v>233.22</v>
      </c>
      <c r="GK4" vm="2662">
        <f ca="1"/>
        <v>227.63</v>
      </c>
      <c r="GL4" vm="2663">
        <f ca="1"/>
        <v>227.65</v>
      </c>
      <c r="GM4" vm="2664">
        <f ca="1"/>
        <v>232.62</v>
      </c>
      <c r="GN4" vm="2665">
        <f ca="1"/>
        <v>236.87</v>
      </c>
      <c r="GO4" vm="1585">
        <f ca="1"/>
        <v>241.53</v>
      </c>
      <c r="GP4" vm="2666">
        <f ca="1"/>
        <v>244.6</v>
      </c>
      <c r="GQ4" vm="2667">
        <f ca="1"/>
        <v>244.47</v>
      </c>
      <c r="GR4" vm="2668">
        <f ca="1"/>
        <v>244.87</v>
      </c>
      <c r="GS4" vm="2669">
        <f ca="1"/>
        <v>245.83</v>
      </c>
      <c r="GT4" vm="2670">
        <f ca="1"/>
        <v>245.55</v>
      </c>
      <c r="GU4" vm="2671">
        <f ca="1"/>
        <v>247.1</v>
      </c>
      <c r="GV4" vm="2672">
        <f ca="1"/>
        <v>247.04</v>
      </c>
      <c r="GW4" vm="2673">
        <f ca="1"/>
        <v>240.36</v>
      </c>
      <c r="GX4" vm="2674">
        <f ca="1"/>
        <v>237.3</v>
      </c>
      <c r="GY4" vm="2675">
        <f ca="1"/>
        <v>241.84</v>
      </c>
      <c r="GZ4" vm="2676">
        <f ca="1"/>
        <v>238.03</v>
      </c>
      <c r="HA4" vm="2677">
        <f ca="1"/>
        <v>235.93</v>
      </c>
      <c r="HB4" vm="2678">
        <f ca="1"/>
        <v>235.74</v>
      </c>
      <c r="HC4" vm="2679">
        <f ca="1"/>
        <v>235.33</v>
      </c>
      <c r="HD4" vm="2680">
        <f ca="1"/>
        <v>239.07</v>
      </c>
      <c r="HE4" vm="2606">
        <f ca="1"/>
        <v>227.48</v>
      </c>
      <c r="HF4" vm="2681">
        <f ca="1"/>
        <v>220.84</v>
      </c>
      <c r="HG4" vm="2682">
        <f ca="1"/>
        <v>216.98</v>
      </c>
      <c r="HH4" vm="2510">
        <f ca="1"/>
        <v>209.68</v>
      </c>
      <c r="HI4" vm="2683">
        <f ca="1"/>
        <v>213.49</v>
      </c>
      <c r="HJ4" vm="2684">
        <f ca="1"/>
        <v>214</v>
      </c>
      <c r="HK4" vm="2685">
        <f ca="1"/>
        <v>212.69</v>
      </c>
      <c r="HL4" vm="2686">
        <f ca="1"/>
        <v>215.24</v>
      </c>
      <c r="HM4" vm="2515">
        <f ca="1"/>
        <v>214.1</v>
      </c>
      <c r="HN4" vm="2687">
        <f ca="1"/>
        <v>218.27</v>
      </c>
      <c r="HO4" vm="2688">
        <f ca="1"/>
        <v>220.73</v>
      </c>
      <c r="HP4" vm="2689">
        <f ca="1"/>
        <v>223.75</v>
      </c>
      <c r="HQ4" vm="2690">
        <f ca="1"/>
        <v>221.53</v>
      </c>
      <c r="HR4" vm="2691">
        <f ca="1"/>
        <v>223.85</v>
      </c>
      <c r="HS4" vm="2692">
        <f ca="1"/>
        <v>217.9</v>
      </c>
      <c r="HT4" vm="2693">
        <f ca="1"/>
        <v>222.13</v>
      </c>
      <c r="HU4" vm="2694">
        <f ca="1"/>
        <v>223.19</v>
      </c>
      <c r="HV4" vm="2695">
        <f ca="1"/>
        <v>223.89</v>
      </c>
      <c r="HW4" vm="2696">
        <f ca="1"/>
        <v>203.19</v>
      </c>
      <c r="HX4" vm="2697">
        <f ca="1"/>
        <v>188.38</v>
      </c>
      <c r="HY4" vm="2698">
        <f ca="1"/>
        <v>181.46</v>
      </c>
      <c r="HZ4" vm="2699">
        <f ca="1"/>
        <v>172.42</v>
      </c>
      <c r="IA4" vm="2700">
        <f ca="1"/>
        <v>198.85</v>
      </c>
      <c r="IB4" vm="2701">
        <f ca="1"/>
        <v>190.42</v>
      </c>
      <c r="IC4" vm="2702">
        <f ca="1"/>
        <v>198.15</v>
      </c>
      <c r="ID4" vm="2703">
        <f ca="1"/>
        <v>202.52</v>
      </c>
      <c r="IE4" vm="2704">
        <f ca="1"/>
        <v>202.14</v>
      </c>
      <c r="IF4" vm="2705">
        <f ca="1"/>
        <v>194.27</v>
      </c>
      <c r="IG4" vm="2706">
        <f ca="1"/>
        <v>196.98</v>
      </c>
      <c r="IH4" vm="2707">
        <f ca="1"/>
        <v>193.16</v>
      </c>
      <c r="II4" vm="2708">
        <f ca="1"/>
        <v>199.74</v>
      </c>
      <c r="IJ4" vm="2709">
        <f ca="1"/>
        <v>204.6</v>
      </c>
      <c r="IK4" vm="2710">
        <f ca="1"/>
        <v>208.37</v>
      </c>
      <c r="IL4" vm="2711">
        <f ca="1"/>
        <v>209.28</v>
      </c>
      <c r="IM4" vm="2712">
        <f ca="1"/>
        <v>210.14</v>
      </c>
      <c r="IN4" vm="2713">
        <f ca="1"/>
        <v>211.21</v>
      </c>
      <c r="IO4" vm="2714">
        <f ca="1"/>
        <v>212.5</v>
      </c>
      <c r="IP4" vm="2715">
        <f ca="1"/>
        <v>213.32</v>
      </c>
      <c r="IQ4" vm="2716">
        <f ca="1"/>
        <v>205.35</v>
      </c>
    </row>
    <row r="5" spans="1:251" x14ac:dyDescent="0.25">
      <c r="B5" t="s">
        <v>35</v>
      </c>
    </row>
    <row r="6" spans="1:251" x14ac:dyDescent="0.25">
      <c r="B6" t="s">
        <v>36</v>
      </c>
    </row>
    <row r="7" spans="1:251" x14ac:dyDescent="0.25">
      <c r="B7" t="s">
        <v>37</v>
      </c>
    </row>
    <row r="8" spans="1:251" x14ac:dyDescent="0.25">
      <c r="B8" t="s">
        <v>38</v>
      </c>
    </row>
    <row r="9" spans="1:251" x14ac:dyDescent="0.25">
      <c r="B9" t="s">
        <v>39</v>
      </c>
    </row>
    <row r="10" spans="1:251" x14ac:dyDescent="0.25">
      <c r="A10" t="s">
        <v>33</v>
      </c>
      <c r="B10" t="s">
        <v>40</v>
      </c>
    </row>
    <row r="11" spans="1:251" x14ac:dyDescent="0.25">
      <c r="B11" t="s">
        <v>41</v>
      </c>
    </row>
    <row r="12" spans="1:251" x14ac:dyDescent="0.25">
      <c r="B12" t="s">
        <v>42</v>
      </c>
    </row>
    <row r="13" spans="1:251" x14ac:dyDescent="0.25">
      <c r="B13" t="s">
        <v>43</v>
      </c>
    </row>
    <row r="14" spans="1:251" x14ac:dyDescent="0.25">
      <c r="B14" t="s">
        <v>44</v>
      </c>
    </row>
    <row r="15" spans="1:251" x14ac:dyDescent="0.25">
      <c r="B15" t="s">
        <v>45</v>
      </c>
    </row>
    <row r="16" spans="1:251" x14ac:dyDescent="0.25">
      <c r="B16" t="s">
        <v>46</v>
      </c>
    </row>
    <row r="17" spans="2:2" x14ac:dyDescent="0.25">
      <c r="B17" t="s">
        <v>47</v>
      </c>
    </row>
    <row r="18" spans="2:2" x14ac:dyDescent="0.25">
      <c r="B18" t="s">
        <v>48</v>
      </c>
    </row>
    <row r="19" spans="2:2" x14ac:dyDescent="0.25">
      <c r="B19" t="s">
        <v>49</v>
      </c>
    </row>
    <row r="20" spans="2:2" x14ac:dyDescent="0.25">
      <c r="B20" t="s">
        <v>50</v>
      </c>
    </row>
    <row r="21" spans="2:2" x14ac:dyDescent="0.25">
      <c r="B21" t="s">
        <v>51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F908F-68CE-4C7F-A652-71C4EC3D1917}">
  <dimension ref="A1:IQ21"/>
  <sheetViews>
    <sheetView workbookViewId="0">
      <selection activeCell="B16" sqref="B16:C16"/>
    </sheetView>
  </sheetViews>
  <sheetFormatPr defaultRowHeight="15" x14ac:dyDescent="0.25"/>
  <cols>
    <col min="2" max="2" width="15.85546875" bestFit="1" customWidth="1"/>
    <col min="3" max="3" width="10.42578125" bestFit="1" customWidth="1"/>
  </cols>
  <sheetData>
    <row r="1" spans="1:251" x14ac:dyDescent="0.25">
      <c r="A1" s="25" t="s">
        <v>13</v>
      </c>
      <c r="B1" t="s">
        <v>31</v>
      </c>
    </row>
    <row r="3" spans="1:251" x14ac:dyDescent="0.25">
      <c r="A3" s="25" t="s">
        <v>25</v>
      </c>
      <c r="B3" s="25" t="s">
        <v>26</v>
      </c>
      <c r="C3" cm="1" vm="2">
        <f t="array" aca="1" ref="C3:IQ4" ca="1">TRANSPOSE(_xlfn.STOCKHISTORY(A4&amp;":"&amp;B4,TODAY()-365,TODAY(),0,0,0,1))</f>
        <v>45418</v>
      </c>
      <c r="D3" vm="3">
        <f ca="1"/>
        <v>45419</v>
      </c>
      <c r="E3" vm="4">
        <f ca="1"/>
        <v>45420</v>
      </c>
      <c r="F3" vm="5">
        <f ca="1"/>
        <v>45421</v>
      </c>
      <c r="G3" vm="6">
        <f ca="1"/>
        <v>45422</v>
      </c>
      <c r="H3" vm="7">
        <f ca="1"/>
        <v>45425</v>
      </c>
      <c r="I3" vm="8">
        <f ca="1"/>
        <v>45426</v>
      </c>
      <c r="J3" vm="9">
        <f ca="1"/>
        <v>45427</v>
      </c>
      <c r="K3" vm="10">
        <f ca="1"/>
        <v>45428</v>
      </c>
      <c r="L3" vm="11">
        <f ca="1"/>
        <v>45429</v>
      </c>
      <c r="M3" vm="12">
        <f ca="1"/>
        <v>45432</v>
      </c>
      <c r="N3" vm="13">
        <f ca="1"/>
        <v>45433</v>
      </c>
      <c r="O3" vm="14">
        <f ca="1"/>
        <v>45434</v>
      </c>
      <c r="P3" vm="15">
        <f ca="1"/>
        <v>45435</v>
      </c>
      <c r="Q3" vm="16">
        <f ca="1"/>
        <v>45436</v>
      </c>
      <c r="R3" vm="17">
        <f ca="1"/>
        <v>45440</v>
      </c>
      <c r="S3" vm="18">
        <f ca="1"/>
        <v>45441</v>
      </c>
      <c r="T3" vm="19">
        <f ca="1"/>
        <v>45442</v>
      </c>
      <c r="U3" vm="20">
        <f ca="1"/>
        <v>45443</v>
      </c>
      <c r="V3" vm="21">
        <f ca="1"/>
        <v>45446</v>
      </c>
      <c r="W3" vm="22">
        <f ca="1"/>
        <v>45447</v>
      </c>
      <c r="X3" vm="23">
        <f ca="1"/>
        <v>45448</v>
      </c>
      <c r="Y3" vm="24">
        <f ca="1"/>
        <v>45449</v>
      </c>
      <c r="Z3" vm="25">
        <f ca="1"/>
        <v>45450</v>
      </c>
      <c r="AA3" vm="26">
        <f ca="1"/>
        <v>45453</v>
      </c>
      <c r="AB3" vm="27">
        <f ca="1"/>
        <v>45454</v>
      </c>
      <c r="AC3" vm="28">
        <f ca="1"/>
        <v>45455</v>
      </c>
      <c r="AD3" vm="29">
        <f ca="1"/>
        <v>45456</v>
      </c>
      <c r="AE3" vm="30">
        <f ca="1"/>
        <v>45457</v>
      </c>
      <c r="AF3" vm="31">
        <f ca="1"/>
        <v>45460</v>
      </c>
      <c r="AG3" vm="32">
        <f ca="1"/>
        <v>45461</v>
      </c>
      <c r="AH3" vm="33">
        <f ca="1"/>
        <v>45463</v>
      </c>
      <c r="AI3" vm="34">
        <f ca="1"/>
        <v>45464</v>
      </c>
      <c r="AJ3" vm="35">
        <f ca="1"/>
        <v>45467</v>
      </c>
      <c r="AK3" vm="36">
        <f ca="1"/>
        <v>45468</v>
      </c>
      <c r="AL3" vm="37">
        <f ca="1"/>
        <v>45469</v>
      </c>
      <c r="AM3" vm="38">
        <f ca="1"/>
        <v>45470</v>
      </c>
      <c r="AN3" vm="39">
        <f ca="1"/>
        <v>45471</v>
      </c>
      <c r="AO3" vm="40">
        <f ca="1"/>
        <v>45474</v>
      </c>
      <c r="AP3" vm="41">
        <f ca="1"/>
        <v>45475</v>
      </c>
      <c r="AQ3" vm="42">
        <f ca="1"/>
        <v>45476</v>
      </c>
      <c r="AR3" vm="43">
        <f ca="1"/>
        <v>45478</v>
      </c>
      <c r="AS3" vm="44">
        <f ca="1"/>
        <v>45481</v>
      </c>
      <c r="AT3" vm="45">
        <f ca="1"/>
        <v>45482</v>
      </c>
      <c r="AU3" vm="46">
        <f ca="1"/>
        <v>45483</v>
      </c>
      <c r="AV3" vm="47">
        <f ca="1"/>
        <v>45484</v>
      </c>
      <c r="AW3" vm="48">
        <f ca="1"/>
        <v>45485</v>
      </c>
      <c r="AX3" vm="49">
        <f ca="1"/>
        <v>45488</v>
      </c>
      <c r="AY3" vm="50">
        <f ca="1"/>
        <v>45489</v>
      </c>
      <c r="AZ3" vm="51">
        <f ca="1"/>
        <v>45490</v>
      </c>
      <c r="BA3" vm="52">
        <f ca="1"/>
        <v>45491</v>
      </c>
      <c r="BB3" vm="53">
        <f ca="1"/>
        <v>45492</v>
      </c>
      <c r="BC3" vm="54">
        <f ca="1"/>
        <v>45495</v>
      </c>
      <c r="BD3" vm="55">
        <f ca="1"/>
        <v>45496</v>
      </c>
      <c r="BE3" vm="56">
        <f ca="1"/>
        <v>45497</v>
      </c>
      <c r="BF3" vm="57">
        <f ca="1"/>
        <v>45498</v>
      </c>
      <c r="BG3" vm="58">
        <f ca="1"/>
        <v>45499</v>
      </c>
      <c r="BH3" vm="59">
        <f ca="1"/>
        <v>45502</v>
      </c>
      <c r="BI3" vm="60">
        <f ca="1"/>
        <v>45503</v>
      </c>
      <c r="BJ3" vm="61">
        <f ca="1"/>
        <v>45504</v>
      </c>
      <c r="BK3" vm="62">
        <f ca="1"/>
        <v>45505</v>
      </c>
      <c r="BL3" vm="63">
        <f ca="1"/>
        <v>45506</v>
      </c>
      <c r="BM3" vm="64">
        <f ca="1"/>
        <v>45509</v>
      </c>
      <c r="BN3" vm="65">
        <f ca="1"/>
        <v>45510</v>
      </c>
      <c r="BO3" vm="66">
        <f ca="1"/>
        <v>45511</v>
      </c>
      <c r="BP3" vm="67">
        <f ca="1"/>
        <v>45512</v>
      </c>
      <c r="BQ3" vm="68">
        <f ca="1"/>
        <v>45513</v>
      </c>
      <c r="BR3" vm="69">
        <f ca="1"/>
        <v>45516</v>
      </c>
      <c r="BS3" vm="70">
        <f ca="1"/>
        <v>45517</v>
      </c>
      <c r="BT3" vm="71">
        <f ca="1"/>
        <v>45518</v>
      </c>
      <c r="BU3" vm="72">
        <f ca="1"/>
        <v>45519</v>
      </c>
      <c r="BV3" vm="73">
        <f ca="1"/>
        <v>45520</v>
      </c>
      <c r="BW3" vm="74">
        <f ca="1"/>
        <v>45523</v>
      </c>
      <c r="BX3" vm="75">
        <f ca="1"/>
        <v>45524</v>
      </c>
      <c r="BY3" vm="76">
        <f ca="1"/>
        <v>45525</v>
      </c>
      <c r="BZ3" vm="77">
        <f ca="1"/>
        <v>45526</v>
      </c>
      <c r="CA3" vm="78">
        <f ca="1"/>
        <v>45527</v>
      </c>
      <c r="CB3" vm="79">
        <f ca="1"/>
        <v>45530</v>
      </c>
      <c r="CC3" vm="80">
        <f ca="1"/>
        <v>45531</v>
      </c>
      <c r="CD3" vm="81">
        <f ca="1"/>
        <v>45532</v>
      </c>
      <c r="CE3" vm="82">
        <f ca="1"/>
        <v>45533</v>
      </c>
      <c r="CF3" vm="83">
        <f ca="1"/>
        <v>45534</v>
      </c>
      <c r="CG3" vm="84">
        <f ca="1"/>
        <v>45538</v>
      </c>
      <c r="CH3" vm="85">
        <f ca="1"/>
        <v>45539</v>
      </c>
      <c r="CI3" vm="86">
        <f ca="1"/>
        <v>45540</v>
      </c>
      <c r="CJ3" vm="87">
        <f ca="1"/>
        <v>45541</v>
      </c>
      <c r="CK3" vm="88">
        <f ca="1"/>
        <v>45544</v>
      </c>
      <c r="CL3" vm="89">
        <f ca="1"/>
        <v>45545</v>
      </c>
      <c r="CM3" vm="90">
        <f ca="1"/>
        <v>45546</v>
      </c>
      <c r="CN3" vm="91">
        <f ca="1"/>
        <v>45547</v>
      </c>
      <c r="CO3" vm="92">
        <f ca="1"/>
        <v>45548</v>
      </c>
      <c r="CP3" vm="93">
        <f ca="1"/>
        <v>45551</v>
      </c>
      <c r="CQ3" vm="94">
        <f ca="1"/>
        <v>45552</v>
      </c>
      <c r="CR3" vm="95">
        <f ca="1"/>
        <v>45553</v>
      </c>
      <c r="CS3" vm="96">
        <f ca="1"/>
        <v>45554</v>
      </c>
      <c r="CT3" vm="97">
        <f ca="1"/>
        <v>45555</v>
      </c>
      <c r="CU3" vm="98">
        <f ca="1"/>
        <v>45558</v>
      </c>
      <c r="CV3" vm="99">
        <f ca="1"/>
        <v>45559</v>
      </c>
      <c r="CW3" vm="100">
        <f ca="1"/>
        <v>45560</v>
      </c>
      <c r="CX3" vm="101">
        <f ca="1"/>
        <v>45561</v>
      </c>
      <c r="CY3" vm="102">
        <f ca="1"/>
        <v>45562</v>
      </c>
      <c r="CZ3" vm="103">
        <f ca="1"/>
        <v>45565</v>
      </c>
      <c r="DA3" vm="104">
        <f ca="1"/>
        <v>45566</v>
      </c>
      <c r="DB3" vm="105">
        <f ca="1"/>
        <v>45567</v>
      </c>
      <c r="DC3" vm="106">
        <f ca="1"/>
        <v>45568</v>
      </c>
      <c r="DD3" vm="107">
        <f ca="1"/>
        <v>45569</v>
      </c>
      <c r="DE3" vm="108">
        <f ca="1"/>
        <v>45572</v>
      </c>
      <c r="DF3" vm="109">
        <f ca="1"/>
        <v>45573</v>
      </c>
      <c r="DG3" vm="110">
        <f ca="1"/>
        <v>45574</v>
      </c>
      <c r="DH3" vm="111">
        <f ca="1"/>
        <v>45575</v>
      </c>
      <c r="DI3" vm="112">
        <f ca="1"/>
        <v>45576</v>
      </c>
      <c r="DJ3" vm="113">
        <f ca="1"/>
        <v>45579</v>
      </c>
      <c r="DK3" vm="114">
        <f ca="1"/>
        <v>45580</v>
      </c>
      <c r="DL3" vm="115">
        <f ca="1"/>
        <v>45581</v>
      </c>
      <c r="DM3" vm="116">
        <f ca="1"/>
        <v>45582</v>
      </c>
      <c r="DN3" vm="117">
        <f ca="1"/>
        <v>45583</v>
      </c>
      <c r="DO3" vm="118">
        <f ca="1"/>
        <v>45586</v>
      </c>
      <c r="DP3" vm="119">
        <f ca="1"/>
        <v>45587</v>
      </c>
      <c r="DQ3" vm="120">
        <f ca="1"/>
        <v>45588</v>
      </c>
      <c r="DR3" vm="121">
        <f ca="1"/>
        <v>45589</v>
      </c>
      <c r="DS3" vm="122">
        <f ca="1"/>
        <v>45590</v>
      </c>
      <c r="DT3" vm="123">
        <f ca="1"/>
        <v>45593</v>
      </c>
      <c r="DU3" vm="124">
        <f ca="1"/>
        <v>45594</v>
      </c>
      <c r="DV3" vm="125">
        <f ca="1"/>
        <v>45595</v>
      </c>
      <c r="DW3" vm="126">
        <f ca="1"/>
        <v>45596</v>
      </c>
      <c r="DX3" vm="127">
        <f ca="1"/>
        <v>45597</v>
      </c>
      <c r="DY3" vm="128">
        <f ca="1"/>
        <v>45600</v>
      </c>
      <c r="DZ3" vm="129">
        <f ca="1"/>
        <v>45601</v>
      </c>
      <c r="EA3" vm="130">
        <f ca="1"/>
        <v>45602</v>
      </c>
      <c r="EB3" vm="131">
        <f ca="1"/>
        <v>45603</v>
      </c>
      <c r="EC3" vm="132">
        <f ca="1"/>
        <v>45604</v>
      </c>
      <c r="ED3" vm="133">
        <f ca="1"/>
        <v>45607</v>
      </c>
      <c r="EE3" vm="134">
        <f ca="1"/>
        <v>45608</v>
      </c>
      <c r="EF3" vm="135">
        <f ca="1"/>
        <v>45609</v>
      </c>
      <c r="EG3" vm="136">
        <f ca="1"/>
        <v>45610</v>
      </c>
      <c r="EH3" vm="137">
        <f ca="1"/>
        <v>45611</v>
      </c>
      <c r="EI3" vm="138">
        <f ca="1"/>
        <v>45614</v>
      </c>
      <c r="EJ3" vm="139">
        <f ca="1"/>
        <v>45615</v>
      </c>
      <c r="EK3" vm="140">
        <f ca="1"/>
        <v>45616</v>
      </c>
      <c r="EL3" vm="141">
        <f ca="1"/>
        <v>45617</v>
      </c>
      <c r="EM3" vm="142">
        <f ca="1"/>
        <v>45618</v>
      </c>
      <c r="EN3" vm="143">
        <f ca="1"/>
        <v>45621</v>
      </c>
      <c r="EO3" vm="144">
        <f ca="1"/>
        <v>45622</v>
      </c>
      <c r="EP3" vm="145">
        <f ca="1"/>
        <v>45623</v>
      </c>
      <c r="EQ3" vm="146">
        <f ca="1"/>
        <v>45625</v>
      </c>
      <c r="ER3" vm="147">
        <f ca="1"/>
        <v>45628</v>
      </c>
      <c r="ES3" vm="148">
        <f ca="1"/>
        <v>45629</v>
      </c>
      <c r="ET3" vm="149">
        <f ca="1"/>
        <v>45630</v>
      </c>
      <c r="EU3" vm="150">
        <f ca="1"/>
        <v>45631</v>
      </c>
      <c r="EV3" vm="151">
        <f ca="1"/>
        <v>45632</v>
      </c>
      <c r="EW3" vm="152">
        <f ca="1"/>
        <v>45635</v>
      </c>
      <c r="EX3" vm="153">
        <f ca="1"/>
        <v>45636</v>
      </c>
      <c r="EY3" vm="154">
        <f ca="1"/>
        <v>45637</v>
      </c>
      <c r="EZ3" vm="155">
        <f ca="1"/>
        <v>45638</v>
      </c>
      <c r="FA3" vm="156">
        <f ca="1"/>
        <v>45639</v>
      </c>
      <c r="FB3" vm="157">
        <f ca="1"/>
        <v>45642</v>
      </c>
      <c r="FC3" vm="158">
        <f ca="1"/>
        <v>45643</v>
      </c>
      <c r="FD3" vm="159">
        <f ca="1"/>
        <v>45644</v>
      </c>
      <c r="FE3" vm="160">
        <f ca="1"/>
        <v>45645</v>
      </c>
      <c r="FF3" vm="161">
        <f ca="1"/>
        <v>45646</v>
      </c>
      <c r="FG3" vm="162">
        <f ca="1"/>
        <v>45649</v>
      </c>
      <c r="FH3" vm="163">
        <f ca="1"/>
        <v>45650</v>
      </c>
      <c r="FI3" vm="164">
        <f ca="1"/>
        <v>45652</v>
      </c>
      <c r="FJ3" vm="165">
        <f ca="1"/>
        <v>45653</v>
      </c>
      <c r="FK3" vm="166">
        <f ca="1"/>
        <v>45656</v>
      </c>
      <c r="FL3" vm="167">
        <f ca="1"/>
        <v>45657</v>
      </c>
      <c r="FM3" vm="168">
        <f ca="1"/>
        <v>45659</v>
      </c>
      <c r="FN3" vm="169">
        <f ca="1"/>
        <v>45660</v>
      </c>
      <c r="FO3" vm="170">
        <f ca="1"/>
        <v>45663</v>
      </c>
      <c r="FP3" vm="171">
        <f ca="1"/>
        <v>45664</v>
      </c>
      <c r="FQ3" vm="172">
        <f ca="1"/>
        <v>45665</v>
      </c>
      <c r="FR3" vm="173">
        <f ca="1"/>
        <v>45667</v>
      </c>
      <c r="FS3" vm="174">
        <f ca="1"/>
        <v>45670</v>
      </c>
      <c r="FT3" vm="175">
        <f ca="1"/>
        <v>45671</v>
      </c>
      <c r="FU3" vm="176">
        <f ca="1"/>
        <v>45672</v>
      </c>
      <c r="FV3" vm="177">
        <f ca="1"/>
        <v>45673</v>
      </c>
      <c r="FW3" vm="178">
        <f ca="1"/>
        <v>45674</v>
      </c>
      <c r="FX3" vm="179">
        <f ca="1"/>
        <v>45678</v>
      </c>
      <c r="FY3" vm="180">
        <f ca="1"/>
        <v>45679</v>
      </c>
      <c r="FZ3" vm="181">
        <f ca="1"/>
        <v>45680</v>
      </c>
      <c r="GA3" vm="182">
        <f ca="1"/>
        <v>45681</v>
      </c>
      <c r="GB3" vm="183">
        <f ca="1"/>
        <v>45684</v>
      </c>
      <c r="GC3" vm="184">
        <f ca="1"/>
        <v>45685</v>
      </c>
      <c r="GD3" vm="185">
        <f ca="1"/>
        <v>45686</v>
      </c>
      <c r="GE3" vm="186">
        <f ca="1"/>
        <v>45687</v>
      </c>
      <c r="GF3" vm="187">
        <f ca="1"/>
        <v>45688</v>
      </c>
      <c r="GG3" vm="188">
        <f ca="1"/>
        <v>45691</v>
      </c>
      <c r="GH3" vm="189">
        <f ca="1"/>
        <v>45692</v>
      </c>
      <c r="GI3" vm="190">
        <f ca="1"/>
        <v>45693</v>
      </c>
      <c r="GJ3" vm="191">
        <f ca="1"/>
        <v>45694</v>
      </c>
      <c r="GK3" vm="192">
        <f ca="1"/>
        <v>45695</v>
      </c>
      <c r="GL3" vm="193">
        <f ca="1"/>
        <v>45698</v>
      </c>
      <c r="GM3" vm="194">
        <f ca="1"/>
        <v>45699</v>
      </c>
      <c r="GN3" vm="195">
        <f ca="1"/>
        <v>45700</v>
      </c>
      <c r="GO3" vm="196">
        <f ca="1"/>
        <v>45701</v>
      </c>
      <c r="GP3" vm="197">
        <f ca="1"/>
        <v>45702</v>
      </c>
      <c r="GQ3" vm="198">
        <f ca="1"/>
        <v>45706</v>
      </c>
      <c r="GR3" vm="199">
        <f ca="1"/>
        <v>45707</v>
      </c>
      <c r="GS3" vm="200">
        <f ca="1"/>
        <v>45708</v>
      </c>
      <c r="GT3" vm="201">
        <f ca="1"/>
        <v>45709</v>
      </c>
      <c r="GU3" vm="202">
        <f ca="1"/>
        <v>45712</v>
      </c>
      <c r="GV3" vm="203">
        <f ca="1"/>
        <v>45713</v>
      </c>
      <c r="GW3" vm="204">
        <f ca="1"/>
        <v>45714</v>
      </c>
      <c r="GX3" vm="205">
        <f ca="1"/>
        <v>45715</v>
      </c>
      <c r="GY3" vm="206">
        <f ca="1"/>
        <v>45716</v>
      </c>
      <c r="GZ3" vm="207">
        <f ca="1"/>
        <v>45719</v>
      </c>
      <c r="HA3" vm="208">
        <f ca="1"/>
        <v>45720</v>
      </c>
      <c r="HB3" vm="209">
        <f ca="1"/>
        <v>45721</v>
      </c>
      <c r="HC3" vm="210">
        <f ca="1"/>
        <v>45722</v>
      </c>
      <c r="HD3" vm="211">
        <f ca="1"/>
        <v>45723</v>
      </c>
      <c r="HE3" vm="212">
        <f ca="1"/>
        <v>45726</v>
      </c>
      <c r="HF3" vm="213">
        <f ca="1"/>
        <v>45727</v>
      </c>
      <c r="HG3" vm="214">
        <f ca="1"/>
        <v>45728</v>
      </c>
      <c r="HH3" vm="215">
        <f ca="1"/>
        <v>45729</v>
      </c>
      <c r="HI3" vm="216">
        <f ca="1"/>
        <v>45730</v>
      </c>
      <c r="HJ3" vm="217">
        <f ca="1"/>
        <v>45733</v>
      </c>
      <c r="HK3" vm="218">
        <f ca="1"/>
        <v>45734</v>
      </c>
      <c r="HL3" vm="219">
        <f ca="1"/>
        <v>45735</v>
      </c>
      <c r="HM3" vm="220">
        <f ca="1"/>
        <v>45736</v>
      </c>
      <c r="HN3" vm="221">
        <f ca="1"/>
        <v>45737</v>
      </c>
      <c r="HO3" vm="222">
        <f ca="1"/>
        <v>45740</v>
      </c>
      <c r="HP3" vm="223">
        <f ca="1"/>
        <v>45741</v>
      </c>
      <c r="HQ3" vm="224">
        <f ca="1"/>
        <v>45742</v>
      </c>
      <c r="HR3" vm="225">
        <f ca="1"/>
        <v>45743</v>
      </c>
      <c r="HS3" vm="226">
        <f ca="1"/>
        <v>45744</v>
      </c>
      <c r="HT3" vm="227">
        <f ca="1"/>
        <v>45747</v>
      </c>
      <c r="HU3" vm="228">
        <f ca="1"/>
        <v>45748</v>
      </c>
      <c r="HV3" vm="229">
        <f ca="1"/>
        <v>45749</v>
      </c>
      <c r="HW3" vm="230">
        <f ca="1"/>
        <v>45750</v>
      </c>
      <c r="HX3" vm="231">
        <f ca="1"/>
        <v>45751</v>
      </c>
      <c r="HY3" vm="232">
        <f ca="1"/>
        <v>45754</v>
      </c>
      <c r="HZ3" vm="233">
        <f ca="1"/>
        <v>45755</v>
      </c>
      <c r="IA3" vm="234">
        <f ca="1"/>
        <v>45756</v>
      </c>
      <c r="IB3" vm="235">
        <f ca="1"/>
        <v>45757</v>
      </c>
      <c r="IC3" vm="236">
        <f ca="1"/>
        <v>45758</v>
      </c>
      <c r="ID3" vm="237">
        <f ca="1"/>
        <v>45761</v>
      </c>
      <c r="IE3" vm="238">
        <f ca="1"/>
        <v>45762</v>
      </c>
      <c r="IF3" vm="239">
        <f ca="1"/>
        <v>45763</v>
      </c>
      <c r="IG3" vm="240">
        <f ca="1"/>
        <v>45764</v>
      </c>
      <c r="IH3" vm="241">
        <f ca="1"/>
        <v>45768</v>
      </c>
      <c r="II3" vm="242">
        <f ca="1"/>
        <v>45769</v>
      </c>
      <c r="IJ3" vm="243">
        <f ca="1"/>
        <v>45770</v>
      </c>
      <c r="IK3" vm="244">
        <f ca="1"/>
        <v>45771</v>
      </c>
      <c r="IL3" vm="245">
        <f ca="1"/>
        <v>45772</v>
      </c>
      <c r="IM3" vm="246">
        <f ca="1"/>
        <v>45775</v>
      </c>
      <c r="IN3" vm="247">
        <f ca="1"/>
        <v>45776</v>
      </c>
      <c r="IO3" vm="248">
        <f ca="1"/>
        <v>45777</v>
      </c>
      <c r="IP3" vm="249">
        <f ca="1"/>
        <v>45778</v>
      </c>
      <c r="IQ3" vm="250">
        <f ca="1"/>
        <v>45779</v>
      </c>
    </row>
    <row r="4" spans="1:251" x14ac:dyDescent="0.25">
      <c r="A4" t="s">
        <v>32</v>
      </c>
      <c r="B4" t="s">
        <v>34</v>
      </c>
      <c r="C4" vm="2479">
        <f ca="1"/>
        <v>181.71</v>
      </c>
      <c r="D4" vm="2480">
        <f ca="1"/>
        <v>182.4</v>
      </c>
      <c r="E4" vm="2481">
        <f ca="1"/>
        <v>182.74</v>
      </c>
      <c r="F4" vm="2482">
        <f ca="1"/>
        <v>184.57</v>
      </c>
      <c r="G4" vm="2483">
        <f ca="1"/>
        <v>183.05</v>
      </c>
      <c r="H4" vm="2484">
        <f ca="1"/>
        <v>186.28</v>
      </c>
      <c r="I4" vm="2485">
        <f ca="1"/>
        <v>187.43</v>
      </c>
      <c r="J4" vm="2486">
        <f ca="1"/>
        <v>189.72</v>
      </c>
      <c r="K4" vm="2487">
        <f ca="1"/>
        <v>189.84</v>
      </c>
      <c r="L4" vm="2488">
        <f ca="1"/>
        <v>189.87</v>
      </c>
      <c r="M4" vm="2489">
        <f ca="1"/>
        <v>191.04</v>
      </c>
      <c r="N4" vm="2490">
        <f ca="1"/>
        <v>192.35</v>
      </c>
      <c r="O4" vm="2491">
        <f ca="1"/>
        <v>190.9</v>
      </c>
      <c r="P4" vm="2492">
        <f ca="1"/>
        <v>186.88</v>
      </c>
      <c r="Q4" vm="2493">
        <f ca="1"/>
        <v>189.98</v>
      </c>
      <c r="R4" vm="2494">
        <f ca="1"/>
        <v>189.99</v>
      </c>
      <c r="S4" vm="2495">
        <f ca="1"/>
        <v>190.29</v>
      </c>
      <c r="T4" vm="2496">
        <f ca="1"/>
        <v>191.29</v>
      </c>
      <c r="U4" vm="2497">
        <f ca="1"/>
        <v>192.25</v>
      </c>
      <c r="V4" vm="2498">
        <f ca="1"/>
        <v>194.03</v>
      </c>
      <c r="W4" vm="2499">
        <f ca="1"/>
        <v>194.35</v>
      </c>
      <c r="X4" vm="2500">
        <f ca="1"/>
        <v>195.87</v>
      </c>
      <c r="Y4" vm="2501">
        <f ca="1"/>
        <v>194.48</v>
      </c>
      <c r="Z4" vm="2502">
        <f ca="1"/>
        <v>196.89</v>
      </c>
      <c r="AA4" vm="2503">
        <f ca="1"/>
        <v>193.12</v>
      </c>
      <c r="AB4" vm="2504">
        <f ca="1"/>
        <v>207.15</v>
      </c>
      <c r="AC4" vm="2505">
        <f ca="1"/>
        <v>213.07</v>
      </c>
      <c r="AD4" vm="2506">
        <f ca="1"/>
        <v>214.24</v>
      </c>
      <c r="AE4" vm="2507">
        <f ca="1"/>
        <v>212.49</v>
      </c>
      <c r="AF4" vm="2508">
        <f ca="1"/>
        <v>216.67</v>
      </c>
      <c r="AG4" vm="2509">
        <f ca="1"/>
        <v>214.29</v>
      </c>
      <c r="AH4" vm="2510">
        <f ca="1"/>
        <v>209.68</v>
      </c>
      <c r="AI4" vm="2511">
        <f ca="1"/>
        <v>207.49</v>
      </c>
      <c r="AJ4" vm="2512">
        <f ca="1"/>
        <v>208.14</v>
      </c>
      <c r="AK4" vm="2513">
        <f ca="1"/>
        <v>209.07</v>
      </c>
      <c r="AL4" vm="2514">
        <f ca="1"/>
        <v>213.25</v>
      </c>
      <c r="AM4" vm="2515">
        <f ca="1"/>
        <v>214.1</v>
      </c>
      <c r="AN4" vm="2516">
        <f ca="1"/>
        <v>210.62</v>
      </c>
      <c r="AO4" vm="2517">
        <f ca="1"/>
        <v>216.75</v>
      </c>
      <c r="AP4" vm="2518">
        <f ca="1"/>
        <v>220.27</v>
      </c>
      <c r="AQ4" vm="2519">
        <f ca="1"/>
        <v>221.55</v>
      </c>
      <c r="AR4" vm="2520">
        <f ca="1"/>
        <v>226.34</v>
      </c>
      <c r="AS4" vm="2521">
        <f ca="1"/>
        <v>227.82</v>
      </c>
      <c r="AT4" vm="2522">
        <f ca="1"/>
        <v>228.68</v>
      </c>
      <c r="AU4" vm="2523">
        <f ca="1"/>
        <v>232.98</v>
      </c>
      <c r="AV4" vm="2524">
        <f ca="1"/>
        <v>227.57</v>
      </c>
      <c r="AW4" vm="2525">
        <f ca="1"/>
        <v>230.54</v>
      </c>
      <c r="AX4" vm="2526">
        <f ca="1"/>
        <v>234.4</v>
      </c>
      <c r="AY4" vm="2527">
        <f ca="1"/>
        <v>234.82</v>
      </c>
      <c r="AZ4" vm="2528">
        <f ca="1"/>
        <v>228.88</v>
      </c>
      <c r="BA4" vm="2529">
        <f ca="1"/>
        <v>224.18</v>
      </c>
      <c r="BB4" vm="2530">
        <f ca="1"/>
        <v>224.31</v>
      </c>
      <c r="BC4" vm="2531">
        <f ca="1"/>
        <v>223.96</v>
      </c>
      <c r="BD4" vm="2532">
        <f ca="1"/>
        <v>225.01</v>
      </c>
      <c r="BE4" vm="2533">
        <f ca="1"/>
        <v>218.54</v>
      </c>
      <c r="BF4" vm="2534">
        <f ca="1"/>
        <v>217.49</v>
      </c>
      <c r="BG4" vm="2535">
        <f ca="1"/>
        <v>217.96</v>
      </c>
      <c r="BH4" vm="2536">
        <f ca="1"/>
        <v>218.24</v>
      </c>
      <c r="BI4" vm="2537">
        <f ca="1"/>
        <v>218.8</v>
      </c>
      <c r="BJ4" vm="2538">
        <f ca="1"/>
        <v>222.08</v>
      </c>
      <c r="BK4" vm="2539">
        <f ca="1"/>
        <v>218.36</v>
      </c>
      <c r="BL4" vm="2540">
        <f ca="1"/>
        <v>219.86</v>
      </c>
      <c r="BM4" vm="2541">
        <f ca="1"/>
        <v>209.27</v>
      </c>
      <c r="BN4" vm="1523">
        <f ca="1"/>
        <v>207.23</v>
      </c>
      <c r="BO4" vm="2542">
        <f ca="1"/>
        <v>209.82</v>
      </c>
      <c r="BP4" vm="2543">
        <f ca="1"/>
        <v>213.31</v>
      </c>
      <c r="BQ4" vm="2544">
        <f ca="1"/>
        <v>216.24</v>
      </c>
      <c r="BR4" vm="2545">
        <f ca="1"/>
        <v>217.53</v>
      </c>
      <c r="BS4" vm="2546">
        <f ca="1"/>
        <v>221.27</v>
      </c>
      <c r="BT4" vm="2547">
        <f ca="1"/>
        <v>221.72</v>
      </c>
      <c r="BU4" vm="2548">
        <f ca="1"/>
        <v>224.72</v>
      </c>
      <c r="BV4" vm="2549">
        <f ca="1"/>
        <v>226.05</v>
      </c>
      <c r="BW4" vm="2550">
        <f ca="1"/>
        <v>225.89</v>
      </c>
      <c r="BX4" vm="2551">
        <f ca="1"/>
        <v>226.51</v>
      </c>
      <c r="BY4" vm="2552">
        <f ca="1"/>
        <v>226.4</v>
      </c>
      <c r="BZ4" vm="2553">
        <f ca="1"/>
        <v>224.53</v>
      </c>
      <c r="CA4" vm="2554">
        <f ca="1"/>
        <v>226.84</v>
      </c>
      <c r="CB4" vm="2555">
        <f ca="1"/>
        <v>227.18</v>
      </c>
      <c r="CC4" vm="2556">
        <f ca="1"/>
        <v>228.03</v>
      </c>
      <c r="CD4" vm="2557">
        <f ca="1"/>
        <v>226.49</v>
      </c>
      <c r="CE4" vm="2558">
        <f ca="1"/>
        <v>229.79</v>
      </c>
      <c r="CF4" vm="2559">
        <f ca="1"/>
        <v>229</v>
      </c>
      <c r="CG4" vm="2560">
        <f ca="1"/>
        <v>222.77</v>
      </c>
      <c r="CH4" vm="2561">
        <f ca="1"/>
        <v>220.85</v>
      </c>
      <c r="CI4" vm="2562">
        <f ca="1"/>
        <v>222.38</v>
      </c>
      <c r="CJ4" vm="2563">
        <f ca="1"/>
        <v>220.82</v>
      </c>
      <c r="CK4" vm="2564">
        <f ca="1"/>
        <v>220.91</v>
      </c>
      <c r="CL4" vm="2565">
        <f ca="1"/>
        <v>220.11</v>
      </c>
      <c r="CM4" vm="2566">
        <f ca="1"/>
        <v>222.66</v>
      </c>
      <c r="CN4" vm="2560">
        <f ca="1"/>
        <v>222.77</v>
      </c>
      <c r="CO4" vm="2567">
        <f ca="1"/>
        <v>222.5</v>
      </c>
      <c r="CP4" vm="2568">
        <f ca="1"/>
        <v>216.32</v>
      </c>
      <c r="CQ4" vm="2569">
        <f ca="1"/>
        <v>216.79</v>
      </c>
      <c r="CR4" vm="2570">
        <f ca="1"/>
        <v>220.69</v>
      </c>
      <c r="CS4" vm="2571">
        <f ca="1"/>
        <v>228.87</v>
      </c>
      <c r="CT4" vm="2572">
        <f ca="1"/>
        <v>228.2</v>
      </c>
      <c r="CU4" vm="2573">
        <f ca="1"/>
        <v>226.47</v>
      </c>
      <c r="CV4" vm="2574">
        <f ca="1"/>
        <v>227.37</v>
      </c>
      <c r="CW4" vm="2575">
        <f ca="1"/>
        <v>226.37</v>
      </c>
      <c r="CX4" vm="2576">
        <f ca="1"/>
        <v>227.52</v>
      </c>
      <c r="CY4" vm="2577">
        <f ca="1"/>
        <v>227.79</v>
      </c>
      <c r="CZ4" vm="2578">
        <f ca="1"/>
        <v>233</v>
      </c>
      <c r="DA4" vm="2579">
        <f ca="1"/>
        <v>226.21</v>
      </c>
      <c r="DB4" vm="2580">
        <f ca="1"/>
        <v>226.78</v>
      </c>
      <c r="DC4" vm="2581">
        <f ca="1"/>
        <v>225.67</v>
      </c>
      <c r="DD4" vm="2582">
        <f ca="1"/>
        <v>226.8</v>
      </c>
      <c r="DE4" vm="2583">
        <f ca="1"/>
        <v>221.69</v>
      </c>
      <c r="DF4" vm="2584">
        <f ca="1"/>
        <v>225.77</v>
      </c>
      <c r="DG4" vm="2585">
        <f ca="1"/>
        <v>229.54</v>
      </c>
      <c r="DH4" vm="2586">
        <f ca="1"/>
        <v>229.04</v>
      </c>
      <c r="DI4" vm="2587">
        <f ca="1"/>
        <v>227.55</v>
      </c>
      <c r="DJ4" vm="2588">
        <f ca="1"/>
        <v>231.3</v>
      </c>
      <c r="DK4" vm="2589">
        <f ca="1"/>
        <v>233.85</v>
      </c>
      <c r="DL4" vm="2590">
        <f ca="1"/>
        <v>231.78</v>
      </c>
      <c r="DM4" vm="2591">
        <f ca="1"/>
        <v>232.15</v>
      </c>
      <c r="DN4" vm="2592">
        <f ca="1"/>
        <v>235</v>
      </c>
      <c r="DO4" vm="2593">
        <f ca="1"/>
        <v>236.48</v>
      </c>
      <c r="DP4" vm="2594">
        <f ca="1"/>
        <v>235.86</v>
      </c>
      <c r="DQ4" vm="2595">
        <f ca="1"/>
        <v>230.76</v>
      </c>
      <c r="DR4" vm="2596">
        <f ca="1"/>
        <v>230.57</v>
      </c>
      <c r="DS4" vm="2597">
        <f ca="1"/>
        <v>231.41</v>
      </c>
      <c r="DT4" vm="2598">
        <f ca="1"/>
        <v>233.4</v>
      </c>
      <c r="DU4" vm="2599">
        <f ca="1"/>
        <v>233.67</v>
      </c>
      <c r="DV4" vm="2600">
        <f ca="1"/>
        <v>230.1</v>
      </c>
      <c r="DW4" vm="2601">
        <f ca="1"/>
        <v>225.91</v>
      </c>
      <c r="DX4" vm="2602">
        <f ca="1"/>
        <v>222.91</v>
      </c>
      <c r="DY4" vm="2603">
        <f ca="1"/>
        <v>222.01</v>
      </c>
      <c r="DZ4" vm="2604">
        <f ca="1"/>
        <v>223.45</v>
      </c>
      <c r="EA4" vm="2605">
        <f ca="1"/>
        <v>222.72</v>
      </c>
      <c r="EB4" vm="2606">
        <f ca="1"/>
        <v>227.48</v>
      </c>
      <c r="EC4" vm="2607">
        <f ca="1"/>
        <v>226.96</v>
      </c>
      <c r="ED4" vm="2608">
        <f ca="1"/>
        <v>224.23</v>
      </c>
      <c r="EE4" vm="2608">
        <f ca="1"/>
        <v>224.23</v>
      </c>
      <c r="EF4" vm="2609">
        <f ca="1"/>
        <v>225.12</v>
      </c>
      <c r="EG4" vm="2610">
        <f ca="1"/>
        <v>228.22</v>
      </c>
      <c r="EH4" vm="2611">
        <f ca="1"/>
        <v>225</v>
      </c>
      <c r="EI4" vm="2612">
        <f ca="1"/>
        <v>228.02</v>
      </c>
      <c r="EJ4" vm="2613">
        <f ca="1"/>
        <v>228.28</v>
      </c>
      <c r="EK4" vm="2559">
        <f ca="1"/>
        <v>229</v>
      </c>
      <c r="EL4" vm="2614">
        <f ca="1"/>
        <v>228.52</v>
      </c>
      <c r="EM4" vm="2615">
        <f ca="1"/>
        <v>229.87</v>
      </c>
      <c r="EN4" vm="2616">
        <f ca="1"/>
        <v>232.87</v>
      </c>
      <c r="EO4" vm="2617">
        <f ca="1"/>
        <v>235.06</v>
      </c>
      <c r="EP4" vm="2618">
        <f ca="1"/>
        <v>234.93</v>
      </c>
      <c r="EQ4" vm="2619">
        <f ca="1"/>
        <v>237.33</v>
      </c>
      <c r="ER4" vm="2620">
        <f ca="1"/>
        <v>239.59</v>
      </c>
      <c r="ES4" vm="2621">
        <f ca="1"/>
        <v>242.65</v>
      </c>
      <c r="ET4" vm="2622">
        <f ca="1"/>
        <v>243.01</v>
      </c>
      <c r="EU4" vm="2623">
        <f ca="1"/>
        <v>243.04</v>
      </c>
      <c r="EV4" vm="2624">
        <f ca="1"/>
        <v>242.84</v>
      </c>
      <c r="EW4" vm="2625">
        <f ca="1"/>
        <v>246.75</v>
      </c>
      <c r="EX4" vm="2626">
        <f ca="1"/>
        <v>247.77</v>
      </c>
      <c r="EY4" vm="2627">
        <f ca="1"/>
        <v>246.49</v>
      </c>
      <c r="EZ4" vm="2628">
        <f ca="1"/>
        <v>247.96</v>
      </c>
      <c r="FA4" vm="2629">
        <f ca="1"/>
        <v>248.13</v>
      </c>
      <c r="FB4" vm="2630">
        <f ca="1"/>
        <v>251.04</v>
      </c>
      <c r="FC4" vm="2631">
        <f ca="1"/>
        <v>253.48</v>
      </c>
      <c r="FD4" vm="978">
        <f ca="1"/>
        <v>248.05</v>
      </c>
      <c r="FE4" vm="1162">
        <f ca="1"/>
        <v>249.79</v>
      </c>
      <c r="FF4" vm="2632">
        <f ca="1"/>
        <v>254.49</v>
      </c>
      <c r="FG4" vm="2633">
        <f ca="1"/>
        <v>255.27</v>
      </c>
      <c r="FH4" vm="2634">
        <f ca="1"/>
        <v>258.2</v>
      </c>
      <c r="FI4" vm="2635">
        <f ca="1"/>
        <v>259.02</v>
      </c>
      <c r="FJ4" vm="2636">
        <f ca="1"/>
        <v>255.59</v>
      </c>
      <c r="FK4" vm="2637">
        <f ca="1"/>
        <v>252.2</v>
      </c>
      <c r="FL4" vm="2638">
        <f ca="1"/>
        <v>250.42</v>
      </c>
      <c r="FM4" vm="2639">
        <f ca="1"/>
        <v>243.85</v>
      </c>
      <c r="FN4" vm="2640">
        <f ca="1"/>
        <v>243.36</v>
      </c>
      <c r="FO4" vm="2641">
        <f ca="1"/>
        <v>245</v>
      </c>
      <c r="FP4" vm="2642">
        <f ca="1"/>
        <v>242.21</v>
      </c>
      <c r="FQ4" vm="2643">
        <f ca="1"/>
        <v>242.7</v>
      </c>
      <c r="FR4" vm="2644">
        <f ca="1"/>
        <v>236.85</v>
      </c>
      <c r="FS4" vm="2526">
        <f ca="1"/>
        <v>234.4</v>
      </c>
      <c r="FT4" vm="2645">
        <f ca="1"/>
        <v>233.28</v>
      </c>
      <c r="FU4" vm="2646">
        <f ca="1"/>
        <v>237.87</v>
      </c>
      <c r="FV4" vm="2647">
        <f ca="1"/>
        <v>228.26</v>
      </c>
      <c r="FW4" vm="2648">
        <f ca="1"/>
        <v>229.98</v>
      </c>
      <c r="FX4" vm="2649">
        <f ca="1"/>
        <v>222.64</v>
      </c>
      <c r="FY4" vm="2650">
        <f ca="1"/>
        <v>223.83</v>
      </c>
      <c r="FZ4" vm="2651">
        <f ca="1"/>
        <v>223.66</v>
      </c>
      <c r="GA4" vm="2652">
        <f ca="1"/>
        <v>222.78</v>
      </c>
      <c r="GB4" vm="2653">
        <f ca="1"/>
        <v>229.86</v>
      </c>
      <c r="GC4" vm="2654">
        <f ca="1"/>
        <v>238.26</v>
      </c>
      <c r="GD4" vm="2655">
        <f ca="1"/>
        <v>239.36</v>
      </c>
      <c r="GE4" vm="2656">
        <f ca="1"/>
        <v>237.59</v>
      </c>
      <c r="GF4" vm="2657">
        <f ca="1"/>
        <v>236</v>
      </c>
      <c r="GG4" vm="2658">
        <f ca="1"/>
        <v>228.01</v>
      </c>
      <c r="GH4" vm="2659">
        <f ca="1"/>
        <v>232.8</v>
      </c>
      <c r="GI4" vm="2660">
        <f ca="1"/>
        <v>232.47</v>
      </c>
      <c r="GJ4" vm="2661">
        <f ca="1"/>
        <v>233.22</v>
      </c>
      <c r="GK4" vm="2662">
        <f ca="1"/>
        <v>227.63</v>
      </c>
      <c r="GL4" vm="2663">
        <f ca="1"/>
        <v>227.65</v>
      </c>
      <c r="GM4" vm="2664">
        <f ca="1"/>
        <v>232.62</v>
      </c>
      <c r="GN4" vm="2665">
        <f ca="1"/>
        <v>236.87</v>
      </c>
      <c r="GO4" vm="1585">
        <f ca="1"/>
        <v>241.53</v>
      </c>
      <c r="GP4" vm="2666">
        <f ca="1"/>
        <v>244.6</v>
      </c>
      <c r="GQ4" vm="2667">
        <f ca="1"/>
        <v>244.47</v>
      </c>
      <c r="GR4" vm="2668">
        <f ca="1"/>
        <v>244.87</v>
      </c>
      <c r="GS4" vm="2669">
        <f ca="1"/>
        <v>245.83</v>
      </c>
      <c r="GT4" vm="2670">
        <f ca="1"/>
        <v>245.55</v>
      </c>
      <c r="GU4" vm="2671">
        <f ca="1"/>
        <v>247.1</v>
      </c>
      <c r="GV4" vm="2672">
        <f ca="1"/>
        <v>247.04</v>
      </c>
      <c r="GW4" vm="2673">
        <f ca="1"/>
        <v>240.36</v>
      </c>
      <c r="GX4" vm="2674">
        <f ca="1"/>
        <v>237.3</v>
      </c>
      <c r="GY4" vm="2675">
        <f ca="1"/>
        <v>241.84</v>
      </c>
      <c r="GZ4" vm="2676">
        <f ca="1"/>
        <v>238.03</v>
      </c>
      <c r="HA4" vm="2677">
        <f ca="1"/>
        <v>235.93</v>
      </c>
      <c r="HB4" vm="2678">
        <f ca="1"/>
        <v>235.74</v>
      </c>
      <c r="HC4" vm="2679">
        <f ca="1"/>
        <v>235.33</v>
      </c>
      <c r="HD4" vm="2680">
        <f ca="1"/>
        <v>239.07</v>
      </c>
      <c r="HE4" vm="2606">
        <f ca="1"/>
        <v>227.48</v>
      </c>
      <c r="HF4" vm="2681">
        <f ca="1"/>
        <v>220.84</v>
      </c>
      <c r="HG4" vm="2682">
        <f ca="1"/>
        <v>216.98</v>
      </c>
      <c r="HH4" vm="2510">
        <f ca="1"/>
        <v>209.68</v>
      </c>
      <c r="HI4" vm="2683">
        <f ca="1"/>
        <v>213.49</v>
      </c>
      <c r="HJ4" vm="2684">
        <f ca="1"/>
        <v>214</v>
      </c>
      <c r="HK4" vm="2685">
        <f ca="1"/>
        <v>212.69</v>
      </c>
      <c r="HL4" vm="2686">
        <f ca="1"/>
        <v>215.24</v>
      </c>
      <c r="HM4" vm="2515">
        <f ca="1"/>
        <v>214.1</v>
      </c>
      <c r="HN4" vm="2687">
        <f ca="1"/>
        <v>218.27</v>
      </c>
      <c r="HO4" vm="2688">
        <f ca="1"/>
        <v>220.73</v>
      </c>
      <c r="HP4" vm="2689">
        <f ca="1"/>
        <v>223.75</v>
      </c>
      <c r="HQ4" vm="2690">
        <f ca="1"/>
        <v>221.53</v>
      </c>
      <c r="HR4" vm="2691">
        <f ca="1"/>
        <v>223.85</v>
      </c>
      <c r="HS4" vm="2692">
        <f ca="1"/>
        <v>217.9</v>
      </c>
      <c r="HT4" vm="2693">
        <f ca="1"/>
        <v>222.13</v>
      </c>
      <c r="HU4" vm="2694">
        <f ca="1"/>
        <v>223.19</v>
      </c>
      <c r="HV4" vm="2695">
        <f ca="1"/>
        <v>223.89</v>
      </c>
      <c r="HW4" vm="2696">
        <f ca="1"/>
        <v>203.19</v>
      </c>
      <c r="HX4" vm="2697">
        <f ca="1"/>
        <v>188.38</v>
      </c>
      <c r="HY4" vm="2698">
        <f ca="1"/>
        <v>181.46</v>
      </c>
      <c r="HZ4" vm="2699">
        <f ca="1"/>
        <v>172.42</v>
      </c>
      <c r="IA4" vm="2700">
        <f ca="1"/>
        <v>198.85</v>
      </c>
      <c r="IB4" vm="2701">
        <f ca="1"/>
        <v>190.42</v>
      </c>
      <c r="IC4" vm="2702">
        <f ca="1"/>
        <v>198.15</v>
      </c>
      <c r="ID4" vm="2703">
        <f ca="1"/>
        <v>202.52</v>
      </c>
      <c r="IE4" vm="2704">
        <f ca="1"/>
        <v>202.14</v>
      </c>
      <c r="IF4" vm="2705">
        <f ca="1"/>
        <v>194.27</v>
      </c>
      <c r="IG4" vm="2706">
        <f ca="1"/>
        <v>196.98</v>
      </c>
      <c r="IH4" vm="2707">
        <f ca="1"/>
        <v>193.16</v>
      </c>
      <c r="II4" vm="2708">
        <f ca="1"/>
        <v>199.74</v>
      </c>
      <c r="IJ4" vm="2709">
        <f ca="1"/>
        <v>204.6</v>
      </c>
      <c r="IK4" vm="2710">
        <f ca="1"/>
        <v>208.37</v>
      </c>
      <c r="IL4" vm="2711">
        <f ca="1"/>
        <v>209.28</v>
      </c>
      <c r="IM4" vm="2712">
        <f ca="1"/>
        <v>210.14</v>
      </c>
      <c r="IN4" vm="2713">
        <f ca="1"/>
        <v>211.21</v>
      </c>
      <c r="IO4" vm="2714">
        <f ca="1"/>
        <v>212.5</v>
      </c>
      <c r="IP4" vm="2715">
        <f ca="1"/>
        <v>213.32</v>
      </c>
      <c r="IQ4" vm="2716">
        <f ca="1"/>
        <v>205.35</v>
      </c>
    </row>
    <row r="5" spans="1:251" x14ac:dyDescent="0.25">
      <c r="B5" t="s">
        <v>35</v>
      </c>
    </row>
    <row r="6" spans="1:251" x14ac:dyDescent="0.25">
      <c r="B6" t="s">
        <v>36</v>
      </c>
    </row>
    <row r="7" spans="1:251" x14ac:dyDescent="0.25">
      <c r="B7" t="s">
        <v>37</v>
      </c>
    </row>
    <row r="8" spans="1:251" x14ac:dyDescent="0.25">
      <c r="B8" t="s">
        <v>38</v>
      </c>
    </row>
    <row r="9" spans="1:251" x14ac:dyDescent="0.25">
      <c r="B9" t="s">
        <v>39</v>
      </c>
    </row>
    <row r="10" spans="1:251" x14ac:dyDescent="0.25">
      <c r="A10" t="s">
        <v>33</v>
      </c>
      <c r="B10" t="s">
        <v>40</v>
      </c>
    </row>
    <row r="11" spans="1:251" x14ac:dyDescent="0.25">
      <c r="B11" t="s">
        <v>41</v>
      </c>
    </row>
    <row r="12" spans="1:251" x14ac:dyDescent="0.25">
      <c r="B12" t="s">
        <v>42</v>
      </c>
    </row>
    <row r="13" spans="1:251" x14ac:dyDescent="0.25">
      <c r="B13" t="s">
        <v>43</v>
      </c>
    </row>
    <row r="14" spans="1:251" x14ac:dyDescent="0.25">
      <c r="B14" t="s">
        <v>44</v>
      </c>
    </row>
    <row r="15" spans="1:251" x14ac:dyDescent="0.25">
      <c r="B15" t="s">
        <v>45</v>
      </c>
    </row>
    <row r="16" spans="1:251" x14ac:dyDescent="0.25">
      <c r="B16" t="s">
        <v>46</v>
      </c>
    </row>
    <row r="17" spans="2:2" x14ac:dyDescent="0.25">
      <c r="B17" t="s">
        <v>47</v>
      </c>
    </row>
    <row r="18" spans="2:2" x14ac:dyDescent="0.25">
      <c r="B18" t="s">
        <v>48</v>
      </c>
    </row>
    <row r="19" spans="2:2" x14ac:dyDescent="0.25">
      <c r="B19" t="s">
        <v>49</v>
      </c>
    </row>
    <row r="20" spans="2:2" x14ac:dyDescent="0.25">
      <c r="B20" t="s">
        <v>50</v>
      </c>
    </row>
    <row r="21" spans="2:2" x14ac:dyDescent="0.25">
      <c r="B21" t="s">
        <v>51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52647-43E6-4513-91C9-0772B848A458}">
  <dimension ref="A1:IQ21"/>
  <sheetViews>
    <sheetView workbookViewId="0">
      <selection activeCell="B16" sqref="B16:C16"/>
    </sheetView>
  </sheetViews>
  <sheetFormatPr defaultRowHeight="15" x14ac:dyDescent="0.25"/>
  <cols>
    <col min="1" max="1" width="11.85546875" bestFit="1" customWidth="1"/>
    <col min="2" max="2" width="15.85546875" bestFit="1" customWidth="1"/>
    <col min="3" max="253" width="10.42578125" bestFit="1" customWidth="1"/>
  </cols>
  <sheetData>
    <row r="1" spans="1:251" x14ac:dyDescent="0.25">
      <c r="A1" s="25" t="s">
        <v>13</v>
      </c>
      <c r="B1" t="s">
        <v>31</v>
      </c>
    </row>
    <row r="3" spans="1:251" x14ac:dyDescent="0.25">
      <c r="A3" s="25" t="s">
        <v>25</v>
      </c>
      <c r="B3" s="25" t="s">
        <v>26</v>
      </c>
      <c r="C3" cm="1" vm="2">
        <f t="array" aca="1" ref="C3:IQ4" ca="1">TRANSPOSE(_xlfn.STOCKHISTORY(A4&amp;":"&amp;B4,TODAY()-365,TODAY(),0,0,0,1))</f>
        <v>45418</v>
      </c>
      <c r="D3" vm="3">
        <f ca="1"/>
        <v>45419</v>
      </c>
      <c r="E3" vm="4">
        <f ca="1"/>
        <v>45420</v>
      </c>
      <c r="F3" vm="5">
        <f ca="1"/>
        <v>45421</v>
      </c>
      <c r="G3" vm="6">
        <f ca="1"/>
        <v>45422</v>
      </c>
      <c r="H3" vm="7">
        <f ca="1"/>
        <v>45425</v>
      </c>
      <c r="I3" vm="8">
        <f ca="1"/>
        <v>45426</v>
      </c>
      <c r="J3" vm="9">
        <f ca="1"/>
        <v>45427</v>
      </c>
      <c r="K3" vm="10">
        <f ca="1"/>
        <v>45428</v>
      </c>
      <c r="L3" vm="11">
        <f ca="1"/>
        <v>45429</v>
      </c>
      <c r="M3" vm="12">
        <f ca="1"/>
        <v>45432</v>
      </c>
      <c r="N3" vm="13">
        <f ca="1"/>
        <v>45433</v>
      </c>
      <c r="O3" vm="14">
        <f ca="1"/>
        <v>45434</v>
      </c>
      <c r="P3" vm="15">
        <f ca="1"/>
        <v>45435</v>
      </c>
      <c r="Q3" vm="16">
        <f ca="1"/>
        <v>45436</v>
      </c>
      <c r="R3" vm="17">
        <f ca="1"/>
        <v>45440</v>
      </c>
      <c r="S3" vm="18">
        <f ca="1"/>
        <v>45441</v>
      </c>
      <c r="T3" vm="19">
        <f ca="1"/>
        <v>45442</v>
      </c>
      <c r="U3" vm="20">
        <f ca="1"/>
        <v>45443</v>
      </c>
      <c r="V3" vm="21">
        <f ca="1"/>
        <v>45446</v>
      </c>
      <c r="W3" vm="22">
        <f ca="1"/>
        <v>45447</v>
      </c>
      <c r="X3" vm="23">
        <f ca="1"/>
        <v>45448</v>
      </c>
      <c r="Y3" vm="24">
        <f ca="1"/>
        <v>45449</v>
      </c>
      <c r="Z3" vm="25">
        <f ca="1"/>
        <v>45450</v>
      </c>
      <c r="AA3" vm="26">
        <f ca="1"/>
        <v>45453</v>
      </c>
      <c r="AB3" vm="27">
        <f ca="1"/>
        <v>45454</v>
      </c>
      <c r="AC3" vm="28">
        <f ca="1"/>
        <v>45455</v>
      </c>
      <c r="AD3" vm="29">
        <f ca="1"/>
        <v>45456</v>
      </c>
      <c r="AE3" vm="30">
        <f ca="1"/>
        <v>45457</v>
      </c>
      <c r="AF3" vm="31">
        <f ca="1"/>
        <v>45460</v>
      </c>
      <c r="AG3" vm="32">
        <f ca="1"/>
        <v>45461</v>
      </c>
      <c r="AH3" vm="33">
        <f ca="1"/>
        <v>45463</v>
      </c>
      <c r="AI3" vm="34">
        <f ca="1"/>
        <v>45464</v>
      </c>
      <c r="AJ3" vm="35">
        <f ca="1"/>
        <v>45467</v>
      </c>
      <c r="AK3" vm="36">
        <f ca="1"/>
        <v>45468</v>
      </c>
      <c r="AL3" vm="37">
        <f ca="1"/>
        <v>45469</v>
      </c>
      <c r="AM3" vm="38">
        <f ca="1"/>
        <v>45470</v>
      </c>
      <c r="AN3" vm="39">
        <f ca="1"/>
        <v>45471</v>
      </c>
      <c r="AO3" vm="40">
        <f ca="1"/>
        <v>45474</v>
      </c>
      <c r="AP3" vm="41">
        <f ca="1"/>
        <v>45475</v>
      </c>
      <c r="AQ3" vm="42">
        <f ca="1"/>
        <v>45476</v>
      </c>
      <c r="AR3" vm="43">
        <f ca="1"/>
        <v>45478</v>
      </c>
      <c r="AS3" vm="44">
        <f ca="1"/>
        <v>45481</v>
      </c>
      <c r="AT3" vm="45">
        <f ca="1"/>
        <v>45482</v>
      </c>
      <c r="AU3" vm="46">
        <f ca="1"/>
        <v>45483</v>
      </c>
      <c r="AV3" vm="47">
        <f ca="1"/>
        <v>45484</v>
      </c>
      <c r="AW3" vm="48">
        <f ca="1"/>
        <v>45485</v>
      </c>
      <c r="AX3" vm="49">
        <f ca="1"/>
        <v>45488</v>
      </c>
      <c r="AY3" vm="50">
        <f ca="1"/>
        <v>45489</v>
      </c>
      <c r="AZ3" vm="51">
        <f ca="1"/>
        <v>45490</v>
      </c>
      <c r="BA3" vm="52">
        <f ca="1"/>
        <v>45491</v>
      </c>
      <c r="BB3" vm="53">
        <f ca="1"/>
        <v>45492</v>
      </c>
      <c r="BC3" vm="54">
        <f ca="1"/>
        <v>45495</v>
      </c>
      <c r="BD3" vm="55">
        <f ca="1"/>
        <v>45496</v>
      </c>
      <c r="BE3" vm="56">
        <f ca="1"/>
        <v>45497</v>
      </c>
      <c r="BF3" vm="57">
        <f ca="1"/>
        <v>45498</v>
      </c>
      <c r="BG3" vm="58">
        <f ca="1"/>
        <v>45499</v>
      </c>
      <c r="BH3" vm="59">
        <f ca="1"/>
        <v>45502</v>
      </c>
      <c r="BI3" vm="60">
        <f ca="1"/>
        <v>45503</v>
      </c>
      <c r="BJ3" vm="61">
        <f ca="1"/>
        <v>45504</v>
      </c>
      <c r="BK3" vm="62">
        <f ca="1"/>
        <v>45505</v>
      </c>
      <c r="BL3" vm="63">
        <f ca="1"/>
        <v>45506</v>
      </c>
      <c r="BM3" vm="64">
        <f ca="1"/>
        <v>45509</v>
      </c>
      <c r="BN3" vm="65">
        <f ca="1"/>
        <v>45510</v>
      </c>
      <c r="BO3" vm="66">
        <f ca="1"/>
        <v>45511</v>
      </c>
      <c r="BP3" vm="67">
        <f ca="1"/>
        <v>45512</v>
      </c>
      <c r="BQ3" vm="68">
        <f ca="1"/>
        <v>45513</v>
      </c>
      <c r="BR3" vm="69">
        <f ca="1"/>
        <v>45516</v>
      </c>
      <c r="BS3" vm="70">
        <f ca="1"/>
        <v>45517</v>
      </c>
      <c r="BT3" vm="71">
        <f ca="1"/>
        <v>45518</v>
      </c>
      <c r="BU3" vm="72">
        <f ca="1"/>
        <v>45519</v>
      </c>
      <c r="BV3" vm="73">
        <f ca="1"/>
        <v>45520</v>
      </c>
      <c r="BW3" vm="74">
        <f ca="1"/>
        <v>45523</v>
      </c>
      <c r="BX3" vm="75">
        <f ca="1"/>
        <v>45524</v>
      </c>
      <c r="BY3" vm="76">
        <f ca="1"/>
        <v>45525</v>
      </c>
      <c r="BZ3" vm="77">
        <f ca="1"/>
        <v>45526</v>
      </c>
      <c r="CA3" vm="78">
        <f ca="1"/>
        <v>45527</v>
      </c>
      <c r="CB3" vm="79">
        <f ca="1"/>
        <v>45530</v>
      </c>
      <c r="CC3" vm="80">
        <f ca="1"/>
        <v>45531</v>
      </c>
      <c r="CD3" vm="81">
        <f ca="1"/>
        <v>45532</v>
      </c>
      <c r="CE3" vm="82">
        <f ca="1"/>
        <v>45533</v>
      </c>
      <c r="CF3" vm="83">
        <f ca="1"/>
        <v>45534</v>
      </c>
      <c r="CG3" vm="84">
        <f ca="1"/>
        <v>45538</v>
      </c>
      <c r="CH3" vm="85">
        <f ca="1"/>
        <v>45539</v>
      </c>
      <c r="CI3" vm="86">
        <f ca="1"/>
        <v>45540</v>
      </c>
      <c r="CJ3" vm="87">
        <f ca="1"/>
        <v>45541</v>
      </c>
      <c r="CK3" vm="88">
        <f ca="1"/>
        <v>45544</v>
      </c>
      <c r="CL3" vm="89">
        <f ca="1"/>
        <v>45545</v>
      </c>
      <c r="CM3" vm="90">
        <f ca="1"/>
        <v>45546</v>
      </c>
      <c r="CN3" vm="91">
        <f ca="1"/>
        <v>45547</v>
      </c>
      <c r="CO3" vm="92">
        <f ca="1"/>
        <v>45548</v>
      </c>
      <c r="CP3" vm="93">
        <f ca="1"/>
        <v>45551</v>
      </c>
      <c r="CQ3" vm="94">
        <f ca="1"/>
        <v>45552</v>
      </c>
      <c r="CR3" vm="95">
        <f ca="1"/>
        <v>45553</v>
      </c>
      <c r="CS3" vm="96">
        <f ca="1"/>
        <v>45554</v>
      </c>
      <c r="CT3" vm="97">
        <f ca="1"/>
        <v>45555</v>
      </c>
      <c r="CU3" vm="98">
        <f ca="1"/>
        <v>45558</v>
      </c>
      <c r="CV3" vm="99">
        <f ca="1"/>
        <v>45559</v>
      </c>
      <c r="CW3" vm="100">
        <f ca="1"/>
        <v>45560</v>
      </c>
      <c r="CX3" vm="101">
        <f ca="1"/>
        <v>45561</v>
      </c>
      <c r="CY3" vm="102">
        <f ca="1"/>
        <v>45562</v>
      </c>
      <c r="CZ3" vm="103">
        <f ca="1"/>
        <v>45565</v>
      </c>
      <c r="DA3" vm="104">
        <f ca="1"/>
        <v>45566</v>
      </c>
      <c r="DB3" vm="105">
        <f ca="1"/>
        <v>45567</v>
      </c>
      <c r="DC3" vm="106">
        <f ca="1"/>
        <v>45568</v>
      </c>
      <c r="DD3" vm="107">
        <f ca="1"/>
        <v>45569</v>
      </c>
      <c r="DE3" vm="108">
        <f ca="1"/>
        <v>45572</v>
      </c>
      <c r="DF3" vm="109">
        <f ca="1"/>
        <v>45573</v>
      </c>
      <c r="DG3" vm="110">
        <f ca="1"/>
        <v>45574</v>
      </c>
      <c r="DH3" vm="111">
        <f ca="1"/>
        <v>45575</v>
      </c>
      <c r="DI3" vm="112">
        <f ca="1"/>
        <v>45576</v>
      </c>
      <c r="DJ3" vm="113">
        <f ca="1"/>
        <v>45579</v>
      </c>
      <c r="DK3" vm="114">
        <f ca="1"/>
        <v>45580</v>
      </c>
      <c r="DL3" vm="115">
        <f ca="1"/>
        <v>45581</v>
      </c>
      <c r="DM3" vm="116">
        <f ca="1"/>
        <v>45582</v>
      </c>
      <c r="DN3" vm="117">
        <f ca="1"/>
        <v>45583</v>
      </c>
      <c r="DO3" vm="118">
        <f ca="1"/>
        <v>45586</v>
      </c>
      <c r="DP3" vm="119">
        <f ca="1"/>
        <v>45587</v>
      </c>
      <c r="DQ3" vm="120">
        <f ca="1"/>
        <v>45588</v>
      </c>
      <c r="DR3" vm="121">
        <f ca="1"/>
        <v>45589</v>
      </c>
      <c r="DS3" vm="122">
        <f ca="1"/>
        <v>45590</v>
      </c>
      <c r="DT3" vm="123">
        <f ca="1"/>
        <v>45593</v>
      </c>
      <c r="DU3" vm="124">
        <f ca="1"/>
        <v>45594</v>
      </c>
      <c r="DV3" vm="125">
        <f ca="1"/>
        <v>45595</v>
      </c>
      <c r="DW3" vm="126">
        <f ca="1"/>
        <v>45596</v>
      </c>
      <c r="DX3" vm="127">
        <f ca="1"/>
        <v>45597</v>
      </c>
      <c r="DY3" vm="128">
        <f ca="1"/>
        <v>45600</v>
      </c>
      <c r="DZ3" vm="129">
        <f ca="1"/>
        <v>45601</v>
      </c>
      <c r="EA3" vm="130">
        <f ca="1"/>
        <v>45602</v>
      </c>
      <c r="EB3" vm="131">
        <f ca="1"/>
        <v>45603</v>
      </c>
      <c r="EC3" vm="132">
        <f ca="1"/>
        <v>45604</v>
      </c>
      <c r="ED3" vm="133">
        <f ca="1"/>
        <v>45607</v>
      </c>
      <c r="EE3" vm="134">
        <f ca="1"/>
        <v>45608</v>
      </c>
      <c r="EF3" vm="135">
        <f ca="1"/>
        <v>45609</v>
      </c>
      <c r="EG3" vm="136">
        <f ca="1"/>
        <v>45610</v>
      </c>
      <c r="EH3" vm="137">
        <f ca="1"/>
        <v>45611</v>
      </c>
      <c r="EI3" vm="138">
        <f ca="1"/>
        <v>45614</v>
      </c>
      <c r="EJ3" vm="139">
        <f ca="1"/>
        <v>45615</v>
      </c>
      <c r="EK3" vm="140">
        <f ca="1"/>
        <v>45616</v>
      </c>
      <c r="EL3" vm="141">
        <f ca="1"/>
        <v>45617</v>
      </c>
      <c r="EM3" vm="142">
        <f ca="1"/>
        <v>45618</v>
      </c>
      <c r="EN3" vm="143">
        <f ca="1"/>
        <v>45621</v>
      </c>
      <c r="EO3" vm="144">
        <f ca="1"/>
        <v>45622</v>
      </c>
      <c r="EP3" vm="145">
        <f ca="1"/>
        <v>45623</v>
      </c>
      <c r="EQ3" vm="146">
        <f ca="1"/>
        <v>45625</v>
      </c>
      <c r="ER3" vm="147">
        <f ca="1"/>
        <v>45628</v>
      </c>
      <c r="ES3" vm="148">
        <f ca="1"/>
        <v>45629</v>
      </c>
      <c r="ET3" vm="149">
        <f ca="1"/>
        <v>45630</v>
      </c>
      <c r="EU3" vm="150">
        <f ca="1"/>
        <v>45631</v>
      </c>
      <c r="EV3" vm="151">
        <f ca="1"/>
        <v>45632</v>
      </c>
      <c r="EW3" vm="152">
        <f ca="1"/>
        <v>45635</v>
      </c>
      <c r="EX3" vm="153">
        <f ca="1"/>
        <v>45636</v>
      </c>
      <c r="EY3" vm="154">
        <f ca="1"/>
        <v>45637</v>
      </c>
      <c r="EZ3" vm="155">
        <f ca="1"/>
        <v>45638</v>
      </c>
      <c r="FA3" vm="156">
        <f ca="1"/>
        <v>45639</v>
      </c>
      <c r="FB3" vm="157">
        <f ca="1"/>
        <v>45642</v>
      </c>
      <c r="FC3" vm="158">
        <f ca="1"/>
        <v>45643</v>
      </c>
      <c r="FD3" vm="159">
        <f ca="1"/>
        <v>45644</v>
      </c>
      <c r="FE3" vm="160">
        <f ca="1"/>
        <v>45645</v>
      </c>
      <c r="FF3" vm="161">
        <f ca="1"/>
        <v>45646</v>
      </c>
      <c r="FG3" vm="162">
        <f ca="1"/>
        <v>45649</v>
      </c>
      <c r="FH3" vm="163">
        <f ca="1"/>
        <v>45650</v>
      </c>
      <c r="FI3" vm="164">
        <f ca="1"/>
        <v>45652</v>
      </c>
      <c r="FJ3" vm="165">
        <f ca="1"/>
        <v>45653</v>
      </c>
      <c r="FK3" vm="166">
        <f ca="1"/>
        <v>45656</v>
      </c>
      <c r="FL3" vm="167">
        <f ca="1"/>
        <v>45657</v>
      </c>
      <c r="FM3" vm="168">
        <f ca="1"/>
        <v>45659</v>
      </c>
      <c r="FN3" vm="169">
        <f ca="1"/>
        <v>45660</v>
      </c>
      <c r="FO3" vm="170">
        <f ca="1"/>
        <v>45663</v>
      </c>
      <c r="FP3" vm="171">
        <f ca="1"/>
        <v>45664</v>
      </c>
      <c r="FQ3" vm="172">
        <f ca="1"/>
        <v>45665</v>
      </c>
      <c r="FR3" vm="173">
        <f ca="1"/>
        <v>45667</v>
      </c>
      <c r="FS3" vm="174">
        <f ca="1"/>
        <v>45670</v>
      </c>
      <c r="FT3" vm="175">
        <f ca="1"/>
        <v>45671</v>
      </c>
      <c r="FU3" vm="176">
        <f ca="1"/>
        <v>45672</v>
      </c>
      <c r="FV3" vm="177">
        <f ca="1"/>
        <v>45673</v>
      </c>
      <c r="FW3" vm="178">
        <f ca="1"/>
        <v>45674</v>
      </c>
      <c r="FX3" vm="179">
        <f ca="1"/>
        <v>45678</v>
      </c>
      <c r="FY3" vm="180">
        <f ca="1"/>
        <v>45679</v>
      </c>
      <c r="FZ3" vm="181">
        <f ca="1"/>
        <v>45680</v>
      </c>
      <c r="GA3" vm="182">
        <f ca="1"/>
        <v>45681</v>
      </c>
      <c r="GB3" vm="183">
        <f ca="1"/>
        <v>45684</v>
      </c>
      <c r="GC3" vm="184">
        <f ca="1"/>
        <v>45685</v>
      </c>
      <c r="GD3" vm="185">
        <f ca="1"/>
        <v>45686</v>
      </c>
      <c r="GE3" vm="186">
        <f ca="1"/>
        <v>45687</v>
      </c>
      <c r="GF3" vm="187">
        <f ca="1"/>
        <v>45688</v>
      </c>
      <c r="GG3" vm="188">
        <f ca="1"/>
        <v>45691</v>
      </c>
      <c r="GH3" vm="189">
        <f ca="1"/>
        <v>45692</v>
      </c>
      <c r="GI3" vm="190">
        <f ca="1"/>
        <v>45693</v>
      </c>
      <c r="GJ3" vm="191">
        <f ca="1"/>
        <v>45694</v>
      </c>
      <c r="GK3" vm="192">
        <f ca="1"/>
        <v>45695</v>
      </c>
      <c r="GL3" vm="193">
        <f ca="1"/>
        <v>45698</v>
      </c>
      <c r="GM3" vm="194">
        <f ca="1"/>
        <v>45699</v>
      </c>
      <c r="GN3" vm="195">
        <f ca="1"/>
        <v>45700</v>
      </c>
      <c r="GO3" vm="196">
        <f ca="1"/>
        <v>45701</v>
      </c>
      <c r="GP3" vm="197">
        <f ca="1"/>
        <v>45702</v>
      </c>
      <c r="GQ3" vm="198">
        <f ca="1"/>
        <v>45706</v>
      </c>
      <c r="GR3" vm="199">
        <f ca="1"/>
        <v>45707</v>
      </c>
      <c r="GS3" vm="200">
        <f ca="1"/>
        <v>45708</v>
      </c>
      <c r="GT3" vm="201">
        <f ca="1"/>
        <v>45709</v>
      </c>
      <c r="GU3" vm="202">
        <f ca="1"/>
        <v>45712</v>
      </c>
      <c r="GV3" vm="203">
        <f ca="1"/>
        <v>45713</v>
      </c>
      <c r="GW3" vm="204">
        <f ca="1"/>
        <v>45714</v>
      </c>
      <c r="GX3" vm="205">
        <f ca="1"/>
        <v>45715</v>
      </c>
      <c r="GY3" vm="206">
        <f ca="1"/>
        <v>45716</v>
      </c>
      <c r="GZ3" vm="207">
        <f ca="1"/>
        <v>45719</v>
      </c>
      <c r="HA3" vm="208">
        <f ca="1"/>
        <v>45720</v>
      </c>
      <c r="HB3" vm="209">
        <f ca="1"/>
        <v>45721</v>
      </c>
      <c r="HC3" vm="210">
        <f ca="1"/>
        <v>45722</v>
      </c>
      <c r="HD3" vm="211">
        <f ca="1"/>
        <v>45723</v>
      </c>
      <c r="HE3" vm="212">
        <f ca="1"/>
        <v>45726</v>
      </c>
      <c r="HF3" vm="213">
        <f ca="1"/>
        <v>45727</v>
      </c>
      <c r="HG3" vm="214">
        <f ca="1"/>
        <v>45728</v>
      </c>
      <c r="HH3" vm="215">
        <f ca="1"/>
        <v>45729</v>
      </c>
      <c r="HI3" vm="216">
        <f ca="1"/>
        <v>45730</v>
      </c>
      <c r="HJ3" vm="217">
        <f ca="1"/>
        <v>45733</v>
      </c>
      <c r="HK3" vm="218">
        <f ca="1"/>
        <v>45734</v>
      </c>
      <c r="HL3" vm="219">
        <f ca="1"/>
        <v>45735</v>
      </c>
      <c r="HM3" vm="220">
        <f ca="1"/>
        <v>45736</v>
      </c>
      <c r="HN3" vm="221">
        <f ca="1"/>
        <v>45737</v>
      </c>
      <c r="HO3" vm="222">
        <f ca="1"/>
        <v>45740</v>
      </c>
      <c r="HP3" vm="223">
        <f ca="1"/>
        <v>45741</v>
      </c>
      <c r="HQ3" vm="224">
        <f ca="1"/>
        <v>45742</v>
      </c>
      <c r="HR3" vm="225">
        <f ca="1"/>
        <v>45743</v>
      </c>
      <c r="HS3" vm="226">
        <f ca="1"/>
        <v>45744</v>
      </c>
      <c r="HT3" vm="227">
        <f ca="1"/>
        <v>45747</v>
      </c>
      <c r="HU3" vm="228">
        <f ca="1"/>
        <v>45748</v>
      </c>
      <c r="HV3" vm="229">
        <f ca="1"/>
        <v>45749</v>
      </c>
      <c r="HW3" vm="230">
        <f ca="1"/>
        <v>45750</v>
      </c>
      <c r="HX3" vm="231">
        <f ca="1"/>
        <v>45751</v>
      </c>
      <c r="HY3" vm="232">
        <f ca="1"/>
        <v>45754</v>
      </c>
      <c r="HZ3" vm="233">
        <f ca="1"/>
        <v>45755</v>
      </c>
      <c r="IA3" vm="234">
        <f ca="1"/>
        <v>45756</v>
      </c>
      <c r="IB3" vm="235">
        <f ca="1"/>
        <v>45757</v>
      </c>
      <c r="IC3" vm="236">
        <f ca="1"/>
        <v>45758</v>
      </c>
      <c r="ID3" vm="237">
        <f ca="1"/>
        <v>45761</v>
      </c>
      <c r="IE3" vm="238">
        <f ca="1"/>
        <v>45762</v>
      </c>
      <c r="IF3" vm="239">
        <f ca="1"/>
        <v>45763</v>
      </c>
      <c r="IG3" vm="240">
        <f ca="1"/>
        <v>45764</v>
      </c>
      <c r="IH3" vm="241">
        <f ca="1"/>
        <v>45768</v>
      </c>
      <c r="II3" vm="242">
        <f ca="1"/>
        <v>45769</v>
      </c>
      <c r="IJ3" vm="243">
        <f ca="1"/>
        <v>45770</v>
      </c>
      <c r="IK3" vm="244">
        <f ca="1"/>
        <v>45771</v>
      </c>
      <c r="IL3" vm="245">
        <f ca="1"/>
        <v>45772</v>
      </c>
      <c r="IM3" vm="246">
        <f ca="1"/>
        <v>45775</v>
      </c>
      <c r="IN3" vm="247">
        <f ca="1"/>
        <v>45776</v>
      </c>
      <c r="IO3" vm="248">
        <f ca="1"/>
        <v>45777</v>
      </c>
      <c r="IP3" vm="249">
        <f ca="1"/>
        <v>45778</v>
      </c>
      <c r="IQ3" vm="250">
        <f ca="1"/>
        <v>45779</v>
      </c>
    </row>
    <row r="4" spans="1:251" x14ac:dyDescent="0.25">
      <c r="A4" t="s">
        <v>32</v>
      </c>
      <c r="B4" t="s">
        <v>34</v>
      </c>
      <c r="C4" vm="2479">
        <f ca="1"/>
        <v>181.71</v>
      </c>
      <c r="D4" vm="2480">
        <f ca="1"/>
        <v>182.4</v>
      </c>
      <c r="E4" vm="2481">
        <f ca="1"/>
        <v>182.74</v>
      </c>
      <c r="F4" vm="2482">
        <f ca="1"/>
        <v>184.57</v>
      </c>
      <c r="G4" vm="2483">
        <f ca="1"/>
        <v>183.05</v>
      </c>
      <c r="H4" vm="2484">
        <f ca="1"/>
        <v>186.28</v>
      </c>
      <c r="I4" vm="2485">
        <f ca="1"/>
        <v>187.43</v>
      </c>
      <c r="J4" vm="2486">
        <f ca="1"/>
        <v>189.72</v>
      </c>
      <c r="K4" vm="2487">
        <f ca="1"/>
        <v>189.84</v>
      </c>
      <c r="L4" vm="2488">
        <f ca="1"/>
        <v>189.87</v>
      </c>
      <c r="M4" vm="2489">
        <f ca="1"/>
        <v>191.04</v>
      </c>
      <c r="N4" vm="2490">
        <f ca="1"/>
        <v>192.35</v>
      </c>
      <c r="O4" vm="2491">
        <f ca="1"/>
        <v>190.9</v>
      </c>
      <c r="P4" vm="2492">
        <f ca="1"/>
        <v>186.88</v>
      </c>
      <c r="Q4" vm="2493">
        <f ca="1"/>
        <v>189.98</v>
      </c>
      <c r="R4" vm="2494">
        <f ca="1"/>
        <v>189.99</v>
      </c>
      <c r="S4" vm="2495">
        <f ca="1"/>
        <v>190.29</v>
      </c>
      <c r="T4" vm="2496">
        <f ca="1"/>
        <v>191.29</v>
      </c>
      <c r="U4" vm="2497">
        <f ca="1"/>
        <v>192.25</v>
      </c>
      <c r="V4" vm="2498">
        <f ca="1"/>
        <v>194.03</v>
      </c>
      <c r="W4" vm="2499">
        <f ca="1"/>
        <v>194.35</v>
      </c>
      <c r="X4" vm="2500">
        <f ca="1"/>
        <v>195.87</v>
      </c>
      <c r="Y4" vm="2501">
        <f ca="1"/>
        <v>194.48</v>
      </c>
      <c r="Z4" vm="2502">
        <f ca="1"/>
        <v>196.89</v>
      </c>
      <c r="AA4" vm="2503">
        <f ca="1"/>
        <v>193.12</v>
      </c>
      <c r="AB4" vm="2504">
        <f ca="1"/>
        <v>207.15</v>
      </c>
      <c r="AC4" vm="2505">
        <f ca="1"/>
        <v>213.07</v>
      </c>
      <c r="AD4" vm="2506">
        <f ca="1"/>
        <v>214.24</v>
      </c>
      <c r="AE4" vm="2507">
        <f ca="1"/>
        <v>212.49</v>
      </c>
      <c r="AF4" vm="2508">
        <f ca="1"/>
        <v>216.67</v>
      </c>
      <c r="AG4" vm="2509">
        <f ca="1"/>
        <v>214.29</v>
      </c>
      <c r="AH4" vm="2510">
        <f ca="1"/>
        <v>209.68</v>
      </c>
      <c r="AI4" vm="2511">
        <f ca="1"/>
        <v>207.49</v>
      </c>
      <c r="AJ4" vm="2512">
        <f ca="1"/>
        <v>208.14</v>
      </c>
      <c r="AK4" vm="2513">
        <f ca="1"/>
        <v>209.07</v>
      </c>
      <c r="AL4" vm="2514">
        <f ca="1"/>
        <v>213.25</v>
      </c>
      <c r="AM4" vm="2515">
        <f ca="1"/>
        <v>214.1</v>
      </c>
      <c r="AN4" vm="2516">
        <f ca="1"/>
        <v>210.62</v>
      </c>
      <c r="AO4" vm="2517">
        <f ca="1"/>
        <v>216.75</v>
      </c>
      <c r="AP4" vm="2518">
        <f ca="1"/>
        <v>220.27</v>
      </c>
      <c r="AQ4" vm="2519">
        <f ca="1"/>
        <v>221.55</v>
      </c>
      <c r="AR4" vm="2520">
        <f ca="1"/>
        <v>226.34</v>
      </c>
      <c r="AS4" vm="2521">
        <f ca="1"/>
        <v>227.82</v>
      </c>
      <c r="AT4" vm="2522">
        <f ca="1"/>
        <v>228.68</v>
      </c>
      <c r="AU4" vm="2523">
        <f ca="1"/>
        <v>232.98</v>
      </c>
      <c r="AV4" vm="2524">
        <f ca="1"/>
        <v>227.57</v>
      </c>
      <c r="AW4" vm="2525">
        <f ca="1"/>
        <v>230.54</v>
      </c>
      <c r="AX4" vm="2526">
        <f ca="1"/>
        <v>234.4</v>
      </c>
      <c r="AY4" vm="2527">
        <f ca="1"/>
        <v>234.82</v>
      </c>
      <c r="AZ4" vm="2528">
        <f ca="1"/>
        <v>228.88</v>
      </c>
      <c r="BA4" vm="2529">
        <f ca="1"/>
        <v>224.18</v>
      </c>
      <c r="BB4" vm="2530">
        <f ca="1"/>
        <v>224.31</v>
      </c>
      <c r="BC4" vm="2531">
        <f ca="1"/>
        <v>223.96</v>
      </c>
      <c r="BD4" vm="2532">
        <f ca="1"/>
        <v>225.01</v>
      </c>
      <c r="BE4" vm="2533">
        <f ca="1"/>
        <v>218.54</v>
      </c>
      <c r="BF4" vm="2534">
        <f ca="1"/>
        <v>217.49</v>
      </c>
      <c r="BG4" vm="2535">
        <f ca="1"/>
        <v>217.96</v>
      </c>
      <c r="BH4" vm="2536">
        <f ca="1"/>
        <v>218.24</v>
      </c>
      <c r="BI4" vm="2537">
        <f ca="1"/>
        <v>218.8</v>
      </c>
      <c r="BJ4" vm="2538">
        <f ca="1"/>
        <v>222.08</v>
      </c>
      <c r="BK4" vm="2539">
        <f ca="1"/>
        <v>218.36</v>
      </c>
      <c r="BL4" vm="2540">
        <f ca="1"/>
        <v>219.86</v>
      </c>
      <c r="BM4" vm="2541">
        <f ca="1"/>
        <v>209.27</v>
      </c>
      <c r="BN4" vm="1523">
        <f ca="1"/>
        <v>207.23</v>
      </c>
      <c r="BO4" vm="2542">
        <f ca="1"/>
        <v>209.82</v>
      </c>
      <c r="BP4" vm="2543">
        <f ca="1"/>
        <v>213.31</v>
      </c>
      <c r="BQ4" vm="2544">
        <f ca="1"/>
        <v>216.24</v>
      </c>
      <c r="BR4" vm="2545">
        <f ca="1"/>
        <v>217.53</v>
      </c>
      <c r="BS4" vm="2546">
        <f ca="1"/>
        <v>221.27</v>
      </c>
      <c r="BT4" vm="2547">
        <f ca="1"/>
        <v>221.72</v>
      </c>
      <c r="BU4" vm="2548">
        <f ca="1"/>
        <v>224.72</v>
      </c>
      <c r="BV4" vm="2549">
        <f ca="1"/>
        <v>226.05</v>
      </c>
      <c r="BW4" vm="2550">
        <f ca="1"/>
        <v>225.89</v>
      </c>
      <c r="BX4" vm="2551">
        <f ca="1"/>
        <v>226.51</v>
      </c>
      <c r="BY4" vm="2552">
        <f ca="1"/>
        <v>226.4</v>
      </c>
      <c r="BZ4" vm="2553">
        <f ca="1"/>
        <v>224.53</v>
      </c>
      <c r="CA4" vm="2554">
        <f ca="1"/>
        <v>226.84</v>
      </c>
      <c r="CB4" vm="2555">
        <f ca="1"/>
        <v>227.18</v>
      </c>
      <c r="CC4" vm="2556">
        <f ca="1"/>
        <v>228.03</v>
      </c>
      <c r="CD4" vm="2557">
        <f ca="1"/>
        <v>226.49</v>
      </c>
      <c r="CE4" vm="2558">
        <f ca="1"/>
        <v>229.79</v>
      </c>
      <c r="CF4" vm="2559">
        <f ca="1"/>
        <v>229</v>
      </c>
      <c r="CG4" vm="2560">
        <f ca="1"/>
        <v>222.77</v>
      </c>
      <c r="CH4" vm="2561">
        <f ca="1"/>
        <v>220.85</v>
      </c>
      <c r="CI4" vm="2562">
        <f ca="1"/>
        <v>222.38</v>
      </c>
      <c r="CJ4" vm="2563">
        <f ca="1"/>
        <v>220.82</v>
      </c>
      <c r="CK4" vm="2564">
        <f ca="1"/>
        <v>220.91</v>
      </c>
      <c r="CL4" vm="2565">
        <f ca="1"/>
        <v>220.11</v>
      </c>
      <c r="CM4" vm="2566">
        <f ca="1"/>
        <v>222.66</v>
      </c>
      <c r="CN4" vm="2560">
        <f ca="1"/>
        <v>222.77</v>
      </c>
      <c r="CO4" vm="2567">
        <f ca="1"/>
        <v>222.5</v>
      </c>
      <c r="CP4" vm="2568">
        <f ca="1"/>
        <v>216.32</v>
      </c>
      <c r="CQ4" vm="2569">
        <f ca="1"/>
        <v>216.79</v>
      </c>
      <c r="CR4" vm="2570">
        <f ca="1"/>
        <v>220.69</v>
      </c>
      <c r="CS4" vm="2571">
        <f ca="1"/>
        <v>228.87</v>
      </c>
      <c r="CT4" vm="2572">
        <f ca="1"/>
        <v>228.2</v>
      </c>
      <c r="CU4" vm="2573">
        <f ca="1"/>
        <v>226.47</v>
      </c>
      <c r="CV4" vm="2574">
        <f ca="1"/>
        <v>227.37</v>
      </c>
      <c r="CW4" vm="2575">
        <f ca="1"/>
        <v>226.37</v>
      </c>
      <c r="CX4" vm="2576">
        <f ca="1"/>
        <v>227.52</v>
      </c>
      <c r="CY4" vm="2577">
        <f ca="1"/>
        <v>227.79</v>
      </c>
      <c r="CZ4" vm="2578">
        <f ca="1"/>
        <v>233</v>
      </c>
      <c r="DA4" vm="2579">
        <f ca="1"/>
        <v>226.21</v>
      </c>
      <c r="DB4" vm="2580">
        <f ca="1"/>
        <v>226.78</v>
      </c>
      <c r="DC4" vm="2581">
        <f ca="1"/>
        <v>225.67</v>
      </c>
      <c r="DD4" vm="2582">
        <f ca="1"/>
        <v>226.8</v>
      </c>
      <c r="DE4" vm="2583">
        <f ca="1"/>
        <v>221.69</v>
      </c>
      <c r="DF4" vm="2584">
        <f ca="1"/>
        <v>225.77</v>
      </c>
      <c r="DG4" vm="2585">
        <f ca="1"/>
        <v>229.54</v>
      </c>
      <c r="DH4" vm="2586">
        <f ca="1"/>
        <v>229.04</v>
      </c>
      <c r="DI4" vm="2587">
        <f ca="1"/>
        <v>227.55</v>
      </c>
      <c r="DJ4" vm="2588">
        <f ca="1"/>
        <v>231.3</v>
      </c>
      <c r="DK4" vm="2589">
        <f ca="1"/>
        <v>233.85</v>
      </c>
      <c r="DL4" vm="2590">
        <f ca="1"/>
        <v>231.78</v>
      </c>
      <c r="DM4" vm="2591">
        <f ca="1"/>
        <v>232.15</v>
      </c>
      <c r="DN4" vm="2592">
        <f ca="1"/>
        <v>235</v>
      </c>
      <c r="DO4" vm="2593">
        <f ca="1"/>
        <v>236.48</v>
      </c>
      <c r="DP4" vm="2594">
        <f ca="1"/>
        <v>235.86</v>
      </c>
      <c r="DQ4" vm="2595">
        <f ca="1"/>
        <v>230.76</v>
      </c>
      <c r="DR4" vm="2596">
        <f ca="1"/>
        <v>230.57</v>
      </c>
      <c r="DS4" vm="2597">
        <f ca="1"/>
        <v>231.41</v>
      </c>
      <c r="DT4" vm="2598">
        <f ca="1"/>
        <v>233.4</v>
      </c>
      <c r="DU4" vm="2599">
        <f ca="1"/>
        <v>233.67</v>
      </c>
      <c r="DV4" vm="2600">
        <f ca="1"/>
        <v>230.1</v>
      </c>
      <c r="DW4" vm="2601">
        <f ca="1"/>
        <v>225.91</v>
      </c>
      <c r="DX4" vm="2602">
        <f ca="1"/>
        <v>222.91</v>
      </c>
      <c r="DY4" vm="2603">
        <f ca="1"/>
        <v>222.01</v>
      </c>
      <c r="DZ4" vm="2604">
        <f ca="1"/>
        <v>223.45</v>
      </c>
      <c r="EA4" vm="2605">
        <f ca="1"/>
        <v>222.72</v>
      </c>
      <c r="EB4" vm="2606">
        <f ca="1"/>
        <v>227.48</v>
      </c>
      <c r="EC4" vm="2607">
        <f ca="1"/>
        <v>226.96</v>
      </c>
      <c r="ED4" vm="2608">
        <f ca="1"/>
        <v>224.23</v>
      </c>
      <c r="EE4" vm="2608">
        <f ca="1"/>
        <v>224.23</v>
      </c>
      <c r="EF4" vm="2609">
        <f ca="1"/>
        <v>225.12</v>
      </c>
      <c r="EG4" vm="2610">
        <f ca="1"/>
        <v>228.22</v>
      </c>
      <c r="EH4" vm="2611">
        <f ca="1"/>
        <v>225</v>
      </c>
      <c r="EI4" vm="2612">
        <f ca="1"/>
        <v>228.02</v>
      </c>
      <c r="EJ4" vm="2613">
        <f ca="1"/>
        <v>228.28</v>
      </c>
      <c r="EK4" vm="2559">
        <f ca="1"/>
        <v>229</v>
      </c>
      <c r="EL4" vm="2614">
        <f ca="1"/>
        <v>228.52</v>
      </c>
      <c r="EM4" vm="2615">
        <f ca="1"/>
        <v>229.87</v>
      </c>
      <c r="EN4" vm="2616">
        <f ca="1"/>
        <v>232.87</v>
      </c>
      <c r="EO4" vm="2617">
        <f ca="1"/>
        <v>235.06</v>
      </c>
      <c r="EP4" vm="2618">
        <f ca="1"/>
        <v>234.93</v>
      </c>
      <c r="EQ4" vm="2619">
        <f ca="1"/>
        <v>237.33</v>
      </c>
      <c r="ER4" vm="2620">
        <f ca="1"/>
        <v>239.59</v>
      </c>
      <c r="ES4" vm="2621">
        <f ca="1"/>
        <v>242.65</v>
      </c>
      <c r="ET4" vm="2622">
        <f ca="1"/>
        <v>243.01</v>
      </c>
      <c r="EU4" vm="2623">
        <f ca="1"/>
        <v>243.04</v>
      </c>
      <c r="EV4" vm="2624">
        <f ca="1"/>
        <v>242.84</v>
      </c>
      <c r="EW4" vm="2625">
        <f ca="1"/>
        <v>246.75</v>
      </c>
      <c r="EX4" vm="2626">
        <f ca="1"/>
        <v>247.77</v>
      </c>
      <c r="EY4" vm="2627">
        <f ca="1"/>
        <v>246.49</v>
      </c>
      <c r="EZ4" vm="2628">
        <f ca="1"/>
        <v>247.96</v>
      </c>
      <c r="FA4" vm="2629">
        <f ca="1"/>
        <v>248.13</v>
      </c>
      <c r="FB4" vm="2630">
        <f ca="1"/>
        <v>251.04</v>
      </c>
      <c r="FC4" vm="2631">
        <f ca="1"/>
        <v>253.48</v>
      </c>
      <c r="FD4" vm="978">
        <f ca="1"/>
        <v>248.05</v>
      </c>
      <c r="FE4" vm="1162">
        <f ca="1"/>
        <v>249.79</v>
      </c>
      <c r="FF4" vm="2632">
        <f ca="1"/>
        <v>254.49</v>
      </c>
      <c r="FG4" vm="2633">
        <f ca="1"/>
        <v>255.27</v>
      </c>
      <c r="FH4" vm="2634">
        <f ca="1"/>
        <v>258.2</v>
      </c>
      <c r="FI4" vm="2635">
        <f ca="1"/>
        <v>259.02</v>
      </c>
      <c r="FJ4" vm="2636">
        <f ca="1"/>
        <v>255.59</v>
      </c>
      <c r="FK4" vm="2637">
        <f ca="1"/>
        <v>252.2</v>
      </c>
      <c r="FL4" vm="2638">
        <f ca="1"/>
        <v>250.42</v>
      </c>
      <c r="FM4" vm="2639">
        <f ca="1"/>
        <v>243.85</v>
      </c>
      <c r="FN4" vm="2640">
        <f ca="1"/>
        <v>243.36</v>
      </c>
      <c r="FO4" vm="2641">
        <f ca="1"/>
        <v>245</v>
      </c>
      <c r="FP4" vm="2642">
        <f ca="1"/>
        <v>242.21</v>
      </c>
      <c r="FQ4" vm="2643">
        <f ca="1"/>
        <v>242.7</v>
      </c>
      <c r="FR4" vm="2644">
        <f ca="1"/>
        <v>236.85</v>
      </c>
      <c r="FS4" vm="2526">
        <f ca="1"/>
        <v>234.4</v>
      </c>
      <c r="FT4" vm="2645">
        <f ca="1"/>
        <v>233.28</v>
      </c>
      <c r="FU4" vm="2646">
        <f ca="1"/>
        <v>237.87</v>
      </c>
      <c r="FV4" vm="2647">
        <f ca="1"/>
        <v>228.26</v>
      </c>
      <c r="FW4" vm="2648">
        <f ca="1"/>
        <v>229.98</v>
      </c>
      <c r="FX4" vm="2649">
        <f ca="1"/>
        <v>222.64</v>
      </c>
      <c r="FY4" vm="2650">
        <f ca="1"/>
        <v>223.83</v>
      </c>
      <c r="FZ4" vm="2651">
        <f ca="1"/>
        <v>223.66</v>
      </c>
      <c r="GA4" vm="2652">
        <f ca="1"/>
        <v>222.78</v>
      </c>
      <c r="GB4" vm="2653">
        <f ca="1"/>
        <v>229.86</v>
      </c>
      <c r="GC4" vm="2654">
        <f ca="1"/>
        <v>238.26</v>
      </c>
      <c r="GD4" vm="2655">
        <f ca="1"/>
        <v>239.36</v>
      </c>
      <c r="GE4" vm="2656">
        <f ca="1"/>
        <v>237.59</v>
      </c>
      <c r="GF4" vm="2657">
        <f ca="1"/>
        <v>236</v>
      </c>
      <c r="GG4" vm="2658">
        <f ca="1"/>
        <v>228.01</v>
      </c>
      <c r="GH4" vm="2659">
        <f ca="1"/>
        <v>232.8</v>
      </c>
      <c r="GI4" vm="2660">
        <f ca="1"/>
        <v>232.47</v>
      </c>
      <c r="GJ4" vm="2661">
        <f ca="1"/>
        <v>233.22</v>
      </c>
      <c r="GK4" vm="2662">
        <f ca="1"/>
        <v>227.63</v>
      </c>
      <c r="GL4" vm="2663">
        <f ca="1"/>
        <v>227.65</v>
      </c>
      <c r="GM4" vm="2664">
        <f ca="1"/>
        <v>232.62</v>
      </c>
      <c r="GN4" vm="2665">
        <f ca="1"/>
        <v>236.87</v>
      </c>
      <c r="GO4" vm="1585">
        <f ca="1"/>
        <v>241.53</v>
      </c>
      <c r="GP4" vm="2666">
        <f ca="1"/>
        <v>244.6</v>
      </c>
      <c r="GQ4" vm="2667">
        <f ca="1"/>
        <v>244.47</v>
      </c>
      <c r="GR4" vm="2668">
        <f ca="1"/>
        <v>244.87</v>
      </c>
      <c r="GS4" vm="2669">
        <f ca="1"/>
        <v>245.83</v>
      </c>
      <c r="GT4" vm="2670">
        <f ca="1"/>
        <v>245.55</v>
      </c>
      <c r="GU4" vm="2671">
        <f ca="1"/>
        <v>247.1</v>
      </c>
      <c r="GV4" vm="2672">
        <f ca="1"/>
        <v>247.04</v>
      </c>
      <c r="GW4" vm="2673">
        <f ca="1"/>
        <v>240.36</v>
      </c>
      <c r="GX4" vm="2674">
        <f ca="1"/>
        <v>237.3</v>
      </c>
      <c r="GY4" vm="2675">
        <f ca="1"/>
        <v>241.84</v>
      </c>
      <c r="GZ4" vm="2676">
        <f ca="1"/>
        <v>238.03</v>
      </c>
      <c r="HA4" vm="2677">
        <f ca="1"/>
        <v>235.93</v>
      </c>
      <c r="HB4" vm="2678">
        <f ca="1"/>
        <v>235.74</v>
      </c>
      <c r="HC4" vm="2679">
        <f ca="1"/>
        <v>235.33</v>
      </c>
      <c r="HD4" vm="2680">
        <f ca="1"/>
        <v>239.07</v>
      </c>
      <c r="HE4" vm="2606">
        <f ca="1"/>
        <v>227.48</v>
      </c>
      <c r="HF4" vm="2681">
        <f ca="1"/>
        <v>220.84</v>
      </c>
      <c r="HG4" vm="2682">
        <f ca="1"/>
        <v>216.98</v>
      </c>
      <c r="HH4" vm="2510">
        <f ca="1"/>
        <v>209.68</v>
      </c>
      <c r="HI4" vm="2683">
        <f ca="1"/>
        <v>213.49</v>
      </c>
      <c r="HJ4" vm="2684">
        <f ca="1"/>
        <v>214</v>
      </c>
      <c r="HK4" vm="2685">
        <f ca="1"/>
        <v>212.69</v>
      </c>
      <c r="HL4" vm="2686">
        <f ca="1"/>
        <v>215.24</v>
      </c>
      <c r="HM4" vm="2515">
        <f ca="1"/>
        <v>214.1</v>
      </c>
      <c r="HN4" vm="2687">
        <f ca="1"/>
        <v>218.27</v>
      </c>
      <c r="HO4" vm="2688">
        <f ca="1"/>
        <v>220.73</v>
      </c>
      <c r="HP4" vm="2689">
        <f ca="1"/>
        <v>223.75</v>
      </c>
      <c r="HQ4" vm="2690">
        <f ca="1"/>
        <v>221.53</v>
      </c>
      <c r="HR4" vm="2691">
        <f ca="1"/>
        <v>223.85</v>
      </c>
      <c r="HS4" vm="2692">
        <f ca="1"/>
        <v>217.9</v>
      </c>
      <c r="HT4" vm="2693">
        <f ca="1"/>
        <v>222.13</v>
      </c>
      <c r="HU4" vm="2694">
        <f ca="1"/>
        <v>223.19</v>
      </c>
      <c r="HV4" vm="2695">
        <f ca="1"/>
        <v>223.89</v>
      </c>
      <c r="HW4" vm="2696">
        <f ca="1"/>
        <v>203.19</v>
      </c>
      <c r="HX4" vm="2697">
        <f ca="1"/>
        <v>188.38</v>
      </c>
      <c r="HY4" vm="2698">
        <f ca="1"/>
        <v>181.46</v>
      </c>
      <c r="HZ4" vm="2699">
        <f ca="1"/>
        <v>172.42</v>
      </c>
      <c r="IA4" vm="2700">
        <f ca="1"/>
        <v>198.85</v>
      </c>
      <c r="IB4" vm="2701">
        <f ca="1"/>
        <v>190.42</v>
      </c>
      <c r="IC4" vm="2702">
        <f ca="1"/>
        <v>198.15</v>
      </c>
      <c r="ID4" vm="2703">
        <f ca="1"/>
        <v>202.52</v>
      </c>
      <c r="IE4" vm="2704">
        <f ca="1"/>
        <v>202.14</v>
      </c>
      <c r="IF4" vm="2705">
        <f ca="1"/>
        <v>194.27</v>
      </c>
      <c r="IG4" vm="2706">
        <f ca="1"/>
        <v>196.98</v>
      </c>
      <c r="IH4" vm="2707">
        <f ca="1"/>
        <v>193.16</v>
      </c>
      <c r="II4" vm="2708">
        <f ca="1"/>
        <v>199.74</v>
      </c>
      <c r="IJ4" vm="2709">
        <f ca="1"/>
        <v>204.6</v>
      </c>
      <c r="IK4" vm="2710">
        <f ca="1"/>
        <v>208.37</v>
      </c>
      <c r="IL4" vm="2711">
        <f ca="1"/>
        <v>209.28</v>
      </c>
      <c r="IM4" vm="2712">
        <f ca="1"/>
        <v>210.14</v>
      </c>
      <c r="IN4" vm="2713">
        <f ca="1"/>
        <v>211.21</v>
      </c>
      <c r="IO4" vm="2714">
        <f ca="1"/>
        <v>212.5</v>
      </c>
      <c r="IP4" vm="2715">
        <f ca="1"/>
        <v>213.32</v>
      </c>
      <c r="IQ4" vm="2716">
        <f ca="1"/>
        <v>205.35</v>
      </c>
    </row>
    <row r="5" spans="1:251" x14ac:dyDescent="0.25">
      <c r="B5" t="s">
        <v>35</v>
      </c>
    </row>
    <row r="6" spans="1:251" x14ac:dyDescent="0.25">
      <c r="B6" t="s">
        <v>36</v>
      </c>
    </row>
    <row r="7" spans="1:251" x14ac:dyDescent="0.25">
      <c r="B7" t="s">
        <v>37</v>
      </c>
    </row>
    <row r="8" spans="1:251" x14ac:dyDescent="0.25">
      <c r="B8" t="s">
        <v>38</v>
      </c>
    </row>
    <row r="9" spans="1:251" x14ac:dyDescent="0.25">
      <c r="B9" t="s">
        <v>39</v>
      </c>
    </row>
    <row r="10" spans="1:251" x14ac:dyDescent="0.25">
      <c r="A10" t="s">
        <v>33</v>
      </c>
      <c r="B10" t="s">
        <v>40</v>
      </c>
    </row>
    <row r="11" spans="1:251" x14ac:dyDescent="0.25">
      <c r="B11" t="s">
        <v>41</v>
      </c>
    </row>
    <row r="12" spans="1:251" x14ac:dyDescent="0.25">
      <c r="B12" t="s">
        <v>42</v>
      </c>
    </row>
    <row r="13" spans="1:251" x14ac:dyDescent="0.25">
      <c r="B13" t="s">
        <v>43</v>
      </c>
    </row>
    <row r="14" spans="1:251" x14ac:dyDescent="0.25">
      <c r="B14" t="s">
        <v>44</v>
      </c>
    </row>
    <row r="15" spans="1:251" x14ac:dyDescent="0.25">
      <c r="B15" t="s">
        <v>45</v>
      </c>
    </row>
    <row r="16" spans="1:251" x14ac:dyDescent="0.25">
      <c r="B16" t="s">
        <v>46</v>
      </c>
    </row>
    <row r="17" spans="2:2" x14ac:dyDescent="0.25">
      <c r="B17" t="s">
        <v>47</v>
      </c>
    </row>
    <row r="18" spans="2:2" x14ac:dyDescent="0.25">
      <c r="B18" t="s">
        <v>48</v>
      </c>
    </row>
    <row r="19" spans="2:2" x14ac:dyDescent="0.25">
      <c r="B19" t="s">
        <v>49</v>
      </c>
    </row>
    <row r="20" spans="2:2" x14ac:dyDescent="0.25">
      <c r="B20" t="s">
        <v>50</v>
      </c>
    </row>
    <row r="21" spans="2:2" x14ac:dyDescent="0.25">
      <c r="B21" t="s">
        <v>51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89BF0-14CD-4F09-A35C-CE298A5C57C9}">
  <dimension ref="A1:IQ21"/>
  <sheetViews>
    <sheetView workbookViewId="0">
      <selection activeCell="B16" sqref="B16:C16"/>
    </sheetView>
  </sheetViews>
  <sheetFormatPr defaultRowHeight="15" x14ac:dyDescent="0.25"/>
  <cols>
    <col min="1" max="1" width="11.85546875" bestFit="1" customWidth="1"/>
    <col min="2" max="2" width="15.85546875" bestFit="1" customWidth="1"/>
    <col min="3" max="253" width="10.42578125" bestFit="1" customWidth="1"/>
  </cols>
  <sheetData>
    <row r="1" spans="1:251" x14ac:dyDescent="0.25">
      <c r="A1" s="25" t="s">
        <v>13</v>
      </c>
      <c r="B1" t="s">
        <v>31</v>
      </c>
    </row>
    <row r="3" spans="1:251" x14ac:dyDescent="0.25">
      <c r="A3" s="25" t="s">
        <v>25</v>
      </c>
      <c r="B3" s="25" t="s">
        <v>26</v>
      </c>
      <c r="C3" cm="1" vm="2">
        <f t="array" aca="1" ref="C3:IQ4" ca="1">TRANSPOSE(_xlfn.STOCKHISTORY(A4&amp;":"&amp;B4,TODAY()-365,TODAY(),0,0,0,1))</f>
        <v>45418</v>
      </c>
      <c r="D3" vm="3">
        <f ca="1"/>
        <v>45419</v>
      </c>
      <c r="E3" vm="4">
        <f ca="1"/>
        <v>45420</v>
      </c>
      <c r="F3" vm="5">
        <f ca="1"/>
        <v>45421</v>
      </c>
      <c r="G3" vm="6">
        <f ca="1"/>
        <v>45422</v>
      </c>
      <c r="H3" vm="7">
        <f ca="1"/>
        <v>45425</v>
      </c>
      <c r="I3" vm="8">
        <f ca="1"/>
        <v>45426</v>
      </c>
      <c r="J3" vm="9">
        <f ca="1"/>
        <v>45427</v>
      </c>
      <c r="K3" vm="10">
        <f ca="1"/>
        <v>45428</v>
      </c>
      <c r="L3" vm="11">
        <f ca="1"/>
        <v>45429</v>
      </c>
      <c r="M3" vm="12">
        <f ca="1"/>
        <v>45432</v>
      </c>
      <c r="N3" vm="13">
        <f ca="1"/>
        <v>45433</v>
      </c>
      <c r="O3" vm="14">
        <f ca="1"/>
        <v>45434</v>
      </c>
      <c r="P3" vm="15">
        <f ca="1"/>
        <v>45435</v>
      </c>
      <c r="Q3" vm="16">
        <f ca="1"/>
        <v>45436</v>
      </c>
      <c r="R3" vm="17">
        <f ca="1"/>
        <v>45440</v>
      </c>
      <c r="S3" vm="18">
        <f ca="1"/>
        <v>45441</v>
      </c>
      <c r="T3" vm="19">
        <f ca="1"/>
        <v>45442</v>
      </c>
      <c r="U3" vm="20">
        <f ca="1"/>
        <v>45443</v>
      </c>
      <c r="V3" vm="21">
        <f ca="1"/>
        <v>45446</v>
      </c>
      <c r="W3" vm="22">
        <f ca="1"/>
        <v>45447</v>
      </c>
      <c r="X3" vm="23">
        <f ca="1"/>
        <v>45448</v>
      </c>
      <c r="Y3" vm="24">
        <f ca="1"/>
        <v>45449</v>
      </c>
      <c r="Z3" vm="25">
        <f ca="1"/>
        <v>45450</v>
      </c>
      <c r="AA3" vm="26">
        <f ca="1"/>
        <v>45453</v>
      </c>
      <c r="AB3" vm="27">
        <f ca="1"/>
        <v>45454</v>
      </c>
      <c r="AC3" vm="28">
        <f ca="1"/>
        <v>45455</v>
      </c>
      <c r="AD3" vm="29">
        <f ca="1"/>
        <v>45456</v>
      </c>
      <c r="AE3" vm="30">
        <f ca="1"/>
        <v>45457</v>
      </c>
      <c r="AF3" vm="31">
        <f ca="1"/>
        <v>45460</v>
      </c>
      <c r="AG3" vm="32">
        <f ca="1"/>
        <v>45461</v>
      </c>
      <c r="AH3" vm="33">
        <f ca="1"/>
        <v>45463</v>
      </c>
      <c r="AI3" vm="34">
        <f ca="1"/>
        <v>45464</v>
      </c>
      <c r="AJ3" vm="35">
        <f ca="1"/>
        <v>45467</v>
      </c>
      <c r="AK3" vm="36">
        <f ca="1"/>
        <v>45468</v>
      </c>
      <c r="AL3" vm="37">
        <f ca="1"/>
        <v>45469</v>
      </c>
      <c r="AM3" vm="38">
        <f ca="1"/>
        <v>45470</v>
      </c>
      <c r="AN3" vm="39">
        <f ca="1"/>
        <v>45471</v>
      </c>
      <c r="AO3" vm="40">
        <f ca="1"/>
        <v>45474</v>
      </c>
      <c r="AP3" vm="41">
        <f ca="1"/>
        <v>45475</v>
      </c>
      <c r="AQ3" vm="42">
        <f ca="1"/>
        <v>45476</v>
      </c>
      <c r="AR3" vm="43">
        <f ca="1"/>
        <v>45478</v>
      </c>
      <c r="AS3" vm="44">
        <f ca="1"/>
        <v>45481</v>
      </c>
      <c r="AT3" vm="45">
        <f ca="1"/>
        <v>45482</v>
      </c>
      <c r="AU3" vm="46">
        <f ca="1"/>
        <v>45483</v>
      </c>
      <c r="AV3" vm="47">
        <f ca="1"/>
        <v>45484</v>
      </c>
      <c r="AW3" vm="48">
        <f ca="1"/>
        <v>45485</v>
      </c>
      <c r="AX3" vm="49">
        <f ca="1"/>
        <v>45488</v>
      </c>
      <c r="AY3" vm="50">
        <f ca="1"/>
        <v>45489</v>
      </c>
      <c r="AZ3" vm="51">
        <f ca="1"/>
        <v>45490</v>
      </c>
      <c r="BA3" vm="52">
        <f ca="1"/>
        <v>45491</v>
      </c>
      <c r="BB3" vm="53">
        <f ca="1"/>
        <v>45492</v>
      </c>
      <c r="BC3" vm="54">
        <f ca="1"/>
        <v>45495</v>
      </c>
      <c r="BD3" vm="55">
        <f ca="1"/>
        <v>45496</v>
      </c>
      <c r="BE3" vm="56">
        <f ca="1"/>
        <v>45497</v>
      </c>
      <c r="BF3" vm="57">
        <f ca="1"/>
        <v>45498</v>
      </c>
      <c r="BG3" vm="58">
        <f ca="1"/>
        <v>45499</v>
      </c>
      <c r="BH3" vm="59">
        <f ca="1"/>
        <v>45502</v>
      </c>
      <c r="BI3" vm="60">
        <f ca="1"/>
        <v>45503</v>
      </c>
      <c r="BJ3" vm="61">
        <f ca="1"/>
        <v>45504</v>
      </c>
      <c r="BK3" vm="62">
        <f ca="1"/>
        <v>45505</v>
      </c>
      <c r="BL3" vm="63">
        <f ca="1"/>
        <v>45506</v>
      </c>
      <c r="BM3" vm="64">
        <f ca="1"/>
        <v>45509</v>
      </c>
      <c r="BN3" vm="65">
        <f ca="1"/>
        <v>45510</v>
      </c>
      <c r="BO3" vm="66">
        <f ca="1"/>
        <v>45511</v>
      </c>
      <c r="BP3" vm="67">
        <f ca="1"/>
        <v>45512</v>
      </c>
      <c r="BQ3" vm="68">
        <f ca="1"/>
        <v>45513</v>
      </c>
      <c r="BR3" vm="69">
        <f ca="1"/>
        <v>45516</v>
      </c>
      <c r="BS3" vm="70">
        <f ca="1"/>
        <v>45517</v>
      </c>
      <c r="BT3" vm="71">
        <f ca="1"/>
        <v>45518</v>
      </c>
      <c r="BU3" vm="72">
        <f ca="1"/>
        <v>45519</v>
      </c>
      <c r="BV3" vm="73">
        <f ca="1"/>
        <v>45520</v>
      </c>
      <c r="BW3" vm="74">
        <f ca="1"/>
        <v>45523</v>
      </c>
      <c r="BX3" vm="75">
        <f ca="1"/>
        <v>45524</v>
      </c>
      <c r="BY3" vm="76">
        <f ca="1"/>
        <v>45525</v>
      </c>
      <c r="BZ3" vm="77">
        <f ca="1"/>
        <v>45526</v>
      </c>
      <c r="CA3" vm="78">
        <f ca="1"/>
        <v>45527</v>
      </c>
      <c r="CB3" vm="79">
        <f ca="1"/>
        <v>45530</v>
      </c>
      <c r="CC3" vm="80">
        <f ca="1"/>
        <v>45531</v>
      </c>
      <c r="CD3" vm="81">
        <f ca="1"/>
        <v>45532</v>
      </c>
      <c r="CE3" vm="82">
        <f ca="1"/>
        <v>45533</v>
      </c>
      <c r="CF3" vm="83">
        <f ca="1"/>
        <v>45534</v>
      </c>
      <c r="CG3" vm="84">
        <f ca="1"/>
        <v>45538</v>
      </c>
      <c r="CH3" vm="85">
        <f ca="1"/>
        <v>45539</v>
      </c>
      <c r="CI3" vm="86">
        <f ca="1"/>
        <v>45540</v>
      </c>
      <c r="CJ3" vm="87">
        <f ca="1"/>
        <v>45541</v>
      </c>
      <c r="CK3" vm="88">
        <f ca="1"/>
        <v>45544</v>
      </c>
      <c r="CL3" vm="89">
        <f ca="1"/>
        <v>45545</v>
      </c>
      <c r="CM3" vm="90">
        <f ca="1"/>
        <v>45546</v>
      </c>
      <c r="CN3" vm="91">
        <f ca="1"/>
        <v>45547</v>
      </c>
      <c r="CO3" vm="92">
        <f ca="1"/>
        <v>45548</v>
      </c>
      <c r="CP3" vm="93">
        <f ca="1"/>
        <v>45551</v>
      </c>
      <c r="CQ3" vm="94">
        <f ca="1"/>
        <v>45552</v>
      </c>
      <c r="CR3" vm="95">
        <f ca="1"/>
        <v>45553</v>
      </c>
      <c r="CS3" vm="96">
        <f ca="1"/>
        <v>45554</v>
      </c>
      <c r="CT3" vm="97">
        <f ca="1"/>
        <v>45555</v>
      </c>
      <c r="CU3" vm="98">
        <f ca="1"/>
        <v>45558</v>
      </c>
      <c r="CV3" vm="99">
        <f ca="1"/>
        <v>45559</v>
      </c>
      <c r="CW3" vm="100">
        <f ca="1"/>
        <v>45560</v>
      </c>
      <c r="CX3" vm="101">
        <f ca="1"/>
        <v>45561</v>
      </c>
      <c r="CY3" vm="102">
        <f ca="1"/>
        <v>45562</v>
      </c>
      <c r="CZ3" vm="103">
        <f ca="1"/>
        <v>45565</v>
      </c>
      <c r="DA3" vm="104">
        <f ca="1"/>
        <v>45566</v>
      </c>
      <c r="DB3" vm="105">
        <f ca="1"/>
        <v>45567</v>
      </c>
      <c r="DC3" vm="106">
        <f ca="1"/>
        <v>45568</v>
      </c>
      <c r="DD3" vm="107">
        <f ca="1"/>
        <v>45569</v>
      </c>
      <c r="DE3" vm="108">
        <f ca="1"/>
        <v>45572</v>
      </c>
      <c r="DF3" vm="109">
        <f ca="1"/>
        <v>45573</v>
      </c>
      <c r="DG3" vm="110">
        <f ca="1"/>
        <v>45574</v>
      </c>
      <c r="DH3" vm="111">
        <f ca="1"/>
        <v>45575</v>
      </c>
      <c r="DI3" vm="112">
        <f ca="1"/>
        <v>45576</v>
      </c>
      <c r="DJ3" vm="113">
        <f ca="1"/>
        <v>45579</v>
      </c>
      <c r="DK3" vm="114">
        <f ca="1"/>
        <v>45580</v>
      </c>
      <c r="DL3" vm="115">
        <f ca="1"/>
        <v>45581</v>
      </c>
      <c r="DM3" vm="116">
        <f ca="1"/>
        <v>45582</v>
      </c>
      <c r="DN3" vm="117">
        <f ca="1"/>
        <v>45583</v>
      </c>
      <c r="DO3" vm="118">
        <f ca="1"/>
        <v>45586</v>
      </c>
      <c r="DP3" vm="119">
        <f ca="1"/>
        <v>45587</v>
      </c>
      <c r="DQ3" vm="120">
        <f ca="1"/>
        <v>45588</v>
      </c>
      <c r="DR3" vm="121">
        <f ca="1"/>
        <v>45589</v>
      </c>
      <c r="DS3" vm="122">
        <f ca="1"/>
        <v>45590</v>
      </c>
      <c r="DT3" vm="123">
        <f ca="1"/>
        <v>45593</v>
      </c>
      <c r="DU3" vm="124">
        <f ca="1"/>
        <v>45594</v>
      </c>
      <c r="DV3" vm="125">
        <f ca="1"/>
        <v>45595</v>
      </c>
      <c r="DW3" vm="126">
        <f ca="1"/>
        <v>45596</v>
      </c>
      <c r="DX3" vm="127">
        <f ca="1"/>
        <v>45597</v>
      </c>
      <c r="DY3" vm="128">
        <f ca="1"/>
        <v>45600</v>
      </c>
      <c r="DZ3" vm="129">
        <f ca="1"/>
        <v>45601</v>
      </c>
      <c r="EA3" vm="130">
        <f ca="1"/>
        <v>45602</v>
      </c>
      <c r="EB3" vm="131">
        <f ca="1"/>
        <v>45603</v>
      </c>
      <c r="EC3" vm="132">
        <f ca="1"/>
        <v>45604</v>
      </c>
      <c r="ED3" vm="133">
        <f ca="1"/>
        <v>45607</v>
      </c>
      <c r="EE3" vm="134">
        <f ca="1"/>
        <v>45608</v>
      </c>
      <c r="EF3" vm="135">
        <f ca="1"/>
        <v>45609</v>
      </c>
      <c r="EG3" vm="136">
        <f ca="1"/>
        <v>45610</v>
      </c>
      <c r="EH3" vm="137">
        <f ca="1"/>
        <v>45611</v>
      </c>
      <c r="EI3" vm="138">
        <f ca="1"/>
        <v>45614</v>
      </c>
      <c r="EJ3" vm="139">
        <f ca="1"/>
        <v>45615</v>
      </c>
      <c r="EK3" vm="140">
        <f ca="1"/>
        <v>45616</v>
      </c>
      <c r="EL3" vm="141">
        <f ca="1"/>
        <v>45617</v>
      </c>
      <c r="EM3" vm="142">
        <f ca="1"/>
        <v>45618</v>
      </c>
      <c r="EN3" vm="143">
        <f ca="1"/>
        <v>45621</v>
      </c>
      <c r="EO3" vm="144">
        <f ca="1"/>
        <v>45622</v>
      </c>
      <c r="EP3" vm="145">
        <f ca="1"/>
        <v>45623</v>
      </c>
      <c r="EQ3" vm="146">
        <f ca="1"/>
        <v>45625</v>
      </c>
      <c r="ER3" vm="147">
        <f ca="1"/>
        <v>45628</v>
      </c>
      <c r="ES3" vm="148">
        <f ca="1"/>
        <v>45629</v>
      </c>
      <c r="ET3" vm="149">
        <f ca="1"/>
        <v>45630</v>
      </c>
      <c r="EU3" vm="150">
        <f ca="1"/>
        <v>45631</v>
      </c>
      <c r="EV3" vm="151">
        <f ca="1"/>
        <v>45632</v>
      </c>
      <c r="EW3" vm="152">
        <f ca="1"/>
        <v>45635</v>
      </c>
      <c r="EX3" vm="153">
        <f ca="1"/>
        <v>45636</v>
      </c>
      <c r="EY3" vm="154">
        <f ca="1"/>
        <v>45637</v>
      </c>
      <c r="EZ3" vm="155">
        <f ca="1"/>
        <v>45638</v>
      </c>
      <c r="FA3" vm="156">
        <f ca="1"/>
        <v>45639</v>
      </c>
      <c r="FB3" vm="157">
        <f ca="1"/>
        <v>45642</v>
      </c>
      <c r="FC3" vm="158">
        <f ca="1"/>
        <v>45643</v>
      </c>
      <c r="FD3" vm="159">
        <f ca="1"/>
        <v>45644</v>
      </c>
      <c r="FE3" vm="160">
        <f ca="1"/>
        <v>45645</v>
      </c>
      <c r="FF3" vm="161">
        <f ca="1"/>
        <v>45646</v>
      </c>
      <c r="FG3" vm="162">
        <f ca="1"/>
        <v>45649</v>
      </c>
      <c r="FH3" vm="163">
        <f ca="1"/>
        <v>45650</v>
      </c>
      <c r="FI3" vm="164">
        <f ca="1"/>
        <v>45652</v>
      </c>
      <c r="FJ3" vm="165">
        <f ca="1"/>
        <v>45653</v>
      </c>
      <c r="FK3" vm="166">
        <f ca="1"/>
        <v>45656</v>
      </c>
      <c r="FL3" vm="167">
        <f ca="1"/>
        <v>45657</v>
      </c>
      <c r="FM3" vm="168">
        <f ca="1"/>
        <v>45659</v>
      </c>
      <c r="FN3" vm="169">
        <f ca="1"/>
        <v>45660</v>
      </c>
      <c r="FO3" vm="170">
        <f ca="1"/>
        <v>45663</v>
      </c>
      <c r="FP3" vm="171">
        <f ca="1"/>
        <v>45664</v>
      </c>
      <c r="FQ3" vm="172">
        <f ca="1"/>
        <v>45665</v>
      </c>
      <c r="FR3" vm="173">
        <f ca="1"/>
        <v>45667</v>
      </c>
      <c r="FS3" vm="174">
        <f ca="1"/>
        <v>45670</v>
      </c>
      <c r="FT3" vm="175">
        <f ca="1"/>
        <v>45671</v>
      </c>
      <c r="FU3" vm="176">
        <f ca="1"/>
        <v>45672</v>
      </c>
      <c r="FV3" vm="177">
        <f ca="1"/>
        <v>45673</v>
      </c>
      <c r="FW3" vm="178">
        <f ca="1"/>
        <v>45674</v>
      </c>
      <c r="FX3" vm="179">
        <f ca="1"/>
        <v>45678</v>
      </c>
      <c r="FY3" vm="180">
        <f ca="1"/>
        <v>45679</v>
      </c>
      <c r="FZ3" vm="181">
        <f ca="1"/>
        <v>45680</v>
      </c>
      <c r="GA3" vm="182">
        <f ca="1"/>
        <v>45681</v>
      </c>
      <c r="GB3" vm="183">
        <f ca="1"/>
        <v>45684</v>
      </c>
      <c r="GC3" vm="184">
        <f ca="1"/>
        <v>45685</v>
      </c>
      <c r="GD3" vm="185">
        <f ca="1"/>
        <v>45686</v>
      </c>
      <c r="GE3" vm="186">
        <f ca="1"/>
        <v>45687</v>
      </c>
      <c r="GF3" vm="187">
        <f ca="1"/>
        <v>45688</v>
      </c>
      <c r="GG3" vm="188">
        <f ca="1"/>
        <v>45691</v>
      </c>
      <c r="GH3" vm="189">
        <f ca="1"/>
        <v>45692</v>
      </c>
      <c r="GI3" vm="190">
        <f ca="1"/>
        <v>45693</v>
      </c>
      <c r="GJ3" vm="191">
        <f ca="1"/>
        <v>45694</v>
      </c>
      <c r="GK3" vm="192">
        <f ca="1"/>
        <v>45695</v>
      </c>
      <c r="GL3" vm="193">
        <f ca="1"/>
        <v>45698</v>
      </c>
      <c r="GM3" vm="194">
        <f ca="1"/>
        <v>45699</v>
      </c>
      <c r="GN3" vm="195">
        <f ca="1"/>
        <v>45700</v>
      </c>
      <c r="GO3" vm="196">
        <f ca="1"/>
        <v>45701</v>
      </c>
      <c r="GP3" vm="197">
        <f ca="1"/>
        <v>45702</v>
      </c>
      <c r="GQ3" vm="198">
        <f ca="1"/>
        <v>45706</v>
      </c>
      <c r="GR3" vm="199">
        <f ca="1"/>
        <v>45707</v>
      </c>
      <c r="GS3" vm="200">
        <f ca="1"/>
        <v>45708</v>
      </c>
      <c r="GT3" vm="201">
        <f ca="1"/>
        <v>45709</v>
      </c>
      <c r="GU3" vm="202">
        <f ca="1"/>
        <v>45712</v>
      </c>
      <c r="GV3" vm="203">
        <f ca="1"/>
        <v>45713</v>
      </c>
      <c r="GW3" vm="204">
        <f ca="1"/>
        <v>45714</v>
      </c>
      <c r="GX3" vm="205">
        <f ca="1"/>
        <v>45715</v>
      </c>
      <c r="GY3" vm="206">
        <f ca="1"/>
        <v>45716</v>
      </c>
      <c r="GZ3" vm="207">
        <f ca="1"/>
        <v>45719</v>
      </c>
      <c r="HA3" vm="208">
        <f ca="1"/>
        <v>45720</v>
      </c>
      <c r="HB3" vm="209">
        <f ca="1"/>
        <v>45721</v>
      </c>
      <c r="HC3" vm="210">
        <f ca="1"/>
        <v>45722</v>
      </c>
      <c r="HD3" vm="211">
        <f ca="1"/>
        <v>45723</v>
      </c>
      <c r="HE3" vm="212">
        <f ca="1"/>
        <v>45726</v>
      </c>
      <c r="HF3" vm="213">
        <f ca="1"/>
        <v>45727</v>
      </c>
      <c r="HG3" vm="214">
        <f ca="1"/>
        <v>45728</v>
      </c>
      <c r="HH3" vm="215">
        <f ca="1"/>
        <v>45729</v>
      </c>
      <c r="HI3" vm="216">
        <f ca="1"/>
        <v>45730</v>
      </c>
      <c r="HJ3" vm="217">
        <f ca="1"/>
        <v>45733</v>
      </c>
      <c r="HK3" vm="218">
        <f ca="1"/>
        <v>45734</v>
      </c>
      <c r="HL3" vm="219">
        <f ca="1"/>
        <v>45735</v>
      </c>
      <c r="HM3" vm="220">
        <f ca="1"/>
        <v>45736</v>
      </c>
      <c r="HN3" vm="221">
        <f ca="1"/>
        <v>45737</v>
      </c>
      <c r="HO3" vm="222">
        <f ca="1"/>
        <v>45740</v>
      </c>
      <c r="HP3" vm="223">
        <f ca="1"/>
        <v>45741</v>
      </c>
      <c r="HQ3" vm="224">
        <f ca="1"/>
        <v>45742</v>
      </c>
      <c r="HR3" vm="225">
        <f ca="1"/>
        <v>45743</v>
      </c>
      <c r="HS3" vm="226">
        <f ca="1"/>
        <v>45744</v>
      </c>
      <c r="HT3" vm="227">
        <f ca="1"/>
        <v>45747</v>
      </c>
      <c r="HU3" vm="228">
        <f ca="1"/>
        <v>45748</v>
      </c>
      <c r="HV3" vm="229">
        <f ca="1"/>
        <v>45749</v>
      </c>
      <c r="HW3" vm="230">
        <f ca="1"/>
        <v>45750</v>
      </c>
      <c r="HX3" vm="231">
        <f ca="1"/>
        <v>45751</v>
      </c>
      <c r="HY3" vm="232">
        <f ca="1"/>
        <v>45754</v>
      </c>
      <c r="HZ3" vm="233">
        <f ca="1"/>
        <v>45755</v>
      </c>
      <c r="IA3" vm="234">
        <f ca="1"/>
        <v>45756</v>
      </c>
      <c r="IB3" vm="235">
        <f ca="1"/>
        <v>45757</v>
      </c>
      <c r="IC3" vm="236">
        <f ca="1"/>
        <v>45758</v>
      </c>
      <c r="ID3" vm="237">
        <f ca="1"/>
        <v>45761</v>
      </c>
      <c r="IE3" vm="238">
        <f ca="1"/>
        <v>45762</v>
      </c>
      <c r="IF3" vm="239">
        <f ca="1"/>
        <v>45763</v>
      </c>
      <c r="IG3" vm="240">
        <f ca="1"/>
        <v>45764</v>
      </c>
      <c r="IH3" vm="241">
        <f ca="1"/>
        <v>45768</v>
      </c>
      <c r="II3" vm="242">
        <f ca="1"/>
        <v>45769</v>
      </c>
      <c r="IJ3" vm="243">
        <f ca="1"/>
        <v>45770</v>
      </c>
      <c r="IK3" vm="244">
        <f ca="1"/>
        <v>45771</v>
      </c>
      <c r="IL3" vm="245">
        <f ca="1"/>
        <v>45772</v>
      </c>
      <c r="IM3" vm="246">
        <f ca="1"/>
        <v>45775</v>
      </c>
      <c r="IN3" vm="247">
        <f ca="1"/>
        <v>45776</v>
      </c>
      <c r="IO3" vm="248">
        <f ca="1"/>
        <v>45777</v>
      </c>
      <c r="IP3" vm="249">
        <f ca="1"/>
        <v>45778</v>
      </c>
      <c r="IQ3" vm="250">
        <f ca="1"/>
        <v>45779</v>
      </c>
    </row>
    <row r="4" spans="1:251" x14ac:dyDescent="0.25">
      <c r="A4" t="s">
        <v>32</v>
      </c>
      <c r="B4" t="s">
        <v>34</v>
      </c>
      <c r="C4" vm="2479">
        <f ca="1"/>
        <v>181.71</v>
      </c>
      <c r="D4" vm="2480">
        <f ca="1"/>
        <v>182.4</v>
      </c>
      <c r="E4" vm="2481">
        <f ca="1"/>
        <v>182.74</v>
      </c>
      <c r="F4" vm="2482">
        <f ca="1"/>
        <v>184.57</v>
      </c>
      <c r="G4" vm="2483">
        <f ca="1"/>
        <v>183.05</v>
      </c>
      <c r="H4" vm="2484">
        <f ca="1"/>
        <v>186.28</v>
      </c>
      <c r="I4" vm="2485">
        <f ca="1"/>
        <v>187.43</v>
      </c>
      <c r="J4" vm="2486">
        <f ca="1"/>
        <v>189.72</v>
      </c>
      <c r="K4" vm="2487">
        <f ca="1"/>
        <v>189.84</v>
      </c>
      <c r="L4" vm="2488">
        <f ca="1"/>
        <v>189.87</v>
      </c>
      <c r="M4" vm="2489">
        <f ca="1"/>
        <v>191.04</v>
      </c>
      <c r="N4" vm="2490">
        <f ca="1"/>
        <v>192.35</v>
      </c>
      <c r="O4" vm="2491">
        <f ca="1"/>
        <v>190.9</v>
      </c>
      <c r="P4" vm="2492">
        <f ca="1"/>
        <v>186.88</v>
      </c>
      <c r="Q4" vm="2493">
        <f ca="1"/>
        <v>189.98</v>
      </c>
      <c r="R4" vm="2494">
        <f ca="1"/>
        <v>189.99</v>
      </c>
      <c r="S4" vm="2495">
        <f ca="1"/>
        <v>190.29</v>
      </c>
      <c r="T4" vm="2496">
        <f ca="1"/>
        <v>191.29</v>
      </c>
      <c r="U4" vm="2497">
        <f ca="1"/>
        <v>192.25</v>
      </c>
      <c r="V4" vm="2498">
        <f ca="1"/>
        <v>194.03</v>
      </c>
      <c r="W4" vm="2499">
        <f ca="1"/>
        <v>194.35</v>
      </c>
      <c r="X4" vm="2500">
        <f ca="1"/>
        <v>195.87</v>
      </c>
      <c r="Y4" vm="2501">
        <f ca="1"/>
        <v>194.48</v>
      </c>
      <c r="Z4" vm="2502">
        <f ca="1"/>
        <v>196.89</v>
      </c>
      <c r="AA4" vm="2503">
        <f ca="1"/>
        <v>193.12</v>
      </c>
      <c r="AB4" vm="2504">
        <f ca="1"/>
        <v>207.15</v>
      </c>
      <c r="AC4" vm="2505">
        <f ca="1"/>
        <v>213.07</v>
      </c>
      <c r="AD4" vm="2506">
        <f ca="1"/>
        <v>214.24</v>
      </c>
      <c r="AE4" vm="2507">
        <f ca="1"/>
        <v>212.49</v>
      </c>
      <c r="AF4" vm="2508">
        <f ca="1"/>
        <v>216.67</v>
      </c>
      <c r="AG4" vm="2509">
        <f ca="1"/>
        <v>214.29</v>
      </c>
      <c r="AH4" vm="2510">
        <f ca="1"/>
        <v>209.68</v>
      </c>
      <c r="AI4" vm="2511">
        <f ca="1"/>
        <v>207.49</v>
      </c>
      <c r="AJ4" vm="2512">
        <f ca="1"/>
        <v>208.14</v>
      </c>
      <c r="AK4" vm="2513">
        <f ca="1"/>
        <v>209.07</v>
      </c>
      <c r="AL4" vm="2514">
        <f ca="1"/>
        <v>213.25</v>
      </c>
      <c r="AM4" vm="2515">
        <f ca="1"/>
        <v>214.1</v>
      </c>
      <c r="AN4" vm="2516">
        <f ca="1"/>
        <v>210.62</v>
      </c>
      <c r="AO4" vm="2517">
        <f ca="1"/>
        <v>216.75</v>
      </c>
      <c r="AP4" vm="2518">
        <f ca="1"/>
        <v>220.27</v>
      </c>
      <c r="AQ4" vm="2519">
        <f ca="1"/>
        <v>221.55</v>
      </c>
      <c r="AR4" vm="2520">
        <f ca="1"/>
        <v>226.34</v>
      </c>
      <c r="AS4" vm="2521">
        <f ca="1"/>
        <v>227.82</v>
      </c>
      <c r="AT4" vm="2522">
        <f ca="1"/>
        <v>228.68</v>
      </c>
      <c r="AU4" vm="2523">
        <f ca="1"/>
        <v>232.98</v>
      </c>
      <c r="AV4" vm="2524">
        <f ca="1"/>
        <v>227.57</v>
      </c>
      <c r="AW4" vm="2525">
        <f ca="1"/>
        <v>230.54</v>
      </c>
      <c r="AX4" vm="2526">
        <f ca="1"/>
        <v>234.4</v>
      </c>
      <c r="AY4" vm="2527">
        <f ca="1"/>
        <v>234.82</v>
      </c>
      <c r="AZ4" vm="2528">
        <f ca="1"/>
        <v>228.88</v>
      </c>
      <c r="BA4" vm="2529">
        <f ca="1"/>
        <v>224.18</v>
      </c>
      <c r="BB4" vm="2530">
        <f ca="1"/>
        <v>224.31</v>
      </c>
      <c r="BC4" vm="2531">
        <f ca="1"/>
        <v>223.96</v>
      </c>
      <c r="BD4" vm="2532">
        <f ca="1"/>
        <v>225.01</v>
      </c>
      <c r="BE4" vm="2533">
        <f ca="1"/>
        <v>218.54</v>
      </c>
      <c r="BF4" vm="2534">
        <f ca="1"/>
        <v>217.49</v>
      </c>
      <c r="BG4" vm="2535">
        <f ca="1"/>
        <v>217.96</v>
      </c>
      <c r="BH4" vm="2536">
        <f ca="1"/>
        <v>218.24</v>
      </c>
      <c r="BI4" vm="2537">
        <f ca="1"/>
        <v>218.8</v>
      </c>
      <c r="BJ4" vm="2538">
        <f ca="1"/>
        <v>222.08</v>
      </c>
      <c r="BK4" vm="2539">
        <f ca="1"/>
        <v>218.36</v>
      </c>
      <c r="BL4" vm="2540">
        <f ca="1"/>
        <v>219.86</v>
      </c>
      <c r="BM4" vm="2541">
        <f ca="1"/>
        <v>209.27</v>
      </c>
      <c r="BN4" vm="1523">
        <f ca="1"/>
        <v>207.23</v>
      </c>
      <c r="BO4" vm="2542">
        <f ca="1"/>
        <v>209.82</v>
      </c>
      <c r="BP4" vm="2543">
        <f ca="1"/>
        <v>213.31</v>
      </c>
      <c r="BQ4" vm="2544">
        <f ca="1"/>
        <v>216.24</v>
      </c>
      <c r="BR4" vm="2545">
        <f ca="1"/>
        <v>217.53</v>
      </c>
      <c r="BS4" vm="2546">
        <f ca="1"/>
        <v>221.27</v>
      </c>
      <c r="BT4" vm="2547">
        <f ca="1"/>
        <v>221.72</v>
      </c>
      <c r="BU4" vm="2548">
        <f ca="1"/>
        <v>224.72</v>
      </c>
      <c r="BV4" vm="2549">
        <f ca="1"/>
        <v>226.05</v>
      </c>
      <c r="BW4" vm="2550">
        <f ca="1"/>
        <v>225.89</v>
      </c>
      <c r="BX4" vm="2551">
        <f ca="1"/>
        <v>226.51</v>
      </c>
      <c r="BY4" vm="2552">
        <f ca="1"/>
        <v>226.4</v>
      </c>
      <c r="BZ4" vm="2553">
        <f ca="1"/>
        <v>224.53</v>
      </c>
      <c r="CA4" vm="2554">
        <f ca="1"/>
        <v>226.84</v>
      </c>
      <c r="CB4" vm="2555">
        <f ca="1"/>
        <v>227.18</v>
      </c>
      <c r="CC4" vm="2556">
        <f ca="1"/>
        <v>228.03</v>
      </c>
      <c r="CD4" vm="2557">
        <f ca="1"/>
        <v>226.49</v>
      </c>
      <c r="CE4" vm="2558">
        <f ca="1"/>
        <v>229.79</v>
      </c>
      <c r="CF4" vm="2559">
        <f ca="1"/>
        <v>229</v>
      </c>
      <c r="CG4" vm="2560">
        <f ca="1"/>
        <v>222.77</v>
      </c>
      <c r="CH4" vm="2561">
        <f ca="1"/>
        <v>220.85</v>
      </c>
      <c r="CI4" vm="2562">
        <f ca="1"/>
        <v>222.38</v>
      </c>
      <c r="CJ4" vm="2563">
        <f ca="1"/>
        <v>220.82</v>
      </c>
      <c r="CK4" vm="2564">
        <f ca="1"/>
        <v>220.91</v>
      </c>
      <c r="CL4" vm="2565">
        <f ca="1"/>
        <v>220.11</v>
      </c>
      <c r="CM4" vm="2566">
        <f ca="1"/>
        <v>222.66</v>
      </c>
      <c r="CN4" vm="2560">
        <f ca="1"/>
        <v>222.77</v>
      </c>
      <c r="CO4" vm="2567">
        <f ca="1"/>
        <v>222.5</v>
      </c>
      <c r="CP4" vm="2568">
        <f ca="1"/>
        <v>216.32</v>
      </c>
      <c r="CQ4" vm="2569">
        <f ca="1"/>
        <v>216.79</v>
      </c>
      <c r="CR4" vm="2570">
        <f ca="1"/>
        <v>220.69</v>
      </c>
      <c r="CS4" vm="2571">
        <f ca="1"/>
        <v>228.87</v>
      </c>
      <c r="CT4" vm="2572">
        <f ca="1"/>
        <v>228.2</v>
      </c>
      <c r="CU4" vm="2573">
        <f ca="1"/>
        <v>226.47</v>
      </c>
      <c r="CV4" vm="2574">
        <f ca="1"/>
        <v>227.37</v>
      </c>
      <c r="CW4" vm="2575">
        <f ca="1"/>
        <v>226.37</v>
      </c>
      <c r="CX4" vm="2576">
        <f ca="1"/>
        <v>227.52</v>
      </c>
      <c r="CY4" vm="2577">
        <f ca="1"/>
        <v>227.79</v>
      </c>
      <c r="CZ4" vm="2578">
        <f ca="1"/>
        <v>233</v>
      </c>
      <c r="DA4" vm="2579">
        <f ca="1"/>
        <v>226.21</v>
      </c>
      <c r="DB4" vm="2580">
        <f ca="1"/>
        <v>226.78</v>
      </c>
      <c r="DC4" vm="2581">
        <f ca="1"/>
        <v>225.67</v>
      </c>
      <c r="DD4" vm="2582">
        <f ca="1"/>
        <v>226.8</v>
      </c>
      <c r="DE4" vm="2583">
        <f ca="1"/>
        <v>221.69</v>
      </c>
      <c r="DF4" vm="2584">
        <f ca="1"/>
        <v>225.77</v>
      </c>
      <c r="DG4" vm="2585">
        <f ca="1"/>
        <v>229.54</v>
      </c>
      <c r="DH4" vm="2586">
        <f ca="1"/>
        <v>229.04</v>
      </c>
      <c r="DI4" vm="2587">
        <f ca="1"/>
        <v>227.55</v>
      </c>
      <c r="DJ4" vm="2588">
        <f ca="1"/>
        <v>231.3</v>
      </c>
      <c r="DK4" vm="2589">
        <f ca="1"/>
        <v>233.85</v>
      </c>
      <c r="DL4" vm="2590">
        <f ca="1"/>
        <v>231.78</v>
      </c>
      <c r="DM4" vm="2591">
        <f ca="1"/>
        <v>232.15</v>
      </c>
      <c r="DN4" vm="2592">
        <f ca="1"/>
        <v>235</v>
      </c>
      <c r="DO4" vm="2593">
        <f ca="1"/>
        <v>236.48</v>
      </c>
      <c r="DP4" vm="2594">
        <f ca="1"/>
        <v>235.86</v>
      </c>
      <c r="DQ4" vm="2595">
        <f ca="1"/>
        <v>230.76</v>
      </c>
      <c r="DR4" vm="2596">
        <f ca="1"/>
        <v>230.57</v>
      </c>
      <c r="DS4" vm="2597">
        <f ca="1"/>
        <v>231.41</v>
      </c>
      <c r="DT4" vm="2598">
        <f ca="1"/>
        <v>233.4</v>
      </c>
      <c r="DU4" vm="2599">
        <f ca="1"/>
        <v>233.67</v>
      </c>
      <c r="DV4" vm="2600">
        <f ca="1"/>
        <v>230.1</v>
      </c>
      <c r="DW4" vm="2601">
        <f ca="1"/>
        <v>225.91</v>
      </c>
      <c r="DX4" vm="2602">
        <f ca="1"/>
        <v>222.91</v>
      </c>
      <c r="DY4" vm="2603">
        <f ca="1"/>
        <v>222.01</v>
      </c>
      <c r="DZ4" vm="2604">
        <f ca="1"/>
        <v>223.45</v>
      </c>
      <c r="EA4" vm="2605">
        <f ca="1"/>
        <v>222.72</v>
      </c>
      <c r="EB4" vm="2606">
        <f ca="1"/>
        <v>227.48</v>
      </c>
      <c r="EC4" vm="2607">
        <f ca="1"/>
        <v>226.96</v>
      </c>
      <c r="ED4" vm="2608">
        <f ca="1"/>
        <v>224.23</v>
      </c>
      <c r="EE4" vm="2608">
        <f ca="1"/>
        <v>224.23</v>
      </c>
      <c r="EF4" vm="2609">
        <f ca="1"/>
        <v>225.12</v>
      </c>
      <c r="EG4" vm="2610">
        <f ca="1"/>
        <v>228.22</v>
      </c>
      <c r="EH4" vm="2611">
        <f ca="1"/>
        <v>225</v>
      </c>
      <c r="EI4" vm="2612">
        <f ca="1"/>
        <v>228.02</v>
      </c>
      <c r="EJ4" vm="2613">
        <f ca="1"/>
        <v>228.28</v>
      </c>
      <c r="EK4" vm="2559">
        <f ca="1"/>
        <v>229</v>
      </c>
      <c r="EL4" vm="2614">
        <f ca="1"/>
        <v>228.52</v>
      </c>
      <c r="EM4" vm="2615">
        <f ca="1"/>
        <v>229.87</v>
      </c>
      <c r="EN4" vm="2616">
        <f ca="1"/>
        <v>232.87</v>
      </c>
      <c r="EO4" vm="2617">
        <f ca="1"/>
        <v>235.06</v>
      </c>
      <c r="EP4" vm="2618">
        <f ca="1"/>
        <v>234.93</v>
      </c>
      <c r="EQ4" vm="2619">
        <f ca="1"/>
        <v>237.33</v>
      </c>
      <c r="ER4" vm="2620">
        <f ca="1"/>
        <v>239.59</v>
      </c>
      <c r="ES4" vm="2621">
        <f ca="1"/>
        <v>242.65</v>
      </c>
      <c r="ET4" vm="2622">
        <f ca="1"/>
        <v>243.01</v>
      </c>
      <c r="EU4" vm="2623">
        <f ca="1"/>
        <v>243.04</v>
      </c>
      <c r="EV4" vm="2624">
        <f ca="1"/>
        <v>242.84</v>
      </c>
      <c r="EW4" vm="2625">
        <f ca="1"/>
        <v>246.75</v>
      </c>
      <c r="EX4" vm="2626">
        <f ca="1"/>
        <v>247.77</v>
      </c>
      <c r="EY4" vm="2627">
        <f ca="1"/>
        <v>246.49</v>
      </c>
      <c r="EZ4" vm="2628">
        <f ca="1"/>
        <v>247.96</v>
      </c>
      <c r="FA4" vm="2629">
        <f ca="1"/>
        <v>248.13</v>
      </c>
      <c r="FB4" vm="2630">
        <f ca="1"/>
        <v>251.04</v>
      </c>
      <c r="FC4" vm="2631">
        <f ca="1"/>
        <v>253.48</v>
      </c>
      <c r="FD4" vm="978">
        <f ca="1"/>
        <v>248.05</v>
      </c>
      <c r="FE4" vm="1162">
        <f ca="1"/>
        <v>249.79</v>
      </c>
      <c r="FF4" vm="2632">
        <f ca="1"/>
        <v>254.49</v>
      </c>
      <c r="FG4" vm="2633">
        <f ca="1"/>
        <v>255.27</v>
      </c>
      <c r="FH4" vm="2634">
        <f ca="1"/>
        <v>258.2</v>
      </c>
      <c r="FI4" vm="2635">
        <f ca="1"/>
        <v>259.02</v>
      </c>
      <c r="FJ4" vm="2636">
        <f ca="1"/>
        <v>255.59</v>
      </c>
      <c r="FK4" vm="2637">
        <f ca="1"/>
        <v>252.2</v>
      </c>
      <c r="FL4" vm="2638">
        <f ca="1"/>
        <v>250.42</v>
      </c>
      <c r="FM4" vm="2639">
        <f ca="1"/>
        <v>243.85</v>
      </c>
      <c r="FN4" vm="2640">
        <f ca="1"/>
        <v>243.36</v>
      </c>
      <c r="FO4" vm="2641">
        <f ca="1"/>
        <v>245</v>
      </c>
      <c r="FP4" vm="2642">
        <f ca="1"/>
        <v>242.21</v>
      </c>
      <c r="FQ4" vm="2643">
        <f ca="1"/>
        <v>242.7</v>
      </c>
      <c r="FR4" vm="2644">
        <f ca="1"/>
        <v>236.85</v>
      </c>
      <c r="FS4" vm="2526">
        <f ca="1"/>
        <v>234.4</v>
      </c>
      <c r="FT4" vm="2645">
        <f ca="1"/>
        <v>233.28</v>
      </c>
      <c r="FU4" vm="2646">
        <f ca="1"/>
        <v>237.87</v>
      </c>
      <c r="FV4" vm="2647">
        <f ca="1"/>
        <v>228.26</v>
      </c>
      <c r="FW4" vm="2648">
        <f ca="1"/>
        <v>229.98</v>
      </c>
      <c r="FX4" vm="2649">
        <f ca="1"/>
        <v>222.64</v>
      </c>
      <c r="FY4" vm="2650">
        <f ca="1"/>
        <v>223.83</v>
      </c>
      <c r="FZ4" vm="2651">
        <f ca="1"/>
        <v>223.66</v>
      </c>
      <c r="GA4" vm="2652">
        <f ca="1"/>
        <v>222.78</v>
      </c>
      <c r="GB4" vm="2653">
        <f ca="1"/>
        <v>229.86</v>
      </c>
      <c r="GC4" vm="2654">
        <f ca="1"/>
        <v>238.26</v>
      </c>
      <c r="GD4" vm="2655">
        <f ca="1"/>
        <v>239.36</v>
      </c>
      <c r="GE4" vm="2656">
        <f ca="1"/>
        <v>237.59</v>
      </c>
      <c r="GF4" vm="2657">
        <f ca="1"/>
        <v>236</v>
      </c>
      <c r="GG4" vm="2658">
        <f ca="1"/>
        <v>228.01</v>
      </c>
      <c r="GH4" vm="2659">
        <f ca="1"/>
        <v>232.8</v>
      </c>
      <c r="GI4" vm="2660">
        <f ca="1"/>
        <v>232.47</v>
      </c>
      <c r="GJ4" vm="2661">
        <f ca="1"/>
        <v>233.22</v>
      </c>
      <c r="GK4" vm="2662">
        <f ca="1"/>
        <v>227.63</v>
      </c>
      <c r="GL4" vm="2663">
        <f ca="1"/>
        <v>227.65</v>
      </c>
      <c r="GM4" vm="2664">
        <f ca="1"/>
        <v>232.62</v>
      </c>
      <c r="GN4" vm="2665">
        <f ca="1"/>
        <v>236.87</v>
      </c>
      <c r="GO4" vm="1585">
        <f ca="1"/>
        <v>241.53</v>
      </c>
      <c r="GP4" vm="2666">
        <f ca="1"/>
        <v>244.6</v>
      </c>
      <c r="GQ4" vm="2667">
        <f ca="1"/>
        <v>244.47</v>
      </c>
      <c r="GR4" vm="2668">
        <f ca="1"/>
        <v>244.87</v>
      </c>
      <c r="GS4" vm="2669">
        <f ca="1"/>
        <v>245.83</v>
      </c>
      <c r="GT4" vm="2670">
        <f ca="1"/>
        <v>245.55</v>
      </c>
      <c r="GU4" vm="2671">
        <f ca="1"/>
        <v>247.1</v>
      </c>
      <c r="GV4" vm="2672">
        <f ca="1"/>
        <v>247.04</v>
      </c>
      <c r="GW4" vm="2673">
        <f ca="1"/>
        <v>240.36</v>
      </c>
      <c r="GX4" vm="2674">
        <f ca="1"/>
        <v>237.3</v>
      </c>
      <c r="GY4" vm="2675">
        <f ca="1"/>
        <v>241.84</v>
      </c>
      <c r="GZ4" vm="2676">
        <f ca="1"/>
        <v>238.03</v>
      </c>
      <c r="HA4" vm="2677">
        <f ca="1"/>
        <v>235.93</v>
      </c>
      <c r="HB4" vm="2678">
        <f ca="1"/>
        <v>235.74</v>
      </c>
      <c r="HC4" vm="2679">
        <f ca="1"/>
        <v>235.33</v>
      </c>
      <c r="HD4" vm="2680">
        <f ca="1"/>
        <v>239.07</v>
      </c>
      <c r="HE4" vm="2606">
        <f ca="1"/>
        <v>227.48</v>
      </c>
      <c r="HF4" vm="2681">
        <f ca="1"/>
        <v>220.84</v>
      </c>
      <c r="HG4" vm="2682">
        <f ca="1"/>
        <v>216.98</v>
      </c>
      <c r="HH4" vm="2510">
        <f ca="1"/>
        <v>209.68</v>
      </c>
      <c r="HI4" vm="2683">
        <f ca="1"/>
        <v>213.49</v>
      </c>
      <c r="HJ4" vm="2684">
        <f ca="1"/>
        <v>214</v>
      </c>
      <c r="HK4" vm="2685">
        <f ca="1"/>
        <v>212.69</v>
      </c>
      <c r="HL4" vm="2686">
        <f ca="1"/>
        <v>215.24</v>
      </c>
      <c r="HM4" vm="2515">
        <f ca="1"/>
        <v>214.1</v>
      </c>
      <c r="HN4" vm="2687">
        <f ca="1"/>
        <v>218.27</v>
      </c>
      <c r="HO4" vm="2688">
        <f ca="1"/>
        <v>220.73</v>
      </c>
      <c r="HP4" vm="2689">
        <f ca="1"/>
        <v>223.75</v>
      </c>
      <c r="HQ4" vm="2690">
        <f ca="1"/>
        <v>221.53</v>
      </c>
      <c r="HR4" vm="2691">
        <f ca="1"/>
        <v>223.85</v>
      </c>
      <c r="HS4" vm="2692">
        <f ca="1"/>
        <v>217.9</v>
      </c>
      <c r="HT4" vm="2693">
        <f ca="1"/>
        <v>222.13</v>
      </c>
      <c r="HU4" vm="2694">
        <f ca="1"/>
        <v>223.19</v>
      </c>
      <c r="HV4" vm="2695">
        <f ca="1"/>
        <v>223.89</v>
      </c>
      <c r="HW4" vm="2696">
        <f ca="1"/>
        <v>203.19</v>
      </c>
      <c r="HX4" vm="2697">
        <f ca="1"/>
        <v>188.38</v>
      </c>
      <c r="HY4" vm="2698">
        <f ca="1"/>
        <v>181.46</v>
      </c>
      <c r="HZ4" vm="2699">
        <f ca="1"/>
        <v>172.42</v>
      </c>
      <c r="IA4" vm="2700">
        <f ca="1"/>
        <v>198.85</v>
      </c>
      <c r="IB4" vm="2701">
        <f ca="1"/>
        <v>190.42</v>
      </c>
      <c r="IC4" vm="2702">
        <f ca="1"/>
        <v>198.15</v>
      </c>
      <c r="ID4" vm="2703">
        <f ca="1"/>
        <v>202.52</v>
      </c>
      <c r="IE4" vm="2704">
        <f ca="1"/>
        <v>202.14</v>
      </c>
      <c r="IF4" vm="2705">
        <f ca="1"/>
        <v>194.27</v>
      </c>
      <c r="IG4" vm="2706">
        <f ca="1"/>
        <v>196.98</v>
      </c>
      <c r="IH4" vm="2707">
        <f ca="1"/>
        <v>193.16</v>
      </c>
      <c r="II4" vm="2708">
        <f ca="1"/>
        <v>199.74</v>
      </c>
      <c r="IJ4" vm="2709">
        <f ca="1"/>
        <v>204.6</v>
      </c>
      <c r="IK4" vm="2710">
        <f ca="1"/>
        <v>208.37</v>
      </c>
      <c r="IL4" vm="2711">
        <f ca="1"/>
        <v>209.28</v>
      </c>
      <c r="IM4" vm="2712">
        <f ca="1"/>
        <v>210.14</v>
      </c>
      <c r="IN4" vm="2713">
        <f ca="1"/>
        <v>211.21</v>
      </c>
      <c r="IO4" vm="2714">
        <f ca="1"/>
        <v>212.5</v>
      </c>
      <c r="IP4" vm="2715">
        <f ca="1"/>
        <v>213.32</v>
      </c>
      <c r="IQ4" vm="2716">
        <f ca="1"/>
        <v>205.35</v>
      </c>
    </row>
    <row r="5" spans="1:251" x14ac:dyDescent="0.25">
      <c r="B5" t="s">
        <v>35</v>
      </c>
    </row>
    <row r="6" spans="1:251" x14ac:dyDescent="0.25">
      <c r="B6" t="s">
        <v>36</v>
      </c>
    </row>
    <row r="7" spans="1:251" x14ac:dyDescent="0.25">
      <c r="B7" t="s">
        <v>37</v>
      </c>
    </row>
    <row r="8" spans="1:251" x14ac:dyDescent="0.25">
      <c r="B8" t="s">
        <v>38</v>
      </c>
    </row>
    <row r="9" spans="1:251" x14ac:dyDescent="0.25">
      <c r="B9" t="s">
        <v>39</v>
      </c>
    </row>
    <row r="10" spans="1:251" x14ac:dyDescent="0.25">
      <c r="A10" t="s">
        <v>33</v>
      </c>
      <c r="B10" t="s">
        <v>40</v>
      </c>
    </row>
    <row r="11" spans="1:251" x14ac:dyDescent="0.25">
      <c r="B11" t="s">
        <v>41</v>
      </c>
    </row>
    <row r="12" spans="1:251" x14ac:dyDescent="0.25">
      <c r="B12" t="s">
        <v>42</v>
      </c>
    </row>
    <row r="13" spans="1:251" x14ac:dyDescent="0.25">
      <c r="B13" t="s">
        <v>43</v>
      </c>
    </row>
    <row r="14" spans="1:251" x14ac:dyDescent="0.25">
      <c r="B14" t="s">
        <v>44</v>
      </c>
    </row>
    <row r="15" spans="1:251" x14ac:dyDescent="0.25">
      <c r="B15" t="s">
        <v>45</v>
      </c>
    </row>
    <row r="16" spans="1:251" x14ac:dyDescent="0.25">
      <c r="B16" t="s">
        <v>46</v>
      </c>
    </row>
    <row r="17" spans="2:2" x14ac:dyDescent="0.25">
      <c r="B17" t="s">
        <v>47</v>
      </c>
    </row>
    <row r="18" spans="2:2" x14ac:dyDescent="0.25">
      <c r="B18" t="s">
        <v>48</v>
      </c>
    </row>
    <row r="19" spans="2:2" x14ac:dyDescent="0.25">
      <c r="B19" t="s">
        <v>49</v>
      </c>
    </row>
    <row r="20" spans="2:2" x14ac:dyDescent="0.25">
      <c r="B20" t="s">
        <v>50</v>
      </c>
    </row>
    <row r="21" spans="2:2" x14ac:dyDescent="0.25">
      <c r="B21" t="s">
        <v>51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0BA2D-4881-43A7-9858-6D3816AAA0F6}">
  <dimension ref="A1:IQ21"/>
  <sheetViews>
    <sheetView workbookViewId="0">
      <selection activeCell="B16" sqref="B16:C16"/>
    </sheetView>
  </sheetViews>
  <sheetFormatPr defaultRowHeight="15" x14ac:dyDescent="0.25"/>
  <cols>
    <col min="1" max="1" width="11.85546875" bestFit="1" customWidth="1"/>
    <col min="2" max="2" width="15.85546875" bestFit="1" customWidth="1"/>
    <col min="3" max="253" width="10.42578125" bestFit="1" customWidth="1"/>
  </cols>
  <sheetData>
    <row r="1" spans="1:251" x14ac:dyDescent="0.25">
      <c r="A1" s="25" t="s">
        <v>13</v>
      </c>
      <c r="B1" t="s">
        <v>31</v>
      </c>
    </row>
    <row r="3" spans="1:251" x14ac:dyDescent="0.25">
      <c r="A3" s="25" t="s">
        <v>25</v>
      </c>
      <c r="B3" s="25" t="s">
        <v>26</v>
      </c>
      <c r="C3" cm="1" vm="2">
        <f t="array" aca="1" ref="C3:IQ4" ca="1">TRANSPOSE(_xlfn.STOCKHISTORY(A4&amp;":"&amp;B4,TODAY()-365,TODAY(),0,0,0,1))</f>
        <v>45418</v>
      </c>
      <c r="D3" vm="3">
        <f ca="1"/>
        <v>45419</v>
      </c>
      <c r="E3" vm="4">
        <f ca="1"/>
        <v>45420</v>
      </c>
      <c r="F3" vm="5">
        <f ca="1"/>
        <v>45421</v>
      </c>
      <c r="G3" vm="6">
        <f ca="1"/>
        <v>45422</v>
      </c>
      <c r="H3" vm="7">
        <f ca="1"/>
        <v>45425</v>
      </c>
      <c r="I3" vm="8">
        <f ca="1"/>
        <v>45426</v>
      </c>
      <c r="J3" vm="9">
        <f ca="1"/>
        <v>45427</v>
      </c>
      <c r="K3" vm="10">
        <f ca="1"/>
        <v>45428</v>
      </c>
      <c r="L3" vm="11">
        <f ca="1"/>
        <v>45429</v>
      </c>
      <c r="M3" vm="12">
        <f ca="1"/>
        <v>45432</v>
      </c>
      <c r="N3" vm="13">
        <f ca="1"/>
        <v>45433</v>
      </c>
      <c r="O3" vm="14">
        <f ca="1"/>
        <v>45434</v>
      </c>
      <c r="P3" vm="15">
        <f ca="1"/>
        <v>45435</v>
      </c>
      <c r="Q3" vm="16">
        <f ca="1"/>
        <v>45436</v>
      </c>
      <c r="R3" vm="17">
        <f ca="1"/>
        <v>45440</v>
      </c>
      <c r="S3" vm="18">
        <f ca="1"/>
        <v>45441</v>
      </c>
      <c r="T3" vm="19">
        <f ca="1"/>
        <v>45442</v>
      </c>
      <c r="U3" vm="20">
        <f ca="1"/>
        <v>45443</v>
      </c>
      <c r="V3" vm="21">
        <f ca="1"/>
        <v>45446</v>
      </c>
      <c r="W3" vm="22">
        <f ca="1"/>
        <v>45447</v>
      </c>
      <c r="X3" vm="23">
        <f ca="1"/>
        <v>45448</v>
      </c>
      <c r="Y3" vm="24">
        <f ca="1"/>
        <v>45449</v>
      </c>
      <c r="Z3" vm="25">
        <f ca="1"/>
        <v>45450</v>
      </c>
      <c r="AA3" vm="26">
        <f ca="1"/>
        <v>45453</v>
      </c>
      <c r="AB3" vm="27">
        <f ca="1"/>
        <v>45454</v>
      </c>
      <c r="AC3" vm="28">
        <f ca="1"/>
        <v>45455</v>
      </c>
      <c r="AD3" vm="29">
        <f ca="1"/>
        <v>45456</v>
      </c>
      <c r="AE3" vm="30">
        <f ca="1"/>
        <v>45457</v>
      </c>
      <c r="AF3" vm="31">
        <f ca="1"/>
        <v>45460</v>
      </c>
      <c r="AG3" vm="32">
        <f ca="1"/>
        <v>45461</v>
      </c>
      <c r="AH3" vm="33">
        <f ca="1"/>
        <v>45463</v>
      </c>
      <c r="AI3" vm="34">
        <f ca="1"/>
        <v>45464</v>
      </c>
      <c r="AJ3" vm="35">
        <f ca="1"/>
        <v>45467</v>
      </c>
      <c r="AK3" vm="36">
        <f ca="1"/>
        <v>45468</v>
      </c>
      <c r="AL3" vm="37">
        <f ca="1"/>
        <v>45469</v>
      </c>
      <c r="AM3" vm="38">
        <f ca="1"/>
        <v>45470</v>
      </c>
      <c r="AN3" vm="39">
        <f ca="1"/>
        <v>45471</v>
      </c>
      <c r="AO3" vm="40">
        <f ca="1"/>
        <v>45474</v>
      </c>
      <c r="AP3" vm="41">
        <f ca="1"/>
        <v>45475</v>
      </c>
      <c r="AQ3" vm="42">
        <f ca="1"/>
        <v>45476</v>
      </c>
      <c r="AR3" vm="43">
        <f ca="1"/>
        <v>45478</v>
      </c>
      <c r="AS3" vm="44">
        <f ca="1"/>
        <v>45481</v>
      </c>
      <c r="AT3" vm="45">
        <f ca="1"/>
        <v>45482</v>
      </c>
      <c r="AU3" vm="46">
        <f ca="1"/>
        <v>45483</v>
      </c>
      <c r="AV3" vm="47">
        <f ca="1"/>
        <v>45484</v>
      </c>
      <c r="AW3" vm="48">
        <f ca="1"/>
        <v>45485</v>
      </c>
      <c r="AX3" vm="49">
        <f ca="1"/>
        <v>45488</v>
      </c>
      <c r="AY3" vm="50">
        <f ca="1"/>
        <v>45489</v>
      </c>
      <c r="AZ3" vm="51">
        <f ca="1"/>
        <v>45490</v>
      </c>
      <c r="BA3" vm="52">
        <f ca="1"/>
        <v>45491</v>
      </c>
      <c r="BB3" vm="53">
        <f ca="1"/>
        <v>45492</v>
      </c>
      <c r="BC3" vm="54">
        <f ca="1"/>
        <v>45495</v>
      </c>
      <c r="BD3" vm="55">
        <f ca="1"/>
        <v>45496</v>
      </c>
      <c r="BE3" vm="56">
        <f ca="1"/>
        <v>45497</v>
      </c>
      <c r="BF3" vm="57">
        <f ca="1"/>
        <v>45498</v>
      </c>
      <c r="BG3" vm="58">
        <f ca="1"/>
        <v>45499</v>
      </c>
      <c r="BH3" vm="59">
        <f ca="1"/>
        <v>45502</v>
      </c>
      <c r="BI3" vm="60">
        <f ca="1"/>
        <v>45503</v>
      </c>
      <c r="BJ3" vm="61">
        <f ca="1"/>
        <v>45504</v>
      </c>
      <c r="BK3" vm="62">
        <f ca="1"/>
        <v>45505</v>
      </c>
      <c r="BL3" vm="63">
        <f ca="1"/>
        <v>45506</v>
      </c>
      <c r="BM3" vm="64">
        <f ca="1"/>
        <v>45509</v>
      </c>
      <c r="BN3" vm="65">
        <f ca="1"/>
        <v>45510</v>
      </c>
      <c r="BO3" vm="66">
        <f ca="1"/>
        <v>45511</v>
      </c>
      <c r="BP3" vm="67">
        <f ca="1"/>
        <v>45512</v>
      </c>
      <c r="BQ3" vm="68">
        <f ca="1"/>
        <v>45513</v>
      </c>
      <c r="BR3" vm="69">
        <f ca="1"/>
        <v>45516</v>
      </c>
      <c r="BS3" vm="70">
        <f ca="1"/>
        <v>45517</v>
      </c>
      <c r="BT3" vm="71">
        <f ca="1"/>
        <v>45518</v>
      </c>
      <c r="BU3" vm="72">
        <f ca="1"/>
        <v>45519</v>
      </c>
      <c r="BV3" vm="73">
        <f ca="1"/>
        <v>45520</v>
      </c>
      <c r="BW3" vm="74">
        <f ca="1"/>
        <v>45523</v>
      </c>
      <c r="BX3" vm="75">
        <f ca="1"/>
        <v>45524</v>
      </c>
      <c r="BY3" vm="76">
        <f ca="1"/>
        <v>45525</v>
      </c>
      <c r="BZ3" vm="77">
        <f ca="1"/>
        <v>45526</v>
      </c>
      <c r="CA3" vm="78">
        <f ca="1"/>
        <v>45527</v>
      </c>
      <c r="CB3" vm="79">
        <f ca="1"/>
        <v>45530</v>
      </c>
      <c r="CC3" vm="80">
        <f ca="1"/>
        <v>45531</v>
      </c>
      <c r="CD3" vm="81">
        <f ca="1"/>
        <v>45532</v>
      </c>
      <c r="CE3" vm="82">
        <f ca="1"/>
        <v>45533</v>
      </c>
      <c r="CF3" vm="83">
        <f ca="1"/>
        <v>45534</v>
      </c>
      <c r="CG3" vm="84">
        <f ca="1"/>
        <v>45538</v>
      </c>
      <c r="CH3" vm="85">
        <f ca="1"/>
        <v>45539</v>
      </c>
      <c r="CI3" vm="86">
        <f ca="1"/>
        <v>45540</v>
      </c>
      <c r="CJ3" vm="87">
        <f ca="1"/>
        <v>45541</v>
      </c>
      <c r="CK3" vm="88">
        <f ca="1"/>
        <v>45544</v>
      </c>
      <c r="CL3" vm="89">
        <f ca="1"/>
        <v>45545</v>
      </c>
      <c r="CM3" vm="90">
        <f ca="1"/>
        <v>45546</v>
      </c>
      <c r="CN3" vm="91">
        <f ca="1"/>
        <v>45547</v>
      </c>
      <c r="CO3" vm="92">
        <f ca="1"/>
        <v>45548</v>
      </c>
      <c r="CP3" vm="93">
        <f ca="1"/>
        <v>45551</v>
      </c>
      <c r="CQ3" vm="94">
        <f ca="1"/>
        <v>45552</v>
      </c>
      <c r="CR3" vm="95">
        <f ca="1"/>
        <v>45553</v>
      </c>
      <c r="CS3" vm="96">
        <f ca="1"/>
        <v>45554</v>
      </c>
      <c r="CT3" vm="97">
        <f ca="1"/>
        <v>45555</v>
      </c>
      <c r="CU3" vm="98">
        <f ca="1"/>
        <v>45558</v>
      </c>
      <c r="CV3" vm="99">
        <f ca="1"/>
        <v>45559</v>
      </c>
      <c r="CW3" vm="100">
        <f ca="1"/>
        <v>45560</v>
      </c>
      <c r="CX3" vm="101">
        <f ca="1"/>
        <v>45561</v>
      </c>
      <c r="CY3" vm="102">
        <f ca="1"/>
        <v>45562</v>
      </c>
      <c r="CZ3" vm="103">
        <f ca="1"/>
        <v>45565</v>
      </c>
      <c r="DA3" vm="104">
        <f ca="1"/>
        <v>45566</v>
      </c>
      <c r="DB3" vm="105">
        <f ca="1"/>
        <v>45567</v>
      </c>
      <c r="DC3" vm="106">
        <f ca="1"/>
        <v>45568</v>
      </c>
      <c r="DD3" vm="107">
        <f ca="1"/>
        <v>45569</v>
      </c>
      <c r="DE3" vm="108">
        <f ca="1"/>
        <v>45572</v>
      </c>
      <c r="DF3" vm="109">
        <f ca="1"/>
        <v>45573</v>
      </c>
      <c r="DG3" vm="110">
        <f ca="1"/>
        <v>45574</v>
      </c>
      <c r="DH3" vm="111">
        <f ca="1"/>
        <v>45575</v>
      </c>
      <c r="DI3" vm="112">
        <f ca="1"/>
        <v>45576</v>
      </c>
      <c r="DJ3" vm="113">
        <f ca="1"/>
        <v>45579</v>
      </c>
      <c r="DK3" vm="114">
        <f ca="1"/>
        <v>45580</v>
      </c>
      <c r="DL3" vm="115">
        <f ca="1"/>
        <v>45581</v>
      </c>
      <c r="DM3" vm="116">
        <f ca="1"/>
        <v>45582</v>
      </c>
      <c r="DN3" vm="117">
        <f ca="1"/>
        <v>45583</v>
      </c>
      <c r="DO3" vm="118">
        <f ca="1"/>
        <v>45586</v>
      </c>
      <c r="DP3" vm="119">
        <f ca="1"/>
        <v>45587</v>
      </c>
      <c r="DQ3" vm="120">
        <f ca="1"/>
        <v>45588</v>
      </c>
      <c r="DR3" vm="121">
        <f ca="1"/>
        <v>45589</v>
      </c>
      <c r="DS3" vm="122">
        <f ca="1"/>
        <v>45590</v>
      </c>
      <c r="DT3" vm="123">
        <f ca="1"/>
        <v>45593</v>
      </c>
      <c r="DU3" vm="124">
        <f ca="1"/>
        <v>45594</v>
      </c>
      <c r="DV3" vm="125">
        <f ca="1"/>
        <v>45595</v>
      </c>
      <c r="DW3" vm="126">
        <f ca="1"/>
        <v>45596</v>
      </c>
      <c r="DX3" vm="127">
        <f ca="1"/>
        <v>45597</v>
      </c>
      <c r="DY3" vm="128">
        <f ca="1"/>
        <v>45600</v>
      </c>
      <c r="DZ3" vm="129">
        <f ca="1"/>
        <v>45601</v>
      </c>
      <c r="EA3" vm="130">
        <f ca="1"/>
        <v>45602</v>
      </c>
      <c r="EB3" vm="131">
        <f ca="1"/>
        <v>45603</v>
      </c>
      <c r="EC3" vm="132">
        <f ca="1"/>
        <v>45604</v>
      </c>
      <c r="ED3" vm="133">
        <f ca="1"/>
        <v>45607</v>
      </c>
      <c r="EE3" vm="134">
        <f ca="1"/>
        <v>45608</v>
      </c>
      <c r="EF3" vm="135">
        <f ca="1"/>
        <v>45609</v>
      </c>
      <c r="EG3" vm="136">
        <f ca="1"/>
        <v>45610</v>
      </c>
      <c r="EH3" vm="137">
        <f ca="1"/>
        <v>45611</v>
      </c>
      <c r="EI3" vm="138">
        <f ca="1"/>
        <v>45614</v>
      </c>
      <c r="EJ3" vm="139">
        <f ca="1"/>
        <v>45615</v>
      </c>
      <c r="EK3" vm="140">
        <f ca="1"/>
        <v>45616</v>
      </c>
      <c r="EL3" vm="141">
        <f ca="1"/>
        <v>45617</v>
      </c>
      <c r="EM3" vm="142">
        <f ca="1"/>
        <v>45618</v>
      </c>
      <c r="EN3" vm="143">
        <f ca="1"/>
        <v>45621</v>
      </c>
      <c r="EO3" vm="144">
        <f ca="1"/>
        <v>45622</v>
      </c>
      <c r="EP3" vm="145">
        <f ca="1"/>
        <v>45623</v>
      </c>
      <c r="EQ3" vm="146">
        <f ca="1"/>
        <v>45625</v>
      </c>
      <c r="ER3" vm="147">
        <f ca="1"/>
        <v>45628</v>
      </c>
      <c r="ES3" vm="148">
        <f ca="1"/>
        <v>45629</v>
      </c>
      <c r="ET3" vm="149">
        <f ca="1"/>
        <v>45630</v>
      </c>
      <c r="EU3" vm="150">
        <f ca="1"/>
        <v>45631</v>
      </c>
      <c r="EV3" vm="151">
        <f ca="1"/>
        <v>45632</v>
      </c>
      <c r="EW3" vm="152">
        <f ca="1"/>
        <v>45635</v>
      </c>
      <c r="EX3" vm="153">
        <f ca="1"/>
        <v>45636</v>
      </c>
      <c r="EY3" vm="154">
        <f ca="1"/>
        <v>45637</v>
      </c>
      <c r="EZ3" vm="155">
        <f ca="1"/>
        <v>45638</v>
      </c>
      <c r="FA3" vm="156">
        <f ca="1"/>
        <v>45639</v>
      </c>
      <c r="FB3" vm="157">
        <f ca="1"/>
        <v>45642</v>
      </c>
      <c r="FC3" vm="158">
        <f ca="1"/>
        <v>45643</v>
      </c>
      <c r="FD3" vm="159">
        <f ca="1"/>
        <v>45644</v>
      </c>
      <c r="FE3" vm="160">
        <f ca="1"/>
        <v>45645</v>
      </c>
      <c r="FF3" vm="161">
        <f ca="1"/>
        <v>45646</v>
      </c>
      <c r="FG3" vm="162">
        <f ca="1"/>
        <v>45649</v>
      </c>
      <c r="FH3" vm="163">
        <f ca="1"/>
        <v>45650</v>
      </c>
      <c r="FI3" vm="164">
        <f ca="1"/>
        <v>45652</v>
      </c>
      <c r="FJ3" vm="165">
        <f ca="1"/>
        <v>45653</v>
      </c>
      <c r="FK3" vm="166">
        <f ca="1"/>
        <v>45656</v>
      </c>
      <c r="FL3" vm="167">
        <f ca="1"/>
        <v>45657</v>
      </c>
      <c r="FM3" vm="168">
        <f ca="1"/>
        <v>45659</v>
      </c>
      <c r="FN3" vm="169">
        <f ca="1"/>
        <v>45660</v>
      </c>
      <c r="FO3" vm="170">
        <f ca="1"/>
        <v>45663</v>
      </c>
      <c r="FP3" vm="171">
        <f ca="1"/>
        <v>45664</v>
      </c>
      <c r="FQ3" vm="172">
        <f ca="1"/>
        <v>45665</v>
      </c>
      <c r="FR3" vm="173">
        <f ca="1"/>
        <v>45667</v>
      </c>
      <c r="FS3" vm="174">
        <f ca="1"/>
        <v>45670</v>
      </c>
      <c r="FT3" vm="175">
        <f ca="1"/>
        <v>45671</v>
      </c>
      <c r="FU3" vm="176">
        <f ca="1"/>
        <v>45672</v>
      </c>
      <c r="FV3" vm="177">
        <f ca="1"/>
        <v>45673</v>
      </c>
      <c r="FW3" vm="178">
        <f ca="1"/>
        <v>45674</v>
      </c>
      <c r="FX3" vm="179">
        <f ca="1"/>
        <v>45678</v>
      </c>
      <c r="FY3" vm="180">
        <f ca="1"/>
        <v>45679</v>
      </c>
      <c r="FZ3" vm="181">
        <f ca="1"/>
        <v>45680</v>
      </c>
      <c r="GA3" vm="182">
        <f ca="1"/>
        <v>45681</v>
      </c>
      <c r="GB3" vm="183">
        <f ca="1"/>
        <v>45684</v>
      </c>
      <c r="GC3" vm="184">
        <f ca="1"/>
        <v>45685</v>
      </c>
      <c r="GD3" vm="185">
        <f ca="1"/>
        <v>45686</v>
      </c>
      <c r="GE3" vm="186">
        <f ca="1"/>
        <v>45687</v>
      </c>
      <c r="GF3" vm="187">
        <f ca="1"/>
        <v>45688</v>
      </c>
      <c r="GG3" vm="188">
        <f ca="1"/>
        <v>45691</v>
      </c>
      <c r="GH3" vm="189">
        <f ca="1"/>
        <v>45692</v>
      </c>
      <c r="GI3" vm="190">
        <f ca="1"/>
        <v>45693</v>
      </c>
      <c r="GJ3" vm="191">
        <f ca="1"/>
        <v>45694</v>
      </c>
      <c r="GK3" vm="192">
        <f ca="1"/>
        <v>45695</v>
      </c>
      <c r="GL3" vm="193">
        <f ca="1"/>
        <v>45698</v>
      </c>
      <c r="GM3" vm="194">
        <f ca="1"/>
        <v>45699</v>
      </c>
      <c r="GN3" vm="195">
        <f ca="1"/>
        <v>45700</v>
      </c>
      <c r="GO3" vm="196">
        <f ca="1"/>
        <v>45701</v>
      </c>
      <c r="GP3" vm="197">
        <f ca="1"/>
        <v>45702</v>
      </c>
      <c r="GQ3" vm="198">
        <f ca="1"/>
        <v>45706</v>
      </c>
      <c r="GR3" vm="199">
        <f ca="1"/>
        <v>45707</v>
      </c>
      <c r="GS3" vm="200">
        <f ca="1"/>
        <v>45708</v>
      </c>
      <c r="GT3" vm="201">
        <f ca="1"/>
        <v>45709</v>
      </c>
      <c r="GU3" vm="202">
        <f ca="1"/>
        <v>45712</v>
      </c>
      <c r="GV3" vm="203">
        <f ca="1"/>
        <v>45713</v>
      </c>
      <c r="GW3" vm="204">
        <f ca="1"/>
        <v>45714</v>
      </c>
      <c r="GX3" vm="205">
        <f ca="1"/>
        <v>45715</v>
      </c>
      <c r="GY3" vm="206">
        <f ca="1"/>
        <v>45716</v>
      </c>
      <c r="GZ3" vm="207">
        <f ca="1"/>
        <v>45719</v>
      </c>
      <c r="HA3" vm="208">
        <f ca="1"/>
        <v>45720</v>
      </c>
      <c r="HB3" vm="209">
        <f ca="1"/>
        <v>45721</v>
      </c>
      <c r="HC3" vm="210">
        <f ca="1"/>
        <v>45722</v>
      </c>
      <c r="HD3" vm="211">
        <f ca="1"/>
        <v>45723</v>
      </c>
      <c r="HE3" vm="212">
        <f ca="1"/>
        <v>45726</v>
      </c>
      <c r="HF3" vm="213">
        <f ca="1"/>
        <v>45727</v>
      </c>
      <c r="HG3" vm="214">
        <f ca="1"/>
        <v>45728</v>
      </c>
      <c r="HH3" vm="215">
        <f ca="1"/>
        <v>45729</v>
      </c>
      <c r="HI3" vm="216">
        <f ca="1"/>
        <v>45730</v>
      </c>
      <c r="HJ3" vm="217">
        <f ca="1"/>
        <v>45733</v>
      </c>
      <c r="HK3" vm="218">
        <f ca="1"/>
        <v>45734</v>
      </c>
      <c r="HL3" vm="219">
        <f ca="1"/>
        <v>45735</v>
      </c>
      <c r="HM3" vm="220">
        <f ca="1"/>
        <v>45736</v>
      </c>
      <c r="HN3" vm="221">
        <f ca="1"/>
        <v>45737</v>
      </c>
      <c r="HO3" vm="222">
        <f ca="1"/>
        <v>45740</v>
      </c>
      <c r="HP3" vm="223">
        <f ca="1"/>
        <v>45741</v>
      </c>
      <c r="HQ3" vm="224">
        <f ca="1"/>
        <v>45742</v>
      </c>
      <c r="HR3" vm="225">
        <f ca="1"/>
        <v>45743</v>
      </c>
      <c r="HS3" vm="226">
        <f ca="1"/>
        <v>45744</v>
      </c>
      <c r="HT3" vm="227">
        <f ca="1"/>
        <v>45747</v>
      </c>
      <c r="HU3" vm="228">
        <f ca="1"/>
        <v>45748</v>
      </c>
      <c r="HV3" vm="229">
        <f ca="1"/>
        <v>45749</v>
      </c>
      <c r="HW3" vm="230">
        <f ca="1"/>
        <v>45750</v>
      </c>
      <c r="HX3" vm="231">
        <f ca="1"/>
        <v>45751</v>
      </c>
      <c r="HY3" vm="232">
        <f ca="1"/>
        <v>45754</v>
      </c>
      <c r="HZ3" vm="233">
        <f ca="1"/>
        <v>45755</v>
      </c>
      <c r="IA3" vm="234">
        <f ca="1"/>
        <v>45756</v>
      </c>
      <c r="IB3" vm="235">
        <f ca="1"/>
        <v>45757</v>
      </c>
      <c r="IC3" vm="236">
        <f ca="1"/>
        <v>45758</v>
      </c>
      <c r="ID3" vm="237">
        <f ca="1"/>
        <v>45761</v>
      </c>
      <c r="IE3" vm="238">
        <f ca="1"/>
        <v>45762</v>
      </c>
      <c r="IF3" vm="239">
        <f ca="1"/>
        <v>45763</v>
      </c>
      <c r="IG3" vm="240">
        <f ca="1"/>
        <v>45764</v>
      </c>
      <c r="IH3" vm="241">
        <f ca="1"/>
        <v>45768</v>
      </c>
      <c r="II3" vm="242">
        <f ca="1"/>
        <v>45769</v>
      </c>
      <c r="IJ3" vm="243">
        <f ca="1"/>
        <v>45770</v>
      </c>
      <c r="IK3" vm="244">
        <f ca="1"/>
        <v>45771</v>
      </c>
      <c r="IL3" vm="245">
        <f ca="1"/>
        <v>45772</v>
      </c>
      <c r="IM3" vm="246">
        <f ca="1"/>
        <v>45775</v>
      </c>
      <c r="IN3" vm="247">
        <f ca="1"/>
        <v>45776</v>
      </c>
      <c r="IO3" vm="248">
        <f ca="1"/>
        <v>45777</v>
      </c>
      <c r="IP3" vm="249">
        <f ca="1"/>
        <v>45778</v>
      </c>
      <c r="IQ3" vm="250">
        <f ca="1"/>
        <v>45779</v>
      </c>
    </row>
    <row r="4" spans="1:251" x14ac:dyDescent="0.25">
      <c r="A4" t="s">
        <v>32</v>
      </c>
      <c r="B4" t="s">
        <v>34</v>
      </c>
      <c r="C4" vm="2479">
        <f ca="1"/>
        <v>181.71</v>
      </c>
      <c r="D4" vm="2480">
        <f ca="1"/>
        <v>182.4</v>
      </c>
      <c r="E4" vm="2481">
        <f ca="1"/>
        <v>182.74</v>
      </c>
      <c r="F4" vm="2482">
        <f ca="1"/>
        <v>184.57</v>
      </c>
      <c r="G4" vm="2483">
        <f ca="1"/>
        <v>183.05</v>
      </c>
      <c r="H4" vm="2484">
        <f ca="1"/>
        <v>186.28</v>
      </c>
      <c r="I4" vm="2485">
        <f ca="1"/>
        <v>187.43</v>
      </c>
      <c r="J4" vm="2486">
        <f ca="1"/>
        <v>189.72</v>
      </c>
      <c r="K4" vm="2487">
        <f ca="1"/>
        <v>189.84</v>
      </c>
      <c r="L4" vm="2488">
        <f ca="1"/>
        <v>189.87</v>
      </c>
      <c r="M4" vm="2489">
        <f ca="1"/>
        <v>191.04</v>
      </c>
      <c r="N4" vm="2490">
        <f ca="1"/>
        <v>192.35</v>
      </c>
      <c r="O4" vm="2491">
        <f ca="1"/>
        <v>190.9</v>
      </c>
      <c r="P4" vm="2492">
        <f ca="1"/>
        <v>186.88</v>
      </c>
      <c r="Q4" vm="2493">
        <f ca="1"/>
        <v>189.98</v>
      </c>
      <c r="R4" vm="2494">
        <f ca="1"/>
        <v>189.99</v>
      </c>
      <c r="S4" vm="2495">
        <f ca="1"/>
        <v>190.29</v>
      </c>
      <c r="T4" vm="2496">
        <f ca="1"/>
        <v>191.29</v>
      </c>
      <c r="U4" vm="2497">
        <f ca="1"/>
        <v>192.25</v>
      </c>
      <c r="V4" vm="2498">
        <f ca="1"/>
        <v>194.03</v>
      </c>
      <c r="W4" vm="2499">
        <f ca="1"/>
        <v>194.35</v>
      </c>
      <c r="X4" vm="2500">
        <f ca="1"/>
        <v>195.87</v>
      </c>
      <c r="Y4" vm="2501">
        <f ca="1"/>
        <v>194.48</v>
      </c>
      <c r="Z4" vm="2502">
        <f ca="1"/>
        <v>196.89</v>
      </c>
      <c r="AA4" vm="2503">
        <f ca="1"/>
        <v>193.12</v>
      </c>
      <c r="AB4" vm="2504">
        <f ca="1"/>
        <v>207.15</v>
      </c>
      <c r="AC4" vm="2505">
        <f ca="1"/>
        <v>213.07</v>
      </c>
      <c r="AD4" vm="2506">
        <f ca="1"/>
        <v>214.24</v>
      </c>
      <c r="AE4" vm="2507">
        <f ca="1"/>
        <v>212.49</v>
      </c>
      <c r="AF4" vm="2508">
        <f ca="1"/>
        <v>216.67</v>
      </c>
      <c r="AG4" vm="2509">
        <f ca="1"/>
        <v>214.29</v>
      </c>
      <c r="AH4" vm="2510">
        <f ca="1"/>
        <v>209.68</v>
      </c>
      <c r="AI4" vm="2511">
        <f ca="1"/>
        <v>207.49</v>
      </c>
      <c r="AJ4" vm="2512">
        <f ca="1"/>
        <v>208.14</v>
      </c>
      <c r="AK4" vm="2513">
        <f ca="1"/>
        <v>209.07</v>
      </c>
      <c r="AL4" vm="2514">
        <f ca="1"/>
        <v>213.25</v>
      </c>
      <c r="AM4" vm="2515">
        <f ca="1"/>
        <v>214.1</v>
      </c>
      <c r="AN4" vm="2516">
        <f ca="1"/>
        <v>210.62</v>
      </c>
      <c r="AO4" vm="2517">
        <f ca="1"/>
        <v>216.75</v>
      </c>
      <c r="AP4" vm="2518">
        <f ca="1"/>
        <v>220.27</v>
      </c>
      <c r="AQ4" vm="2519">
        <f ca="1"/>
        <v>221.55</v>
      </c>
      <c r="AR4" vm="2520">
        <f ca="1"/>
        <v>226.34</v>
      </c>
      <c r="AS4" vm="2521">
        <f ca="1"/>
        <v>227.82</v>
      </c>
      <c r="AT4" vm="2522">
        <f ca="1"/>
        <v>228.68</v>
      </c>
      <c r="AU4" vm="2523">
        <f ca="1"/>
        <v>232.98</v>
      </c>
      <c r="AV4" vm="2524">
        <f ca="1"/>
        <v>227.57</v>
      </c>
      <c r="AW4" vm="2525">
        <f ca="1"/>
        <v>230.54</v>
      </c>
      <c r="AX4" vm="2526">
        <f ca="1"/>
        <v>234.4</v>
      </c>
      <c r="AY4" vm="2527">
        <f ca="1"/>
        <v>234.82</v>
      </c>
      <c r="AZ4" vm="2528">
        <f ca="1"/>
        <v>228.88</v>
      </c>
      <c r="BA4" vm="2529">
        <f ca="1"/>
        <v>224.18</v>
      </c>
      <c r="BB4" vm="2530">
        <f ca="1"/>
        <v>224.31</v>
      </c>
      <c r="BC4" vm="2531">
        <f ca="1"/>
        <v>223.96</v>
      </c>
      <c r="BD4" vm="2532">
        <f ca="1"/>
        <v>225.01</v>
      </c>
      <c r="BE4" vm="2533">
        <f ca="1"/>
        <v>218.54</v>
      </c>
      <c r="BF4" vm="2534">
        <f ca="1"/>
        <v>217.49</v>
      </c>
      <c r="BG4" vm="2535">
        <f ca="1"/>
        <v>217.96</v>
      </c>
      <c r="BH4" vm="2536">
        <f ca="1"/>
        <v>218.24</v>
      </c>
      <c r="BI4" vm="2537">
        <f ca="1"/>
        <v>218.8</v>
      </c>
      <c r="BJ4" vm="2538">
        <f ca="1"/>
        <v>222.08</v>
      </c>
      <c r="BK4" vm="2539">
        <f ca="1"/>
        <v>218.36</v>
      </c>
      <c r="BL4" vm="2540">
        <f ca="1"/>
        <v>219.86</v>
      </c>
      <c r="BM4" vm="2541">
        <f ca="1"/>
        <v>209.27</v>
      </c>
      <c r="BN4" vm="1523">
        <f ca="1"/>
        <v>207.23</v>
      </c>
      <c r="BO4" vm="2542">
        <f ca="1"/>
        <v>209.82</v>
      </c>
      <c r="BP4" vm="2543">
        <f ca="1"/>
        <v>213.31</v>
      </c>
      <c r="BQ4" vm="2544">
        <f ca="1"/>
        <v>216.24</v>
      </c>
      <c r="BR4" vm="2545">
        <f ca="1"/>
        <v>217.53</v>
      </c>
      <c r="BS4" vm="2546">
        <f ca="1"/>
        <v>221.27</v>
      </c>
      <c r="BT4" vm="2547">
        <f ca="1"/>
        <v>221.72</v>
      </c>
      <c r="BU4" vm="2548">
        <f ca="1"/>
        <v>224.72</v>
      </c>
      <c r="BV4" vm="2549">
        <f ca="1"/>
        <v>226.05</v>
      </c>
      <c r="BW4" vm="2550">
        <f ca="1"/>
        <v>225.89</v>
      </c>
      <c r="BX4" vm="2551">
        <f ca="1"/>
        <v>226.51</v>
      </c>
      <c r="BY4" vm="2552">
        <f ca="1"/>
        <v>226.4</v>
      </c>
      <c r="BZ4" vm="2553">
        <f ca="1"/>
        <v>224.53</v>
      </c>
      <c r="CA4" vm="2554">
        <f ca="1"/>
        <v>226.84</v>
      </c>
      <c r="CB4" vm="2555">
        <f ca="1"/>
        <v>227.18</v>
      </c>
      <c r="CC4" vm="2556">
        <f ca="1"/>
        <v>228.03</v>
      </c>
      <c r="CD4" vm="2557">
        <f ca="1"/>
        <v>226.49</v>
      </c>
      <c r="CE4" vm="2558">
        <f ca="1"/>
        <v>229.79</v>
      </c>
      <c r="CF4" vm="2559">
        <f ca="1"/>
        <v>229</v>
      </c>
      <c r="CG4" vm="2560">
        <f ca="1"/>
        <v>222.77</v>
      </c>
      <c r="CH4" vm="2561">
        <f ca="1"/>
        <v>220.85</v>
      </c>
      <c r="CI4" vm="2562">
        <f ca="1"/>
        <v>222.38</v>
      </c>
      <c r="CJ4" vm="2563">
        <f ca="1"/>
        <v>220.82</v>
      </c>
      <c r="CK4" vm="2564">
        <f ca="1"/>
        <v>220.91</v>
      </c>
      <c r="CL4" vm="2565">
        <f ca="1"/>
        <v>220.11</v>
      </c>
      <c r="CM4" vm="2566">
        <f ca="1"/>
        <v>222.66</v>
      </c>
      <c r="CN4" vm="2560">
        <f ca="1"/>
        <v>222.77</v>
      </c>
      <c r="CO4" vm="2567">
        <f ca="1"/>
        <v>222.5</v>
      </c>
      <c r="CP4" vm="2568">
        <f ca="1"/>
        <v>216.32</v>
      </c>
      <c r="CQ4" vm="2569">
        <f ca="1"/>
        <v>216.79</v>
      </c>
      <c r="CR4" vm="2570">
        <f ca="1"/>
        <v>220.69</v>
      </c>
      <c r="CS4" vm="2571">
        <f ca="1"/>
        <v>228.87</v>
      </c>
      <c r="CT4" vm="2572">
        <f ca="1"/>
        <v>228.2</v>
      </c>
      <c r="CU4" vm="2573">
        <f ca="1"/>
        <v>226.47</v>
      </c>
      <c r="CV4" vm="2574">
        <f ca="1"/>
        <v>227.37</v>
      </c>
      <c r="CW4" vm="2575">
        <f ca="1"/>
        <v>226.37</v>
      </c>
      <c r="CX4" vm="2576">
        <f ca="1"/>
        <v>227.52</v>
      </c>
      <c r="CY4" vm="2577">
        <f ca="1"/>
        <v>227.79</v>
      </c>
      <c r="CZ4" vm="2578">
        <f ca="1"/>
        <v>233</v>
      </c>
      <c r="DA4" vm="2579">
        <f ca="1"/>
        <v>226.21</v>
      </c>
      <c r="DB4" vm="2580">
        <f ca="1"/>
        <v>226.78</v>
      </c>
      <c r="DC4" vm="2581">
        <f ca="1"/>
        <v>225.67</v>
      </c>
      <c r="DD4" vm="2582">
        <f ca="1"/>
        <v>226.8</v>
      </c>
      <c r="DE4" vm="2583">
        <f ca="1"/>
        <v>221.69</v>
      </c>
      <c r="DF4" vm="2584">
        <f ca="1"/>
        <v>225.77</v>
      </c>
      <c r="DG4" vm="2585">
        <f ca="1"/>
        <v>229.54</v>
      </c>
      <c r="DH4" vm="2586">
        <f ca="1"/>
        <v>229.04</v>
      </c>
      <c r="DI4" vm="2587">
        <f ca="1"/>
        <v>227.55</v>
      </c>
      <c r="DJ4" vm="2588">
        <f ca="1"/>
        <v>231.3</v>
      </c>
      <c r="DK4" vm="2589">
        <f ca="1"/>
        <v>233.85</v>
      </c>
      <c r="DL4" vm="2590">
        <f ca="1"/>
        <v>231.78</v>
      </c>
      <c r="DM4" vm="2591">
        <f ca="1"/>
        <v>232.15</v>
      </c>
      <c r="DN4" vm="2592">
        <f ca="1"/>
        <v>235</v>
      </c>
      <c r="DO4" vm="2593">
        <f ca="1"/>
        <v>236.48</v>
      </c>
      <c r="DP4" vm="2594">
        <f ca="1"/>
        <v>235.86</v>
      </c>
      <c r="DQ4" vm="2595">
        <f ca="1"/>
        <v>230.76</v>
      </c>
      <c r="DR4" vm="2596">
        <f ca="1"/>
        <v>230.57</v>
      </c>
      <c r="DS4" vm="2597">
        <f ca="1"/>
        <v>231.41</v>
      </c>
      <c r="DT4" vm="2598">
        <f ca="1"/>
        <v>233.4</v>
      </c>
      <c r="DU4" vm="2599">
        <f ca="1"/>
        <v>233.67</v>
      </c>
      <c r="DV4" vm="2600">
        <f ca="1"/>
        <v>230.1</v>
      </c>
      <c r="DW4" vm="2601">
        <f ca="1"/>
        <v>225.91</v>
      </c>
      <c r="DX4" vm="2602">
        <f ca="1"/>
        <v>222.91</v>
      </c>
      <c r="DY4" vm="2603">
        <f ca="1"/>
        <v>222.01</v>
      </c>
      <c r="DZ4" vm="2604">
        <f ca="1"/>
        <v>223.45</v>
      </c>
      <c r="EA4" vm="2605">
        <f ca="1"/>
        <v>222.72</v>
      </c>
      <c r="EB4" vm="2606">
        <f ca="1"/>
        <v>227.48</v>
      </c>
      <c r="EC4" vm="2607">
        <f ca="1"/>
        <v>226.96</v>
      </c>
      <c r="ED4" vm="2608">
        <f ca="1"/>
        <v>224.23</v>
      </c>
      <c r="EE4" vm="2608">
        <f ca="1"/>
        <v>224.23</v>
      </c>
      <c r="EF4" vm="2609">
        <f ca="1"/>
        <v>225.12</v>
      </c>
      <c r="EG4" vm="2610">
        <f ca="1"/>
        <v>228.22</v>
      </c>
      <c r="EH4" vm="2611">
        <f ca="1"/>
        <v>225</v>
      </c>
      <c r="EI4" vm="2612">
        <f ca="1"/>
        <v>228.02</v>
      </c>
      <c r="EJ4" vm="2613">
        <f ca="1"/>
        <v>228.28</v>
      </c>
      <c r="EK4" vm="2559">
        <f ca="1"/>
        <v>229</v>
      </c>
      <c r="EL4" vm="2614">
        <f ca="1"/>
        <v>228.52</v>
      </c>
      <c r="EM4" vm="2615">
        <f ca="1"/>
        <v>229.87</v>
      </c>
      <c r="EN4" vm="2616">
        <f ca="1"/>
        <v>232.87</v>
      </c>
      <c r="EO4" vm="2617">
        <f ca="1"/>
        <v>235.06</v>
      </c>
      <c r="EP4" vm="2618">
        <f ca="1"/>
        <v>234.93</v>
      </c>
      <c r="EQ4" vm="2619">
        <f ca="1"/>
        <v>237.33</v>
      </c>
      <c r="ER4" vm="2620">
        <f ca="1"/>
        <v>239.59</v>
      </c>
      <c r="ES4" vm="2621">
        <f ca="1"/>
        <v>242.65</v>
      </c>
      <c r="ET4" vm="2622">
        <f ca="1"/>
        <v>243.01</v>
      </c>
      <c r="EU4" vm="2623">
        <f ca="1"/>
        <v>243.04</v>
      </c>
      <c r="EV4" vm="2624">
        <f ca="1"/>
        <v>242.84</v>
      </c>
      <c r="EW4" vm="2625">
        <f ca="1"/>
        <v>246.75</v>
      </c>
      <c r="EX4" vm="2626">
        <f ca="1"/>
        <v>247.77</v>
      </c>
      <c r="EY4" vm="2627">
        <f ca="1"/>
        <v>246.49</v>
      </c>
      <c r="EZ4" vm="2628">
        <f ca="1"/>
        <v>247.96</v>
      </c>
      <c r="FA4" vm="2629">
        <f ca="1"/>
        <v>248.13</v>
      </c>
      <c r="FB4" vm="2630">
        <f ca="1"/>
        <v>251.04</v>
      </c>
      <c r="FC4" vm="2631">
        <f ca="1"/>
        <v>253.48</v>
      </c>
      <c r="FD4" vm="978">
        <f ca="1"/>
        <v>248.05</v>
      </c>
      <c r="FE4" vm="1162">
        <f ca="1"/>
        <v>249.79</v>
      </c>
      <c r="FF4" vm="2632">
        <f ca="1"/>
        <v>254.49</v>
      </c>
      <c r="FG4" vm="2633">
        <f ca="1"/>
        <v>255.27</v>
      </c>
      <c r="FH4" vm="2634">
        <f ca="1"/>
        <v>258.2</v>
      </c>
      <c r="FI4" vm="2635">
        <f ca="1"/>
        <v>259.02</v>
      </c>
      <c r="FJ4" vm="2636">
        <f ca="1"/>
        <v>255.59</v>
      </c>
      <c r="FK4" vm="2637">
        <f ca="1"/>
        <v>252.2</v>
      </c>
      <c r="FL4" vm="2638">
        <f ca="1"/>
        <v>250.42</v>
      </c>
      <c r="FM4" vm="2639">
        <f ca="1"/>
        <v>243.85</v>
      </c>
      <c r="FN4" vm="2640">
        <f ca="1"/>
        <v>243.36</v>
      </c>
      <c r="FO4" vm="2641">
        <f ca="1"/>
        <v>245</v>
      </c>
      <c r="FP4" vm="2642">
        <f ca="1"/>
        <v>242.21</v>
      </c>
      <c r="FQ4" vm="2643">
        <f ca="1"/>
        <v>242.7</v>
      </c>
      <c r="FR4" vm="2644">
        <f ca="1"/>
        <v>236.85</v>
      </c>
      <c r="FS4" vm="2526">
        <f ca="1"/>
        <v>234.4</v>
      </c>
      <c r="FT4" vm="2645">
        <f ca="1"/>
        <v>233.28</v>
      </c>
      <c r="FU4" vm="2646">
        <f ca="1"/>
        <v>237.87</v>
      </c>
      <c r="FV4" vm="2647">
        <f ca="1"/>
        <v>228.26</v>
      </c>
      <c r="FW4" vm="2648">
        <f ca="1"/>
        <v>229.98</v>
      </c>
      <c r="FX4" vm="2649">
        <f ca="1"/>
        <v>222.64</v>
      </c>
      <c r="FY4" vm="2650">
        <f ca="1"/>
        <v>223.83</v>
      </c>
      <c r="FZ4" vm="2651">
        <f ca="1"/>
        <v>223.66</v>
      </c>
      <c r="GA4" vm="2652">
        <f ca="1"/>
        <v>222.78</v>
      </c>
      <c r="GB4" vm="2653">
        <f ca="1"/>
        <v>229.86</v>
      </c>
      <c r="GC4" vm="2654">
        <f ca="1"/>
        <v>238.26</v>
      </c>
      <c r="GD4" vm="2655">
        <f ca="1"/>
        <v>239.36</v>
      </c>
      <c r="GE4" vm="2656">
        <f ca="1"/>
        <v>237.59</v>
      </c>
      <c r="GF4" vm="2657">
        <f ca="1"/>
        <v>236</v>
      </c>
      <c r="GG4" vm="2658">
        <f ca="1"/>
        <v>228.01</v>
      </c>
      <c r="GH4" vm="2659">
        <f ca="1"/>
        <v>232.8</v>
      </c>
      <c r="GI4" vm="2660">
        <f ca="1"/>
        <v>232.47</v>
      </c>
      <c r="GJ4" vm="2661">
        <f ca="1"/>
        <v>233.22</v>
      </c>
      <c r="GK4" vm="2662">
        <f ca="1"/>
        <v>227.63</v>
      </c>
      <c r="GL4" vm="2663">
        <f ca="1"/>
        <v>227.65</v>
      </c>
      <c r="GM4" vm="2664">
        <f ca="1"/>
        <v>232.62</v>
      </c>
      <c r="GN4" vm="2665">
        <f ca="1"/>
        <v>236.87</v>
      </c>
      <c r="GO4" vm="1585">
        <f ca="1"/>
        <v>241.53</v>
      </c>
      <c r="GP4" vm="2666">
        <f ca="1"/>
        <v>244.6</v>
      </c>
      <c r="GQ4" vm="2667">
        <f ca="1"/>
        <v>244.47</v>
      </c>
      <c r="GR4" vm="2668">
        <f ca="1"/>
        <v>244.87</v>
      </c>
      <c r="GS4" vm="2669">
        <f ca="1"/>
        <v>245.83</v>
      </c>
      <c r="GT4" vm="2670">
        <f ca="1"/>
        <v>245.55</v>
      </c>
      <c r="GU4" vm="2671">
        <f ca="1"/>
        <v>247.1</v>
      </c>
      <c r="GV4" vm="2672">
        <f ca="1"/>
        <v>247.04</v>
      </c>
      <c r="GW4" vm="2673">
        <f ca="1"/>
        <v>240.36</v>
      </c>
      <c r="GX4" vm="2674">
        <f ca="1"/>
        <v>237.3</v>
      </c>
      <c r="GY4" vm="2675">
        <f ca="1"/>
        <v>241.84</v>
      </c>
      <c r="GZ4" vm="2676">
        <f ca="1"/>
        <v>238.03</v>
      </c>
      <c r="HA4" vm="2677">
        <f ca="1"/>
        <v>235.93</v>
      </c>
      <c r="HB4" vm="2678">
        <f ca="1"/>
        <v>235.74</v>
      </c>
      <c r="HC4" vm="2679">
        <f ca="1"/>
        <v>235.33</v>
      </c>
      <c r="HD4" vm="2680">
        <f ca="1"/>
        <v>239.07</v>
      </c>
      <c r="HE4" vm="2606">
        <f ca="1"/>
        <v>227.48</v>
      </c>
      <c r="HF4" vm="2681">
        <f ca="1"/>
        <v>220.84</v>
      </c>
      <c r="HG4" vm="2682">
        <f ca="1"/>
        <v>216.98</v>
      </c>
      <c r="HH4" vm="2510">
        <f ca="1"/>
        <v>209.68</v>
      </c>
      <c r="HI4" vm="2683">
        <f ca="1"/>
        <v>213.49</v>
      </c>
      <c r="HJ4" vm="2684">
        <f ca="1"/>
        <v>214</v>
      </c>
      <c r="HK4" vm="2685">
        <f ca="1"/>
        <v>212.69</v>
      </c>
      <c r="HL4" vm="2686">
        <f ca="1"/>
        <v>215.24</v>
      </c>
      <c r="HM4" vm="2515">
        <f ca="1"/>
        <v>214.1</v>
      </c>
      <c r="HN4" vm="2687">
        <f ca="1"/>
        <v>218.27</v>
      </c>
      <c r="HO4" vm="2688">
        <f ca="1"/>
        <v>220.73</v>
      </c>
      <c r="HP4" vm="2689">
        <f ca="1"/>
        <v>223.75</v>
      </c>
      <c r="HQ4" vm="2690">
        <f ca="1"/>
        <v>221.53</v>
      </c>
      <c r="HR4" vm="2691">
        <f ca="1"/>
        <v>223.85</v>
      </c>
      <c r="HS4" vm="2692">
        <f ca="1"/>
        <v>217.9</v>
      </c>
      <c r="HT4" vm="2693">
        <f ca="1"/>
        <v>222.13</v>
      </c>
      <c r="HU4" vm="2694">
        <f ca="1"/>
        <v>223.19</v>
      </c>
      <c r="HV4" vm="2695">
        <f ca="1"/>
        <v>223.89</v>
      </c>
      <c r="HW4" vm="2696">
        <f ca="1"/>
        <v>203.19</v>
      </c>
      <c r="HX4" vm="2697">
        <f ca="1"/>
        <v>188.38</v>
      </c>
      <c r="HY4" vm="2698">
        <f ca="1"/>
        <v>181.46</v>
      </c>
      <c r="HZ4" vm="2699">
        <f ca="1"/>
        <v>172.42</v>
      </c>
      <c r="IA4" vm="2700">
        <f ca="1"/>
        <v>198.85</v>
      </c>
      <c r="IB4" vm="2701">
        <f ca="1"/>
        <v>190.42</v>
      </c>
      <c r="IC4" vm="2702">
        <f ca="1"/>
        <v>198.15</v>
      </c>
      <c r="ID4" vm="2703">
        <f ca="1"/>
        <v>202.52</v>
      </c>
      <c r="IE4" vm="2704">
        <f ca="1"/>
        <v>202.14</v>
      </c>
      <c r="IF4" vm="2705">
        <f ca="1"/>
        <v>194.27</v>
      </c>
      <c r="IG4" vm="2706">
        <f ca="1"/>
        <v>196.98</v>
      </c>
      <c r="IH4" vm="2707">
        <f ca="1"/>
        <v>193.16</v>
      </c>
      <c r="II4" vm="2708">
        <f ca="1"/>
        <v>199.74</v>
      </c>
      <c r="IJ4" vm="2709">
        <f ca="1"/>
        <v>204.6</v>
      </c>
      <c r="IK4" vm="2710">
        <f ca="1"/>
        <v>208.37</v>
      </c>
      <c r="IL4" vm="2711">
        <f ca="1"/>
        <v>209.28</v>
      </c>
      <c r="IM4" vm="2712">
        <f ca="1"/>
        <v>210.14</v>
      </c>
      <c r="IN4" vm="2713">
        <f ca="1"/>
        <v>211.21</v>
      </c>
      <c r="IO4" vm="2714">
        <f ca="1"/>
        <v>212.5</v>
      </c>
      <c r="IP4" vm="2715">
        <f ca="1"/>
        <v>213.32</v>
      </c>
      <c r="IQ4" vm="2716">
        <f ca="1"/>
        <v>205.35</v>
      </c>
    </row>
    <row r="5" spans="1:251" x14ac:dyDescent="0.25">
      <c r="B5" t="s">
        <v>35</v>
      </c>
    </row>
    <row r="6" spans="1:251" x14ac:dyDescent="0.25">
      <c r="B6" t="s">
        <v>36</v>
      </c>
    </row>
    <row r="7" spans="1:251" x14ac:dyDescent="0.25">
      <c r="B7" t="s">
        <v>37</v>
      </c>
    </row>
    <row r="8" spans="1:251" x14ac:dyDescent="0.25">
      <c r="B8" t="s">
        <v>38</v>
      </c>
    </row>
    <row r="9" spans="1:251" x14ac:dyDescent="0.25">
      <c r="B9" t="s">
        <v>39</v>
      </c>
    </row>
    <row r="10" spans="1:251" x14ac:dyDescent="0.25">
      <c r="A10" t="s">
        <v>33</v>
      </c>
      <c r="B10" t="s">
        <v>40</v>
      </c>
    </row>
    <row r="11" spans="1:251" x14ac:dyDescent="0.25">
      <c r="B11" t="s">
        <v>41</v>
      </c>
    </row>
    <row r="12" spans="1:251" x14ac:dyDescent="0.25">
      <c r="B12" t="s">
        <v>42</v>
      </c>
    </row>
    <row r="13" spans="1:251" x14ac:dyDescent="0.25">
      <c r="B13" t="s">
        <v>43</v>
      </c>
    </row>
    <row r="14" spans="1:251" x14ac:dyDescent="0.25">
      <c r="B14" t="s">
        <v>44</v>
      </c>
    </row>
    <row r="15" spans="1:251" x14ac:dyDescent="0.25">
      <c r="B15" t="s">
        <v>45</v>
      </c>
    </row>
    <row r="16" spans="1:251" x14ac:dyDescent="0.25">
      <c r="B16" t="s">
        <v>46</v>
      </c>
    </row>
    <row r="17" spans="2:2" x14ac:dyDescent="0.25">
      <c r="B17" t="s">
        <v>47</v>
      </c>
    </row>
    <row r="18" spans="2:2" x14ac:dyDescent="0.25">
      <c r="B18" t="s">
        <v>48</v>
      </c>
    </row>
    <row r="19" spans="2:2" x14ac:dyDescent="0.25">
      <c r="B19" t="s">
        <v>49</v>
      </c>
    </row>
    <row r="20" spans="2:2" x14ac:dyDescent="0.25">
      <c r="B20" t="s">
        <v>50</v>
      </c>
    </row>
    <row r="21" spans="2:2" x14ac:dyDescent="0.25">
      <c r="B21" t="s">
        <v>51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DD2B1-5685-47D8-9223-A2E2D99950EA}">
  <dimension ref="A1:IQ21"/>
  <sheetViews>
    <sheetView topLeftCell="F1" workbookViewId="0">
      <selection activeCell="B16" sqref="B16:C16"/>
    </sheetView>
  </sheetViews>
  <sheetFormatPr defaultRowHeight="15" x14ac:dyDescent="0.25"/>
  <cols>
    <col min="1" max="1" width="11.85546875" bestFit="1" customWidth="1"/>
    <col min="2" max="2" width="15.85546875" bestFit="1" customWidth="1"/>
    <col min="3" max="253" width="10.42578125" bestFit="1" customWidth="1"/>
  </cols>
  <sheetData>
    <row r="1" spans="1:251" x14ac:dyDescent="0.25">
      <c r="A1" s="25" t="s">
        <v>13</v>
      </c>
      <c r="B1" t="s">
        <v>31</v>
      </c>
    </row>
    <row r="3" spans="1:251" x14ac:dyDescent="0.25">
      <c r="A3" s="25" t="s">
        <v>25</v>
      </c>
      <c r="B3" s="25" t="s">
        <v>26</v>
      </c>
      <c r="C3" cm="1" vm="2">
        <f t="array" aca="1" ref="C3:IQ4" ca="1">TRANSPOSE(_xlfn.STOCKHISTORY(A4&amp;":"&amp;B4,TODAY()-365,TODAY(),0,0,0,1))</f>
        <v>45418</v>
      </c>
      <c r="D3" vm="3">
        <f ca="1"/>
        <v>45419</v>
      </c>
      <c r="E3" vm="4">
        <f ca="1"/>
        <v>45420</v>
      </c>
      <c r="F3" vm="5">
        <f ca="1"/>
        <v>45421</v>
      </c>
      <c r="G3" vm="6">
        <f ca="1"/>
        <v>45422</v>
      </c>
      <c r="H3" vm="7">
        <f ca="1"/>
        <v>45425</v>
      </c>
      <c r="I3" vm="8">
        <f ca="1"/>
        <v>45426</v>
      </c>
      <c r="J3" vm="9">
        <f ca="1"/>
        <v>45427</v>
      </c>
      <c r="K3" vm="10">
        <f ca="1"/>
        <v>45428</v>
      </c>
      <c r="L3" vm="11">
        <f ca="1"/>
        <v>45429</v>
      </c>
      <c r="M3" vm="12">
        <f ca="1"/>
        <v>45432</v>
      </c>
      <c r="N3" vm="13">
        <f ca="1"/>
        <v>45433</v>
      </c>
      <c r="O3" vm="14">
        <f ca="1"/>
        <v>45434</v>
      </c>
      <c r="P3" vm="15">
        <f ca="1"/>
        <v>45435</v>
      </c>
      <c r="Q3" vm="16">
        <f ca="1"/>
        <v>45436</v>
      </c>
      <c r="R3" vm="17">
        <f ca="1"/>
        <v>45440</v>
      </c>
      <c r="S3" vm="18">
        <f ca="1"/>
        <v>45441</v>
      </c>
      <c r="T3" vm="19">
        <f ca="1"/>
        <v>45442</v>
      </c>
      <c r="U3" vm="20">
        <f ca="1"/>
        <v>45443</v>
      </c>
      <c r="V3" vm="21">
        <f ca="1"/>
        <v>45446</v>
      </c>
      <c r="W3" vm="22">
        <f ca="1"/>
        <v>45447</v>
      </c>
      <c r="X3" vm="23">
        <f ca="1"/>
        <v>45448</v>
      </c>
      <c r="Y3" vm="24">
        <f ca="1"/>
        <v>45449</v>
      </c>
      <c r="Z3" vm="25">
        <f ca="1"/>
        <v>45450</v>
      </c>
      <c r="AA3" vm="26">
        <f ca="1"/>
        <v>45453</v>
      </c>
      <c r="AB3" vm="27">
        <f ca="1"/>
        <v>45454</v>
      </c>
      <c r="AC3" vm="28">
        <f ca="1"/>
        <v>45455</v>
      </c>
      <c r="AD3" vm="29">
        <f ca="1"/>
        <v>45456</v>
      </c>
      <c r="AE3" vm="30">
        <f ca="1"/>
        <v>45457</v>
      </c>
      <c r="AF3" vm="31">
        <f ca="1"/>
        <v>45460</v>
      </c>
      <c r="AG3" vm="32">
        <f ca="1"/>
        <v>45461</v>
      </c>
      <c r="AH3" vm="33">
        <f ca="1"/>
        <v>45463</v>
      </c>
      <c r="AI3" vm="34">
        <f ca="1"/>
        <v>45464</v>
      </c>
      <c r="AJ3" vm="35">
        <f ca="1"/>
        <v>45467</v>
      </c>
      <c r="AK3" vm="36">
        <f ca="1"/>
        <v>45468</v>
      </c>
      <c r="AL3" vm="37">
        <f ca="1"/>
        <v>45469</v>
      </c>
      <c r="AM3" vm="38">
        <f ca="1"/>
        <v>45470</v>
      </c>
      <c r="AN3" vm="39">
        <f ca="1"/>
        <v>45471</v>
      </c>
      <c r="AO3" vm="40">
        <f ca="1"/>
        <v>45474</v>
      </c>
      <c r="AP3" vm="41">
        <f ca="1"/>
        <v>45475</v>
      </c>
      <c r="AQ3" vm="42">
        <f ca="1"/>
        <v>45476</v>
      </c>
      <c r="AR3" vm="43">
        <f ca="1"/>
        <v>45478</v>
      </c>
      <c r="AS3" vm="44">
        <f ca="1"/>
        <v>45481</v>
      </c>
      <c r="AT3" vm="45">
        <f ca="1"/>
        <v>45482</v>
      </c>
      <c r="AU3" vm="46">
        <f ca="1"/>
        <v>45483</v>
      </c>
      <c r="AV3" vm="47">
        <f ca="1"/>
        <v>45484</v>
      </c>
      <c r="AW3" vm="48">
        <f ca="1"/>
        <v>45485</v>
      </c>
      <c r="AX3" vm="49">
        <f ca="1"/>
        <v>45488</v>
      </c>
      <c r="AY3" vm="50">
        <f ca="1"/>
        <v>45489</v>
      </c>
      <c r="AZ3" vm="51">
        <f ca="1"/>
        <v>45490</v>
      </c>
      <c r="BA3" vm="52">
        <f ca="1"/>
        <v>45491</v>
      </c>
      <c r="BB3" vm="53">
        <f ca="1"/>
        <v>45492</v>
      </c>
      <c r="BC3" vm="54">
        <f ca="1"/>
        <v>45495</v>
      </c>
      <c r="BD3" vm="55">
        <f ca="1"/>
        <v>45496</v>
      </c>
      <c r="BE3" vm="56">
        <f ca="1"/>
        <v>45497</v>
      </c>
      <c r="BF3" vm="57">
        <f ca="1"/>
        <v>45498</v>
      </c>
      <c r="BG3" vm="58">
        <f ca="1"/>
        <v>45499</v>
      </c>
      <c r="BH3" vm="59">
        <f ca="1"/>
        <v>45502</v>
      </c>
      <c r="BI3" vm="60">
        <f ca="1"/>
        <v>45503</v>
      </c>
      <c r="BJ3" vm="61">
        <f ca="1"/>
        <v>45504</v>
      </c>
      <c r="BK3" vm="62">
        <f ca="1"/>
        <v>45505</v>
      </c>
      <c r="BL3" vm="63">
        <f ca="1"/>
        <v>45506</v>
      </c>
      <c r="BM3" vm="64">
        <f ca="1"/>
        <v>45509</v>
      </c>
      <c r="BN3" vm="65">
        <f ca="1"/>
        <v>45510</v>
      </c>
      <c r="BO3" vm="66">
        <f ca="1"/>
        <v>45511</v>
      </c>
      <c r="BP3" vm="67">
        <f ca="1"/>
        <v>45512</v>
      </c>
      <c r="BQ3" vm="68">
        <f ca="1"/>
        <v>45513</v>
      </c>
      <c r="BR3" vm="69">
        <f ca="1"/>
        <v>45516</v>
      </c>
      <c r="BS3" vm="70">
        <f ca="1"/>
        <v>45517</v>
      </c>
      <c r="BT3" vm="71">
        <f ca="1"/>
        <v>45518</v>
      </c>
      <c r="BU3" vm="72">
        <f ca="1"/>
        <v>45519</v>
      </c>
      <c r="BV3" vm="73">
        <f ca="1"/>
        <v>45520</v>
      </c>
      <c r="BW3" vm="74">
        <f ca="1"/>
        <v>45523</v>
      </c>
      <c r="BX3" vm="75">
        <f ca="1"/>
        <v>45524</v>
      </c>
      <c r="BY3" vm="76">
        <f ca="1"/>
        <v>45525</v>
      </c>
      <c r="BZ3" vm="77">
        <f ca="1"/>
        <v>45526</v>
      </c>
      <c r="CA3" vm="78">
        <f ca="1"/>
        <v>45527</v>
      </c>
      <c r="CB3" vm="79">
        <f ca="1"/>
        <v>45530</v>
      </c>
      <c r="CC3" vm="80">
        <f ca="1"/>
        <v>45531</v>
      </c>
      <c r="CD3" vm="81">
        <f ca="1"/>
        <v>45532</v>
      </c>
      <c r="CE3" vm="82">
        <f ca="1"/>
        <v>45533</v>
      </c>
      <c r="CF3" vm="83">
        <f ca="1"/>
        <v>45534</v>
      </c>
      <c r="CG3" vm="84">
        <f ca="1"/>
        <v>45538</v>
      </c>
      <c r="CH3" vm="85">
        <f ca="1"/>
        <v>45539</v>
      </c>
      <c r="CI3" vm="86">
        <f ca="1"/>
        <v>45540</v>
      </c>
      <c r="CJ3" vm="87">
        <f ca="1"/>
        <v>45541</v>
      </c>
      <c r="CK3" vm="88">
        <f ca="1"/>
        <v>45544</v>
      </c>
      <c r="CL3" vm="89">
        <f ca="1"/>
        <v>45545</v>
      </c>
      <c r="CM3" vm="90">
        <f ca="1"/>
        <v>45546</v>
      </c>
      <c r="CN3" vm="91">
        <f ca="1"/>
        <v>45547</v>
      </c>
      <c r="CO3" vm="92">
        <f ca="1"/>
        <v>45548</v>
      </c>
      <c r="CP3" vm="93">
        <f ca="1"/>
        <v>45551</v>
      </c>
      <c r="CQ3" vm="94">
        <f ca="1"/>
        <v>45552</v>
      </c>
      <c r="CR3" vm="95">
        <f ca="1"/>
        <v>45553</v>
      </c>
      <c r="CS3" vm="96">
        <f ca="1"/>
        <v>45554</v>
      </c>
      <c r="CT3" vm="97">
        <f ca="1"/>
        <v>45555</v>
      </c>
      <c r="CU3" vm="98">
        <f ca="1"/>
        <v>45558</v>
      </c>
      <c r="CV3" vm="99">
        <f ca="1"/>
        <v>45559</v>
      </c>
      <c r="CW3" vm="100">
        <f ca="1"/>
        <v>45560</v>
      </c>
      <c r="CX3" vm="101">
        <f ca="1"/>
        <v>45561</v>
      </c>
      <c r="CY3" vm="102">
        <f ca="1"/>
        <v>45562</v>
      </c>
      <c r="CZ3" vm="103">
        <f ca="1"/>
        <v>45565</v>
      </c>
      <c r="DA3" vm="104">
        <f ca="1"/>
        <v>45566</v>
      </c>
      <c r="DB3" vm="105">
        <f ca="1"/>
        <v>45567</v>
      </c>
      <c r="DC3" vm="106">
        <f ca="1"/>
        <v>45568</v>
      </c>
      <c r="DD3" vm="107">
        <f ca="1"/>
        <v>45569</v>
      </c>
      <c r="DE3" vm="108">
        <f ca="1"/>
        <v>45572</v>
      </c>
      <c r="DF3" vm="109">
        <f ca="1"/>
        <v>45573</v>
      </c>
      <c r="DG3" vm="110">
        <f ca="1"/>
        <v>45574</v>
      </c>
      <c r="DH3" vm="111">
        <f ca="1"/>
        <v>45575</v>
      </c>
      <c r="DI3" vm="112">
        <f ca="1"/>
        <v>45576</v>
      </c>
      <c r="DJ3" vm="113">
        <f ca="1"/>
        <v>45579</v>
      </c>
      <c r="DK3" vm="114">
        <f ca="1"/>
        <v>45580</v>
      </c>
      <c r="DL3" vm="115">
        <f ca="1"/>
        <v>45581</v>
      </c>
      <c r="DM3" vm="116">
        <f ca="1"/>
        <v>45582</v>
      </c>
      <c r="DN3" vm="117">
        <f ca="1"/>
        <v>45583</v>
      </c>
      <c r="DO3" vm="118">
        <f ca="1"/>
        <v>45586</v>
      </c>
      <c r="DP3" vm="119">
        <f ca="1"/>
        <v>45587</v>
      </c>
      <c r="DQ3" vm="120">
        <f ca="1"/>
        <v>45588</v>
      </c>
      <c r="DR3" vm="121">
        <f ca="1"/>
        <v>45589</v>
      </c>
      <c r="DS3" vm="122">
        <f ca="1"/>
        <v>45590</v>
      </c>
      <c r="DT3" vm="123">
        <f ca="1"/>
        <v>45593</v>
      </c>
      <c r="DU3" vm="124">
        <f ca="1"/>
        <v>45594</v>
      </c>
      <c r="DV3" vm="125">
        <f ca="1"/>
        <v>45595</v>
      </c>
      <c r="DW3" vm="126">
        <f ca="1"/>
        <v>45596</v>
      </c>
      <c r="DX3" vm="127">
        <f ca="1"/>
        <v>45597</v>
      </c>
      <c r="DY3" vm="128">
        <f ca="1"/>
        <v>45600</v>
      </c>
      <c r="DZ3" vm="129">
        <f ca="1"/>
        <v>45601</v>
      </c>
      <c r="EA3" vm="130">
        <f ca="1"/>
        <v>45602</v>
      </c>
      <c r="EB3" vm="131">
        <f ca="1"/>
        <v>45603</v>
      </c>
      <c r="EC3" vm="132">
        <f ca="1"/>
        <v>45604</v>
      </c>
      <c r="ED3" vm="133">
        <f ca="1"/>
        <v>45607</v>
      </c>
      <c r="EE3" vm="134">
        <f ca="1"/>
        <v>45608</v>
      </c>
      <c r="EF3" vm="135">
        <f ca="1"/>
        <v>45609</v>
      </c>
      <c r="EG3" vm="136">
        <f ca="1"/>
        <v>45610</v>
      </c>
      <c r="EH3" vm="137">
        <f ca="1"/>
        <v>45611</v>
      </c>
      <c r="EI3" vm="138">
        <f ca="1"/>
        <v>45614</v>
      </c>
      <c r="EJ3" vm="139">
        <f ca="1"/>
        <v>45615</v>
      </c>
      <c r="EK3" vm="140">
        <f ca="1"/>
        <v>45616</v>
      </c>
      <c r="EL3" vm="141">
        <f ca="1"/>
        <v>45617</v>
      </c>
      <c r="EM3" vm="142">
        <f ca="1"/>
        <v>45618</v>
      </c>
      <c r="EN3" vm="143">
        <f ca="1"/>
        <v>45621</v>
      </c>
      <c r="EO3" vm="144">
        <f ca="1"/>
        <v>45622</v>
      </c>
      <c r="EP3" vm="145">
        <f ca="1"/>
        <v>45623</v>
      </c>
      <c r="EQ3" vm="146">
        <f ca="1"/>
        <v>45625</v>
      </c>
      <c r="ER3" vm="147">
        <f ca="1"/>
        <v>45628</v>
      </c>
      <c r="ES3" vm="148">
        <f ca="1"/>
        <v>45629</v>
      </c>
      <c r="ET3" vm="149">
        <f ca="1"/>
        <v>45630</v>
      </c>
      <c r="EU3" vm="150">
        <f ca="1"/>
        <v>45631</v>
      </c>
      <c r="EV3" vm="151">
        <f ca="1"/>
        <v>45632</v>
      </c>
      <c r="EW3" vm="152">
        <f ca="1"/>
        <v>45635</v>
      </c>
      <c r="EX3" vm="153">
        <f ca="1"/>
        <v>45636</v>
      </c>
      <c r="EY3" vm="154">
        <f ca="1"/>
        <v>45637</v>
      </c>
      <c r="EZ3" vm="155">
        <f ca="1"/>
        <v>45638</v>
      </c>
      <c r="FA3" vm="156">
        <f ca="1"/>
        <v>45639</v>
      </c>
      <c r="FB3" vm="157">
        <f ca="1"/>
        <v>45642</v>
      </c>
      <c r="FC3" vm="158">
        <f ca="1"/>
        <v>45643</v>
      </c>
      <c r="FD3" vm="159">
        <f ca="1"/>
        <v>45644</v>
      </c>
      <c r="FE3" vm="160">
        <f ca="1"/>
        <v>45645</v>
      </c>
      <c r="FF3" vm="161">
        <f ca="1"/>
        <v>45646</v>
      </c>
      <c r="FG3" vm="162">
        <f ca="1"/>
        <v>45649</v>
      </c>
      <c r="FH3" vm="163">
        <f ca="1"/>
        <v>45650</v>
      </c>
      <c r="FI3" vm="164">
        <f ca="1"/>
        <v>45652</v>
      </c>
      <c r="FJ3" vm="165">
        <f ca="1"/>
        <v>45653</v>
      </c>
      <c r="FK3" vm="166">
        <f ca="1"/>
        <v>45656</v>
      </c>
      <c r="FL3" vm="167">
        <f ca="1"/>
        <v>45657</v>
      </c>
      <c r="FM3" vm="168">
        <f ca="1"/>
        <v>45659</v>
      </c>
      <c r="FN3" vm="169">
        <f ca="1"/>
        <v>45660</v>
      </c>
      <c r="FO3" vm="170">
        <f ca="1"/>
        <v>45663</v>
      </c>
      <c r="FP3" vm="171">
        <f ca="1"/>
        <v>45664</v>
      </c>
      <c r="FQ3" vm="172">
        <f ca="1"/>
        <v>45665</v>
      </c>
      <c r="FR3" vm="173">
        <f ca="1"/>
        <v>45667</v>
      </c>
      <c r="FS3" vm="174">
        <f ca="1"/>
        <v>45670</v>
      </c>
      <c r="FT3" vm="175">
        <f ca="1"/>
        <v>45671</v>
      </c>
      <c r="FU3" vm="176">
        <f ca="1"/>
        <v>45672</v>
      </c>
      <c r="FV3" vm="177">
        <f ca="1"/>
        <v>45673</v>
      </c>
      <c r="FW3" vm="178">
        <f ca="1"/>
        <v>45674</v>
      </c>
      <c r="FX3" vm="179">
        <f ca="1"/>
        <v>45678</v>
      </c>
      <c r="FY3" vm="180">
        <f ca="1"/>
        <v>45679</v>
      </c>
      <c r="FZ3" vm="181">
        <f ca="1"/>
        <v>45680</v>
      </c>
      <c r="GA3" vm="182">
        <f ca="1"/>
        <v>45681</v>
      </c>
      <c r="GB3" vm="183">
        <f ca="1"/>
        <v>45684</v>
      </c>
      <c r="GC3" vm="184">
        <f ca="1"/>
        <v>45685</v>
      </c>
      <c r="GD3" vm="185">
        <f ca="1"/>
        <v>45686</v>
      </c>
      <c r="GE3" vm="186">
        <f ca="1"/>
        <v>45687</v>
      </c>
      <c r="GF3" vm="187">
        <f ca="1"/>
        <v>45688</v>
      </c>
      <c r="GG3" vm="188">
        <f ca="1"/>
        <v>45691</v>
      </c>
      <c r="GH3" vm="189">
        <f ca="1"/>
        <v>45692</v>
      </c>
      <c r="GI3" vm="190">
        <f ca="1"/>
        <v>45693</v>
      </c>
      <c r="GJ3" vm="191">
        <f ca="1"/>
        <v>45694</v>
      </c>
      <c r="GK3" vm="192">
        <f ca="1"/>
        <v>45695</v>
      </c>
      <c r="GL3" vm="193">
        <f ca="1"/>
        <v>45698</v>
      </c>
      <c r="GM3" vm="194">
        <f ca="1"/>
        <v>45699</v>
      </c>
      <c r="GN3" vm="195">
        <f ca="1"/>
        <v>45700</v>
      </c>
      <c r="GO3" vm="196">
        <f ca="1"/>
        <v>45701</v>
      </c>
      <c r="GP3" vm="197">
        <f ca="1"/>
        <v>45702</v>
      </c>
      <c r="GQ3" vm="198">
        <f ca="1"/>
        <v>45706</v>
      </c>
      <c r="GR3" vm="199">
        <f ca="1"/>
        <v>45707</v>
      </c>
      <c r="GS3" vm="200">
        <f ca="1"/>
        <v>45708</v>
      </c>
      <c r="GT3" vm="201">
        <f ca="1"/>
        <v>45709</v>
      </c>
      <c r="GU3" vm="202">
        <f ca="1"/>
        <v>45712</v>
      </c>
      <c r="GV3" vm="203">
        <f ca="1"/>
        <v>45713</v>
      </c>
      <c r="GW3" vm="204">
        <f ca="1"/>
        <v>45714</v>
      </c>
      <c r="GX3" vm="205">
        <f ca="1"/>
        <v>45715</v>
      </c>
      <c r="GY3" vm="206">
        <f ca="1"/>
        <v>45716</v>
      </c>
      <c r="GZ3" vm="207">
        <f ca="1"/>
        <v>45719</v>
      </c>
      <c r="HA3" vm="208">
        <f ca="1"/>
        <v>45720</v>
      </c>
      <c r="HB3" vm="209">
        <f ca="1"/>
        <v>45721</v>
      </c>
      <c r="HC3" vm="210">
        <f ca="1"/>
        <v>45722</v>
      </c>
      <c r="HD3" vm="211">
        <f ca="1"/>
        <v>45723</v>
      </c>
      <c r="HE3" vm="212">
        <f ca="1"/>
        <v>45726</v>
      </c>
      <c r="HF3" vm="213">
        <f ca="1"/>
        <v>45727</v>
      </c>
      <c r="HG3" vm="214">
        <f ca="1"/>
        <v>45728</v>
      </c>
      <c r="HH3" vm="215">
        <f ca="1"/>
        <v>45729</v>
      </c>
      <c r="HI3" vm="216">
        <f ca="1"/>
        <v>45730</v>
      </c>
      <c r="HJ3" vm="217">
        <f ca="1"/>
        <v>45733</v>
      </c>
      <c r="HK3" vm="218">
        <f ca="1"/>
        <v>45734</v>
      </c>
      <c r="HL3" vm="219">
        <f ca="1"/>
        <v>45735</v>
      </c>
      <c r="HM3" vm="220">
        <f ca="1"/>
        <v>45736</v>
      </c>
      <c r="HN3" vm="221">
        <f ca="1"/>
        <v>45737</v>
      </c>
      <c r="HO3" vm="222">
        <f ca="1"/>
        <v>45740</v>
      </c>
      <c r="HP3" vm="223">
        <f ca="1"/>
        <v>45741</v>
      </c>
      <c r="HQ3" vm="224">
        <f ca="1"/>
        <v>45742</v>
      </c>
      <c r="HR3" vm="225">
        <f ca="1"/>
        <v>45743</v>
      </c>
      <c r="HS3" vm="226">
        <f ca="1"/>
        <v>45744</v>
      </c>
      <c r="HT3" vm="227">
        <f ca="1"/>
        <v>45747</v>
      </c>
      <c r="HU3" vm="228">
        <f ca="1"/>
        <v>45748</v>
      </c>
      <c r="HV3" vm="229">
        <f ca="1"/>
        <v>45749</v>
      </c>
      <c r="HW3" vm="230">
        <f ca="1"/>
        <v>45750</v>
      </c>
      <c r="HX3" vm="231">
        <f ca="1"/>
        <v>45751</v>
      </c>
      <c r="HY3" vm="232">
        <f ca="1"/>
        <v>45754</v>
      </c>
      <c r="HZ3" vm="233">
        <f ca="1"/>
        <v>45755</v>
      </c>
      <c r="IA3" vm="234">
        <f ca="1"/>
        <v>45756</v>
      </c>
      <c r="IB3" vm="235">
        <f ca="1"/>
        <v>45757</v>
      </c>
      <c r="IC3" vm="236">
        <f ca="1"/>
        <v>45758</v>
      </c>
      <c r="ID3" vm="237">
        <f ca="1"/>
        <v>45761</v>
      </c>
      <c r="IE3" vm="238">
        <f ca="1"/>
        <v>45762</v>
      </c>
      <c r="IF3" vm="239">
        <f ca="1"/>
        <v>45763</v>
      </c>
      <c r="IG3" vm="240">
        <f ca="1"/>
        <v>45764</v>
      </c>
      <c r="IH3" vm="241">
        <f ca="1"/>
        <v>45768</v>
      </c>
      <c r="II3" vm="242">
        <f ca="1"/>
        <v>45769</v>
      </c>
      <c r="IJ3" vm="243">
        <f ca="1"/>
        <v>45770</v>
      </c>
      <c r="IK3" vm="244">
        <f ca="1"/>
        <v>45771</v>
      </c>
      <c r="IL3" vm="245">
        <f ca="1"/>
        <v>45772</v>
      </c>
      <c r="IM3" vm="246">
        <f ca="1"/>
        <v>45775</v>
      </c>
      <c r="IN3" vm="247">
        <f ca="1"/>
        <v>45776</v>
      </c>
      <c r="IO3" vm="248">
        <f ca="1"/>
        <v>45777</v>
      </c>
      <c r="IP3" vm="249">
        <f ca="1"/>
        <v>45778</v>
      </c>
      <c r="IQ3" vm="250">
        <f ca="1"/>
        <v>45779</v>
      </c>
    </row>
    <row r="4" spans="1:251" x14ac:dyDescent="0.25">
      <c r="A4" t="s">
        <v>32</v>
      </c>
      <c r="B4" t="s">
        <v>34</v>
      </c>
      <c r="C4" vm="2479">
        <f ca="1"/>
        <v>181.71</v>
      </c>
      <c r="D4" vm="2480">
        <f ca="1"/>
        <v>182.4</v>
      </c>
      <c r="E4" vm="2481">
        <f ca="1"/>
        <v>182.74</v>
      </c>
      <c r="F4" vm="2482">
        <f ca="1"/>
        <v>184.57</v>
      </c>
      <c r="G4" vm="2483">
        <f ca="1"/>
        <v>183.05</v>
      </c>
      <c r="H4" vm="2484">
        <f ca="1"/>
        <v>186.28</v>
      </c>
      <c r="I4" vm="2485">
        <f ca="1"/>
        <v>187.43</v>
      </c>
      <c r="J4" vm="2486">
        <f ca="1"/>
        <v>189.72</v>
      </c>
      <c r="K4" vm="2487">
        <f ca="1"/>
        <v>189.84</v>
      </c>
      <c r="L4" vm="2488">
        <f ca="1"/>
        <v>189.87</v>
      </c>
      <c r="M4" vm="2489">
        <f ca="1"/>
        <v>191.04</v>
      </c>
      <c r="N4" vm="2490">
        <f ca="1"/>
        <v>192.35</v>
      </c>
      <c r="O4" vm="2491">
        <f ca="1"/>
        <v>190.9</v>
      </c>
      <c r="P4" vm="2492">
        <f ca="1"/>
        <v>186.88</v>
      </c>
      <c r="Q4" vm="2493">
        <f ca="1"/>
        <v>189.98</v>
      </c>
      <c r="R4" vm="2494">
        <f ca="1"/>
        <v>189.99</v>
      </c>
      <c r="S4" vm="2495">
        <f ca="1"/>
        <v>190.29</v>
      </c>
      <c r="T4" vm="2496">
        <f ca="1"/>
        <v>191.29</v>
      </c>
      <c r="U4" vm="2497">
        <f ca="1"/>
        <v>192.25</v>
      </c>
      <c r="V4" vm="2498">
        <f ca="1"/>
        <v>194.03</v>
      </c>
      <c r="W4" vm="2499">
        <f ca="1"/>
        <v>194.35</v>
      </c>
      <c r="X4" vm="2500">
        <f ca="1"/>
        <v>195.87</v>
      </c>
      <c r="Y4" vm="2501">
        <f ca="1"/>
        <v>194.48</v>
      </c>
      <c r="Z4" vm="2502">
        <f ca="1"/>
        <v>196.89</v>
      </c>
      <c r="AA4" vm="2503">
        <f ca="1"/>
        <v>193.12</v>
      </c>
      <c r="AB4" vm="2504">
        <f ca="1"/>
        <v>207.15</v>
      </c>
      <c r="AC4" vm="2505">
        <f ca="1"/>
        <v>213.07</v>
      </c>
      <c r="AD4" vm="2506">
        <f ca="1"/>
        <v>214.24</v>
      </c>
      <c r="AE4" vm="2507">
        <f ca="1"/>
        <v>212.49</v>
      </c>
      <c r="AF4" vm="2508">
        <f ca="1"/>
        <v>216.67</v>
      </c>
      <c r="AG4" vm="2509">
        <f ca="1"/>
        <v>214.29</v>
      </c>
      <c r="AH4" vm="2510">
        <f ca="1"/>
        <v>209.68</v>
      </c>
      <c r="AI4" vm="2511">
        <f ca="1"/>
        <v>207.49</v>
      </c>
      <c r="AJ4" vm="2512">
        <f ca="1"/>
        <v>208.14</v>
      </c>
      <c r="AK4" vm="2513">
        <f ca="1"/>
        <v>209.07</v>
      </c>
      <c r="AL4" vm="2514">
        <f ca="1"/>
        <v>213.25</v>
      </c>
      <c r="AM4" vm="2515">
        <f ca="1"/>
        <v>214.1</v>
      </c>
      <c r="AN4" vm="2516">
        <f ca="1"/>
        <v>210.62</v>
      </c>
      <c r="AO4" vm="2517">
        <f ca="1"/>
        <v>216.75</v>
      </c>
      <c r="AP4" vm="2518">
        <f ca="1"/>
        <v>220.27</v>
      </c>
      <c r="AQ4" vm="2519">
        <f ca="1"/>
        <v>221.55</v>
      </c>
      <c r="AR4" vm="2520">
        <f ca="1"/>
        <v>226.34</v>
      </c>
      <c r="AS4" vm="2521">
        <f ca="1"/>
        <v>227.82</v>
      </c>
      <c r="AT4" vm="2522">
        <f ca="1"/>
        <v>228.68</v>
      </c>
      <c r="AU4" vm="2523">
        <f ca="1"/>
        <v>232.98</v>
      </c>
      <c r="AV4" vm="2524">
        <f ca="1"/>
        <v>227.57</v>
      </c>
      <c r="AW4" vm="2525">
        <f ca="1"/>
        <v>230.54</v>
      </c>
      <c r="AX4" vm="2526">
        <f ca="1"/>
        <v>234.4</v>
      </c>
      <c r="AY4" vm="2527">
        <f ca="1"/>
        <v>234.82</v>
      </c>
      <c r="AZ4" vm="2528">
        <f ca="1"/>
        <v>228.88</v>
      </c>
      <c r="BA4" vm="2529">
        <f ca="1"/>
        <v>224.18</v>
      </c>
      <c r="BB4" vm="2530">
        <f ca="1"/>
        <v>224.31</v>
      </c>
      <c r="BC4" vm="2531">
        <f ca="1"/>
        <v>223.96</v>
      </c>
      <c r="BD4" vm="2532">
        <f ca="1"/>
        <v>225.01</v>
      </c>
      <c r="BE4" vm="2533">
        <f ca="1"/>
        <v>218.54</v>
      </c>
      <c r="BF4" vm="2534">
        <f ca="1"/>
        <v>217.49</v>
      </c>
      <c r="BG4" vm="2535">
        <f ca="1"/>
        <v>217.96</v>
      </c>
      <c r="BH4" vm="2536">
        <f ca="1"/>
        <v>218.24</v>
      </c>
      <c r="BI4" vm="2537">
        <f ca="1"/>
        <v>218.8</v>
      </c>
      <c r="BJ4" vm="2538">
        <f ca="1"/>
        <v>222.08</v>
      </c>
      <c r="BK4" vm="2539">
        <f ca="1"/>
        <v>218.36</v>
      </c>
      <c r="BL4" vm="2540">
        <f ca="1"/>
        <v>219.86</v>
      </c>
      <c r="BM4" vm="2541">
        <f ca="1"/>
        <v>209.27</v>
      </c>
      <c r="BN4" vm="1523">
        <f ca="1"/>
        <v>207.23</v>
      </c>
      <c r="BO4" vm="2542">
        <f ca="1"/>
        <v>209.82</v>
      </c>
      <c r="BP4" vm="2543">
        <f ca="1"/>
        <v>213.31</v>
      </c>
      <c r="BQ4" vm="2544">
        <f ca="1"/>
        <v>216.24</v>
      </c>
      <c r="BR4" vm="2545">
        <f ca="1"/>
        <v>217.53</v>
      </c>
      <c r="BS4" vm="2546">
        <f ca="1"/>
        <v>221.27</v>
      </c>
      <c r="BT4" vm="2547">
        <f ca="1"/>
        <v>221.72</v>
      </c>
      <c r="BU4" vm="2548">
        <f ca="1"/>
        <v>224.72</v>
      </c>
      <c r="BV4" vm="2549">
        <f ca="1"/>
        <v>226.05</v>
      </c>
      <c r="BW4" vm="2550">
        <f ca="1"/>
        <v>225.89</v>
      </c>
      <c r="BX4" vm="2551">
        <f ca="1"/>
        <v>226.51</v>
      </c>
      <c r="BY4" vm="2552">
        <f ca="1"/>
        <v>226.4</v>
      </c>
      <c r="BZ4" vm="2553">
        <f ca="1"/>
        <v>224.53</v>
      </c>
      <c r="CA4" vm="2554">
        <f ca="1"/>
        <v>226.84</v>
      </c>
      <c r="CB4" vm="2555">
        <f ca="1"/>
        <v>227.18</v>
      </c>
      <c r="CC4" vm="2556">
        <f ca="1"/>
        <v>228.03</v>
      </c>
      <c r="CD4" vm="2557">
        <f ca="1"/>
        <v>226.49</v>
      </c>
      <c r="CE4" vm="2558">
        <f ca="1"/>
        <v>229.79</v>
      </c>
      <c r="CF4" vm="2559">
        <f ca="1"/>
        <v>229</v>
      </c>
      <c r="CG4" vm="2560">
        <f ca="1"/>
        <v>222.77</v>
      </c>
      <c r="CH4" vm="2561">
        <f ca="1"/>
        <v>220.85</v>
      </c>
      <c r="CI4" vm="2562">
        <f ca="1"/>
        <v>222.38</v>
      </c>
      <c r="CJ4" vm="2563">
        <f ca="1"/>
        <v>220.82</v>
      </c>
      <c r="CK4" vm="2564">
        <f ca="1"/>
        <v>220.91</v>
      </c>
      <c r="CL4" vm="2565">
        <f ca="1"/>
        <v>220.11</v>
      </c>
      <c r="CM4" vm="2566">
        <f ca="1"/>
        <v>222.66</v>
      </c>
      <c r="CN4" vm="2560">
        <f ca="1"/>
        <v>222.77</v>
      </c>
      <c r="CO4" vm="2567">
        <f ca="1"/>
        <v>222.5</v>
      </c>
      <c r="CP4" vm="2568">
        <f ca="1"/>
        <v>216.32</v>
      </c>
      <c r="CQ4" vm="2569">
        <f ca="1"/>
        <v>216.79</v>
      </c>
      <c r="CR4" vm="2570">
        <f ca="1"/>
        <v>220.69</v>
      </c>
      <c r="CS4" vm="2571">
        <f ca="1"/>
        <v>228.87</v>
      </c>
      <c r="CT4" vm="2572">
        <f ca="1"/>
        <v>228.2</v>
      </c>
      <c r="CU4" vm="2573">
        <f ca="1"/>
        <v>226.47</v>
      </c>
      <c r="CV4" vm="2574">
        <f ca="1"/>
        <v>227.37</v>
      </c>
      <c r="CW4" vm="2575">
        <f ca="1"/>
        <v>226.37</v>
      </c>
      <c r="CX4" vm="2576">
        <f ca="1"/>
        <v>227.52</v>
      </c>
      <c r="CY4" vm="2577">
        <f ca="1"/>
        <v>227.79</v>
      </c>
      <c r="CZ4" vm="2578">
        <f ca="1"/>
        <v>233</v>
      </c>
      <c r="DA4" vm="2579">
        <f ca="1"/>
        <v>226.21</v>
      </c>
      <c r="DB4" vm="2580">
        <f ca="1"/>
        <v>226.78</v>
      </c>
      <c r="DC4" vm="2581">
        <f ca="1"/>
        <v>225.67</v>
      </c>
      <c r="DD4" vm="2582">
        <f ca="1"/>
        <v>226.8</v>
      </c>
      <c r="DE4" vm="2583">
        <f ca="1"/>
        <v>221.69</v>
      </c>
      <c r="DF4" vm="2584">
        <f ca="1"/>
        <v>225.77</v>
      </c>
      <c r="DG4" vm="2585">
        <f ca="1"/>
        <v>229.54</v>
      </c>
      <c r="DH4" vm="2586">
        <f ca="1"/>
        <v>229.04</v>
      </c>
      <c r="DI4" vm="2587">
        <f ca="1"/>
        <v>227.55</v>
      </c>
      <c r="DJ4" vm="2588">
        <f ca="1"/>
        <v>231.3</v>
      </c>
      <c r="DK4" vm="2589">
        <f ca="1"/>
        <v>233.85</v>
      </c>
      <c r="DL4" vm="2590">
        <f ca="1"/>
        <v>231.78</v>
      </c>
      <c r="DM4" vm="2591">
        <f ca="1"/>
        <v>232.15</v>
      </c>
      <c r="DN4" vm="2592">
        <f ca="1"/>
        <v>235</v>
      </c>
      <c r="DO4" vm="2593">
        <f ca="1"/>
        <v>236.48</v>
      </c>
      <c r="DP4" vm="2594">
        <f ca="1"/>
        <v>235.86</v>
      </c>
      <c r="DQ4" vm="2595">
        <f ca="1"/>
        <v>230.76</v>
      </c>
      <c r="DR4" vm="2596">
        <f ca="1"/>
        <v>230.57</v>
      </c>
      <c r="DS4" vm="2597">
        <f ca="1"/>
        <v>231.41</v>
      </c>
      <c r="DT4" vm="2598">
        <f ca="1"/>
        <v>233.4</v>
      </c>
      <c r="DU4" vm="2599">
        <f ca="1"/>
        <v>233.67</v>
      </c>
      <c r="DV4" vm="2600">
        <f ca="1"/>
        <v>230.1</v>
      </c>
      <c r="DW4" vm="2601">
        <f ca="1"/>
        <v>225.91</v>
      </c>
      <c r="DX4" vm="2602">
        <f ca="1"/>
        <v>222.91</v>
      </c>
      <c r="DY4" vm="2603">
        <f ca="1"/>
        <v>222.01</v>
      </c>
      <c r="DZ4" vm="2604">
        <f ca="1"/>
        <v>223.45</v>
      </c>
      <c r="EA4" vm="2605">
        <f ca="1"/>
        <v>222.72</v>
      </c>
      <c r="EB4" vm="2606">
        <f ca="1"/>
        <v>227.48</v>
      </c>
      <c r="EC4" vm="2607">
        <f ca="1"/>
        <v>226.96</v>
      </c>
      <c r="ED4" vm="2608">
        <f ca="1"/>
        <v>224.23</v>
      </c>
      <c r="EE4" vm="2608">
        <f ca="1"/>
        <v>224.23</v>
      </c>
      <c r="EF4" vm="2609">
        <f ca="1"/>
        <v>225.12</v>
      </c>
      <c r="EG4" vm="2610">
        <f ca="1"/>
        <v>228.22</v>
      </c>
      <c r="EH4" vm="2611">
        <f ca="1"/>
        <v>225</v>
      </c>
      <c r="EI4" vm="2612">
        <f ca="1"/>
        <v>228.02</v>
      </c>
      <c r="EJ4" vm="2613">
        <f ca="1"/>
        <v>228.28</v>
      </c>
      <c r="EK4" vm="2559">
        <f ca="1"/>
        <v>229</v>
      </c>
      <c r="EL4" vm="2614">
        <f ca="1"/>
        <v>228.52</v>
      </c>
      <c r="EM4" vm="2615">
        <f ca="1"/>
        <v>229.87</v>
      </c>
      <c r="EN4" vm="2616">
        <f ca="1"/>
        <v>232.87</v>
      </c>
      <c r="EO4" vm="2617">
        <f ca="1"/>
        <v>235.06</v>
      </c>
      <c r="EP4" vm="2618">
        <f ca="1"/>
        <v>234.93</v>
      </c>
      <c r="EQ4" vm="2619">
        <f ca="1"/>
        <v>237.33</v>
      </c>
      <c r="ER4" vm="2620">
        <f ca="1"/>
        <v>239.59</v>
      </c>
      <c r="ES4" vm="2621">
        <f ca="1"/>
        <v>242.65</v>
      </c>
      <c r="ET4" vm="2622">
        <f ca="1"/>
        <v>243.01</v>
      </c>
      <c r="EU4" vm="2623">
        <f ca="1"/>
        <v>243.04</v>
      </c>
      <c r="EV4" vm="2624">
        <f ca="1"/>
        <v>242.84</v>
      </c>
      <c r="EW4" vm="2625">
        <f ca="1"/>
        <v>246.75</v>
      </c>
      <c r="EX4" vm="2626">
        <f ca="1"/>
        <v>247.77</v>
      </c>
      <c r="EY4" vm="2627">
        <f ca="1"/>
        <v>246.49</v>
      </c>
      <c r="EZ4" vm="2628">
        <f ca="1"/>
        <v>247.96</v>
      </c>
      <c r="FA4" vm="2629">
        <f ca="1"/>
        <v>248.13</v>
      </c>
      <c r="FB4" vm="2630">
        <f ca="1"/>
        <v>251.04</v>
      </c>
      <c r="FC4" vm="2631">
        <f ca="1"/>
        <v>253.48</v>
      </c>
      <c r="FD4" vm="978">
        <f ca="1"/>
        <v>248.05</v>
      </c>
      <c r="FE4" vm="1162">
        <f ca="1"/>
        <v>249.79</v>
      </c>
      <c r="FF4" vm="2632">
        <f ca="1"/>
        <v>254.49</v>
      </c>
      <c r="FG4" vm="2633">
        <f ca="1"/>
        <v>255.27</v>
      </c>
      <c r="FH4" vm="2634">
        <f ca="1"/>
        <v>258.2</v>
      </c>
      <c r="FI4" vm="2635">
        <f ca="1"/>
        <v>259.02</v>
      </c>
      <c r="FJ4" vm="2636">
        <f ca="1"/>
        <v>255.59</v>
      </c>
      <c r="FK4" vm="2637">
        <f ca="1"/>
        <v>252.2</v>
      </c>
      <c r="FL4" vm="2638">
        <f ca="1"/>
        <v>250.42</v>
      </c>
      <c r="FM4" vm="2639">
        <f ca="1"/>
        <v>243.85</v>
      </c>
      <c r="FN4" vm="2640">
        <f ca="1"/>
        <v>243.36</v>
      </c>
      <c r="FO4" vm="2641">
        <f ca="1"/>
        <v>245</v>
      </c>
      <c r="FP4" vm="2642">
        <f ca="1"/>
        <v>242.21</v>
      </c>
      <c r="FQ4" vm="2643">
        <f ca="1"/>
        <v>242.7</v>
      </c>
      <c r="FR4" vm="2644">
        <f ca="1"/>
        <v>236.85</v>
      </c>
      <c r="FS4" vm="2526">
        <f ca="1"/>
        <v>234.4</v>
      </c>
      <c r="FT4" vm="2645">
        <f ca="1"/>
        <v>233.28</v>
      </c>
      <c r="FU4" vm="2646">
        <f ca="1"/>
        <v>237.87</v>
      </c>
      <c r="FV4" vm="2647">
        <f ca="1"/>
        <v>228.26</v>
      </c>
      <c r="FW4" vm="2648">
        <f ca="1"/>
        <v>229.98</v>
      </c>
      <c r="FX4" vm="2649">
        <f ca="1"/>
        <v>222.64</v>
      </c>
      <c r="FY4" vm="2650">
        <f ca="1"/>
        <v>223.83</v>
      </c>
      <c r="FZ4" vm="2651">
        <f ca="1"/>
        <v>223.66</v>
      </c>
      <c r="GA4" vm="2652">
        <f ca="1"/>
        <v>222.78</v>
      </c>
      <c r="GB4" vm="2653">
        <f ca="1"/>
        <v>229.86</v>
      </c>
      <c r="GC4" vm="2654">
        <f ca="1"/>
        <v>238.26</v>
      </c>
      <c r="GD4" vm="2655">
        <f ca="1"/>
        <v>239.36</v>
      </c>
      <c r="GE4" vm="2656">
        <f ca="1"/>
        <v>237.59</v>
      </c>
      <c r="GF4" vm="2657">
        <f ca="1"/>
        <v>236</v>
      </c>
      <c r="GG4" vm="2658">
        <f ca="1"/>
        <v>228.01</v>
      </c>
      <c r="GH4" vm="2659">
        <f ca="1"/>
        <v>232.8</v>
      </c>
      <c r="GI4" vm="2660">
        <f ca="1"/>
        <v>232.47</v>
      </c>
      <c r="GJ4" vm="2661">
        <f ca="1"/>
        <v>233.22</v>
      </c>
      <c r="GK4" vm="2662">
        <f ca="1"/>
        <v>227.63</v>
      </c>
      <c r="GL4" vm="2663">
        <f ca="1"/>
        <v>227.65</v>
      </c>
      <c r="GM4" vm="2664">
        <f ca="1"/>
        <v>232.62</v>
      </c>
      <c r="GN4" vm="2665">
        <f ca="1"/>
        <v>236.87</v>
      </c>
      <c r="GO4" vm="1585">
        <f ca="1"/>
        <v>241.53</v>
      </c>
      <c r="GP4" vm="2666">
        <f ca="1"/>
        <v>244.6</v>
      </c>
      <c r="GQ4" vm="2667">
        <f ca="1"/>
        <v>244.47</v>
      </c>
      <c r="GR4" vm="2668">
        <f ca="1"/>
        <v>244.87</v>
      </c>
      <c r="GS4" vm="2669">
        <f ca="1"/>
        <v>245.83</v>
      </c>
      <c r="GT4" vm="2670">
        <f ca="1"/>
        <v>245.55</v>
      </c>
      <c r="GU4" vm="2671">
        <f ca="1"/>
        <v>247.1</v>
      </c>
      <c r="GV4" vm="2672">
        <f ca="1"/>
        <v>247.04</v>
      </c>
      <c r="GW4" vm="2673">
        <f ca="1"/>
        <v>240.36</v>
      </c>
      <c r="GX4" vm="2674">
        <f ca="1"/>
        <v>237.3</v>
      </c>
      <c r="GY4" vm="2675">
        <f ca="1"/>
        <v>241.84</v>
      </c>
      <c r="GZ4" vm="2676">
        <f ca="1"/>
        <v>238.03</v>
      </c>
      <c r="HA4" vm="2677">
        <f ca="1"/>
        <v>235.93</v>
      </c>
      <c r="HB4" vm="2678">
        <f ca="1"/>
        <v>235.74</v>
      </c>
      <c r="HC4" vm="2679">
        <f ca="1"/>
        <v>235.33</v>
      </c>
      <c r="HD4" vm="2680">
        <f ca="1"/>
        <v>239.07</v>
      </c>
      <c r="HE4" vm="2606">
        <f ca="1"/>
        <v>227.48</v>
      </c>
      <c r="HF4" vm="2681">
        <f ca="1"/>
        <v>220.84</v>
      </c>
      <c r="HG4" vm="2682">
        <f ca="1"/>
        <v>216.98</v>
      </c>
      <c r="HH4" vm="2510">
        <f ca="1"/>
        <v>209.68</v>
      </c>
      <c r="HI4" vm="2683">
        <f ca="1"/>
        <v>213.49</v>
      </c>
      <c r="HJ4" vm="2684">
        <f ca="1"/>
        <v>214</v>
      </c>
      <c r="HK4" vm="2685">
        <f ca="1"/>
        <v>212.69</v>
      </c>
      <c r="HL4" vm="2686">
        <f ca="1"/>
        <v>215.24</v>
      </c>
      <c r="HM4" vm="2515">
        <f ca="1"/>
        <v>214.1</v>
      </c>
      <c r="HN4" vm="2687">
        <f ca="1"/>
        <v>218.27</v>
      </c>
      <c r="HO4" vm="2688">
        <f ca="1"/>
        <v>220.73</v>
      </c>
      <c r="HP4" vm="2689">
        <f ca="1"/>
        <v>223.75</v>
      </c>
      <c r="HQ4" vm="2690">
        <f ca="1"/>
        <v>221.53</v>
      </c>
      <c r="HR4" vm="2691">
        <f ca="1"/>
        <v>223.85</v>
      </c>
      <c r="HS4" vm="2692">
        <f ca="1"/>
        <v>217.9</v>
      </c>
      <c r="HT4" vm="2693">
        <f ca="1"/>
        <v>222.13</v>
      </c>
      <c r="HU4" vm="2694">
        <f ca="1"/>
        <v>223.19</v>
      </c>
      <c r="HV4" vm="2695">
        <f ca="1"/>
        <v>223.89</v>
      </c>
      <c r="HW4" vm="2696">
        <f ca="1"/>
        <v>203.19</v>
      </c>
      <c r="HX4" vm="2697">
        <f ca="1"/>
        <v>188.38</v>
      </c>
      <c r="HY4" vm="2698">
        <f ca="1"/>
        <v>181.46</v>
      </c>
      <c r="HZ4" vm="2699">
        <f ca="1"/>
        <v>172.42</v>
      </c>
      <c r="IA4" vm="2700">
        <f ca="1"/>
        <v>198.85</v>
      </c>
      <c r="IB4" vm="2701">
        <f ca="1"/>
        <v>190.42</v>
      </c>
      <c r="IC4" vm="2702">
        <f ca="1"/>
        <v>198.15</v>
      </c>
      <c r="ID4" vm="2703">
        <f ca="1"/>
        <v>202.52</v>
      </c>
      <c r="IE4" vm="2704">
        <f ca="1"/>
        <v>202.14</v>
      </c>
      <c r="IF4" vm="2705">
        <f ca="1"/>
        <v>194.27</v>
      </c>
      <c r="IG4" vm="2706">
        <f ca="1"/>
        <v>196.98</v>
      </c>
      <c r="IH4" vm="2707">
        <f ca="1"/>
        <v>193.16</v>
      </c>
      <c r="II4" vm="2708">
        <f ca="1"/>
        <v>199.74</v>
      </c>
      <c r="IJ4" vm="2709">
        <f ca="1"/>
        <v>204.6</v>
      </c>
      <c r="IK4" vm="2710">
        <f ca="1"/>
        <v>208.37</v>
      </c>
      <c r="IL4" vm="2711">
        <f ca="1"/>
        <v>209.28</v>
      </c>
      <c r="IM4" vm="2712">
        <f ca="1"/>
        <v>210.14</v>
      </c>
      <c r="IN4" vm="2713">
        <f ca="1"/>
        <v>211.21</v>
      </c>
      <c r="IO4" vm="2714">
        <f ca="1"/>
        <v>212.5</v>
      </c>
      <c r="IP4" vm="2715">
        <f ca="1"/>
        <v>213.32</v>
      </c>
      <c r="IQ4" vm="2716">
        <f ca="1"/>
        <v>205.35</v>
      </c>
    </row>
    <row r="5" spans="1:251" x14ac:dyDescent="0.25">
      <c r="B5" t="s">
        <v>35</v>
      </c>
    </row>
    <row r="6" spans="1:251" x14ac:dyDescent="0.25">
      <c r="B6" t="s">
        <v>36</v>
      </c>
    </row>
    <row r="7" spans="1:251" x14ac:dyDescent="0.25">
      <c r="B7" t="s">
        <v>37</v>
      </c>
    </row>
    <row r="8" spans="1:251" x14ac:dyDescent="0.25">
      <c r="B8" t="s">
        <v>38</v>
      </c>
    </row>
    <row r="9" spans="1:251" x14ac:dyDescent="0.25">
      <c r="B9" t="s">
        <v>39</v>
      </c>
    </row>
    <row r="10" spans="1:251" x14ac:dyDescent="0.25">
      <c r="A10" t="s">
        <v>33</v>
      </c>
      <c r="B10" t="s">
        <v>40</v>
      </c>
    </row>
    <row r="11" spans="1:251" x14ac:dyDescent="0.25">
      <c r="B11" t="s">
        <v>41</v>
      </c>
    </row>
    <row r="12" spans="1:251" x14ac:dyDescent="0.25">
      <c r="B12" t="s">
        <v>42</v>
      </c>
    </row>
    <row r="13" spans="1:251" x14ac:dyDescent="0.25">
      <c r="B13" t="s">
        <v>43</v>
      </c>
    </row>
    <row r="14" spans="1:251" x14ac:dyDescent="0.25">
      <c r="B14" t="s">
        <v>44</v>
      </c>
    </row>
    <row r="15" spans="1:251" x14ac:dyDescent="0.25">
      <c r="B15" t="s">
        <v>45</v>
      </c>
    </row>
    <row r="16" spans="1:251" x14ac:dyDescent="0.25">
      <c r="B16" t="s">
        <v>46</v>
      </c>
    </row>
    <row r="17" spans="2:2" x14ac:dyDescent="0.25">
      <c r="B17" t="s">
        <v>47</v>
      </c>
    </row>
    <row r="18" spans="2:2" x14ac:dyDescent="0.25">
      <c r="B18" t="s">
        <v>48</v>
      </c>
    </row>
    <row r="19" spans="2:2" x14ac:dyDescent="0.25">
      <c r="B19" t="s">
        <v>49</v>
      </c>
    </row>
    <row r="20" spans="2:2" x14ac:dyDescent="0.25">
      <c r="B20" t="s">
        <v>50</v>
      </c>
    </row>
    <row r="21" spans="2:2" x14ac:dyDescent="0.25">
      <c r="B21" t="s">
        <v>51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FBEC-0F7B-4A75-95E0-66AA0E4208BF}">
  <dimension ref="A1:IQ21"/>
  <sheetViews>
    <sheetView topLeftCell="ID1" workbookViewId="0">
      <selection activeCell="B16" sqref="B16:C16"/>
    </sheetView>
  </sheetViews>
  <sheetFormatPr defaultRowHeight="15" x14ac:dyDescent="0.25"/>
  <cols>
    <col min="1" max="1" width="11.85546875" bestFit="1" customWidth="1"/>
    <col min="2" max="2" width="15.85546875" bestFit="1" customWidth="1"/>
    <col min="3" max="253" width="10.42578125" bestFit="1" customWidth="1"/>
  </cols>
  <sheetData>
    <row r="1" spans="1:251" x14ac:dyDescent="0.25">
      <c r="A1" s="25" t="s">
        <v>13</v>
      </c>
      <c r="B1" t="s">
        <v>31</v>
      </c>
    </row>
    <row r="3" spans="1:251" x14ac:dyDescent="0.25">
      <c r="A3" s="25" t="s">
        <v>25</v>
      </c>
      <c r="B3" s="25" t="s">
        <v>26</v>
      </c>
      <c r="C3" cm="1" vm="2">
        <f t="array" aca="1" ref="C3:IQ4" ca="1">TRANSPOSE(_xlfn.STOCKHISTORY(A4&amp;":"&amp;B4,TODAY()-365,TODAY(),0,0,0,1))</f>
        <v>45418</v>
      </c>
      <c r="D3" vm="3">
        <f ca="1"/>
        <v>45419</v>
      </c>
      <c r="E3" vm="4">
        <f ca="1"/>
        <v>45420</v>
      </c>
      <c r="F3" vm="5">
        <f ca="1"/>
        <v>45421</v>
      </c>
      <c r="G3" vm="6">
        <f ca="1"/>
        <v>45422</v>
      </c>
      <c r="H3" vm="7">
        <f ca="1"/>
        <v>45425</v>
      </c>
      <c r="I3" vm="8">
        <f ca="1"/>
        <v>45426</v>
      </c>
      <c r="J3" vm="9">
        <f ca="1"/>
        <v>45427</v>
      </c>
      <c r="K3" vm="10">
        <f ca="1"/>
        <v>45428</v>
      </c>
      <c r="L3" vm="11">
        <f ca="1"/>
        <v>45429</v>
      </c>
      <c r="M3" vm="12">
        <f ca="1"/>
        <v>45432</v>
      </c>
      <c r="N3" vm="13">
        <f ca="1"/>
        <v>45433</v>
      </c>
      <c r="O3" vm="14">
        <f ca="1"/>
        <v>45434</v>
      </c>
      <c r="P3" vm="15">
        <f ca="1"/>
        <v>45435</v>
      </c>
      <c r="Q3" vm="16">
        <f ca="1"/>
        <v>45436</v>
      </c>
      <c r="R3" vm="17">
        <f ca="1"/>
        <v>45440</v>
      </c>
      <c r="S3" vm="18">
        <f ca="1"/>
        <v>45441</v>
      </c>
      <c r="T3" vm="19">
        <f ca="1"/>
        <v>45442</v>
      </c>
      <c r="U3" vm="20">
        <f ca="1"/>
        <v>45443</v>
      </c>
      <c r="V3" vm="21">
        <f ca="1"/>
        <v>45446</v>
      </c>
      <c r="W3" vm="22">
        <f ca="1"/>
        <v>45447</v>
      </c>
      <c r="X3" vm="23">
        <f ca="1"/>
        <v>45448</v>
      </c>
      <c r="Y3" vm="24">
        <f ca="1"/>
        <v>45449</v>
      </c>
      <c r="Z3" vm="25">
        <f ca="1"/>
        <v>45450</v>
      </c>
      <c r="AA3" vm="26">
        <f ca="1"/>
        <v>45453</v>
      </c>
      <c r="AB3" vm="27">
        <f ca="1"/>
        <v>45454</v>
      </c>
      <c r="AC3" vm="28">
        <f ca="1"/>
        <v>45455</v>
      </c>
      <c r="AD3" vm="29">
        <f ca="1"/>
        <v>45456</v>
      </c>
      <c r="AE3" vm="30">
        <f ca="1"/>
        <v>45457</v>
      </c>
      <c r="AF3" vm="31">
        <f ca="1"/>
        <v>45460</v>
      </c>
      <c r="AG3" vm="32">
        <f ca="1"/>
        <v>45461</v>
      </c>
      <c r="AH3" vm="33">
        <f ca="1"/>
        <v>45463</v>
      </c>
      <c r="AI3" vm="34">
        <f ca="1"/>
        <v>45464</v>
      </c>
      <c r="AJ3" vm="35">
        <f ca="1"/>
        <v>45467</v>
      </c>
      <c r="AK3" vm="36">
        <f ca="1"/>
        <v>45468</v>
      </c>
      <c r="AL3" vm="37">
        <f ca="1"/>
        <v>45469</v>
      </c>
      <c r="AM3" vm="38">
        <f ca="1"/>
        <v>45470</v>
      </c>
      <c r="AN3" vm="39">
        <f ca="1"/>
        <v>45471</v>
      </c>
      <c r="AO3" vm="40">
        <f ca="1"/>
        <v>45474</v>
      </c>
      <c r="AP3" vm="41">
        <f ca="1"/>
        <v>45475</v>
      </c>
      <c r="AQ3" vm="42">
        <f ca="1"/>
        <v>45476</v>
      </c>
      <c r="AR3" vm="43">
        <f ca="1"/>
        <v>45478</v>
      </c>
      <c r="AS3" vm="44">
        <f ca="1"/>
        <v>45481</v>
      </c>
      <c r="AT3" vm="45">
        <f ca="1"/>
        <v>45482</v>
      </c>
      <c r="AU3" vm="46">
        <f ca="1"/>
        <v>45483</v>
      </c>
      <c r="AV3" vm="47">
        <f ca="1"/>
        <v>45484</v>
      </c>
      <c r="AW3" vm="48">
        <f ca="1"/>
        <v>45485</v>
      </c>
      <c r="AX3" vm="49">
        <f ca="1"/>
        <v>45488</v>
      </c>
      <c r="AY3" vm="50">
        <f ca="1"/>
        <v>45489</v>
      </c>
      <c r="AZ3" vm="51">
        <f ca="1"/>
        <v>45490</v>
      </c>
      <c r="BA3" vm="52">
        <f ca="1"/>
        <v>45491</v>
      </c>
      <c r="BB3" vm="53">
        <f ca="1"/>
        <v>45492</v>
      </c>
      <c r="BC3" vm="54">
        <f ca="1"/>
        <v>45495</v>
      </c>
      <c r="BD3" vm="55">
        <f ca="1"/>
        <v>45496</v>
      </c>
      <c r="BE3" vm="56">
        <f ca="1"/>
        <v>45497</v>
      </c>
      <c r="BF3" vm="57">
        <f ca="1"/>
        <v>45498</v>
      </c>
      <c r="BG3" vm="58">
        <f ca="1"/>
        <v>45499</v>
      </c>
      <c r="BH3" vm="59">
        <f ca="1"/>
        <v>45502</v>
      </c>
      <c r="BI3" vm="60">
        <f ca="1"/>
        <v>45503</v>
      </c>
      <c r="BJ3" vm="61">
        <f ca="1"/>
        <v>45504</v>
      </c>
      <c r="BK3" vm="62">
        <f ca="1"/>
        <v>45505</v>
      </c>
      <c r="BL3" vm="63">
        <f ca="1"/>
        <v>45506</v>
      </c>
      <c r="BM3" vm="64">
        <f ca="1"/>
        <v>45509</v>
      </c>
      <c r="BN3" vm="65">
        <f ca="1"/>
        <v>45510</v>
      </c>
      <c r="BO3" vm="66">
        <f ca="1"/>
        <v>45511</v>
      </c>
      <c r="BP3" vm="67">
        <f ca="1"/>
        <v>45512</v>
      </c>
      <c r="BQ3" vm="68">
        <f ca="1"/>
        <v>45513</v>
      </c>
      <c r="BR3" vm="69">
        <f ca="1"/>
        <v>45516</v>
      </c>
      <c r="BS3" vm="70">
        <f ca="1"/>
        <v>45517</v>
      </c>
      <c r="BT3" vm="71">
        <f ca="1"/>
        <v>45518</v>
      </c>
      <c r="BU3" vm="72">
        <f ca="1"/>
        <v>45519</v>
      </c>
      <c r="BV3" vm="73">
        <f ca="1"/>
        <v>45520</v>
      </c>
      <c r="BW3" vm="74">
        <f ca="1"/>
        <v>45523</v>
      </c>
      <c r="BX3" vm="75">
        <f ca="1"/>
        <v>45524</v>
      </c>
      <c r="BY3" vm="76">
        <f ca="1"/>
        <v>45525</v>
      </c>
      <c r="BZ3" vm="77">
        <f ca="1"/>
        <v>45526</v>
      </c>
      <c r="CA3" vm="78">
        <f ca="1"/>
        <v>45527</v>
      </c>
      <c r="CB3" vm="79">
        <f ca="1"/>
        <v>45530</v>
      </c>
      <c r="CC3" vm="80">
        <f ca="1"/>
        <v>45531</v>
      </c>
      <c r="CD3" vm="81">
        <f ca="1"/>
        <v>45532</v>
      </c>
      <c r="CE3" vm="82">
        <f ca="1"/>
        <v>45533</v>
      </c>
      <c r="CF3" vm="83">
        <f ca="1"/>
        <v>45534</v>
      </c>
      <c r="CG3" vm="84">
        <f ca="1"/>
        <v>45538</v>
      </c>
      <c r="CH3" vm="85">
        <f ca="1"/>
        <v>45539</v>
      </c>
      <c r="CI3" vm="86">
        <f ca="1"/>
        <v>45540</v>
      </c>
      <c r="CJ3" vm="87">
        <f ca="1"/>
        <v>45541</v>
      </c>
      <c r="CK3" vm="88">
        <f ca="1"/>
        <v>45544</v>
      </c>
      <c r="CL3" vm="89">
        <f ca="1"/>
        <v>45545</v>
      </c>
      <c r="CM3" vm="90">
        <f ca="1"/>
        <v>45546</v>
      </c>
      <c r="CN3" vm="91">
        <f ca="1"/>
        <v>45547</v>
      </c>
      <c r="CO3" vm="92">
        <f ca="1"/>
        <v>45548</v>
      </c>
      <c r="CP3" vm="93">
        <f ca="1"/>
        <v>45551</v>
      </c>
      <c r="CQ3" vm="94">
        <f ca="1"/>
        <v>45552</v>
      </c>
      <c r="CR3" vm="95">
        <f ca="1"/>
        <v>45553</v>
      </c>
      <c r="CS3" vm="96">
        <f ca="1"/>
        <v>45554</v>
      </c>
      <c r="CT3" vm="97">
        <f ca="1"/>
        <v>45555</v>
      </c>
      <c r="CU3" vm="98">
        <f ca="1"/>
        <v>45558</v>
      </c>
      <c r="CV3" vm="99">
        <f ca="1"/>
        <v>45559</v>
      </c>
      <c r="CW3" vm="100">
        <f ca="1"/>
        <v>45560</v>
      </c>
      <c r="CX3" vm="101">
        <f ca="1"/>
        <v>45561</v>
      </c>
      <c r="CY3" vm="102">
        <f ca="1"/>
        <v>45562</v>
      </c>
      <c r="CZ3" vm="103">
        <f ca="1"/>
        <v>45565</v>
      </c>
      <c r="DA3" vm="104">
        <f ca="1"/>
        <v>45566</v>
      </c>
      <c r="DB3" vm="105">
        <f ca="1"/>
        <v>45567</v>
      </c>
      <c r="DC3" vm="106">
        <f ca="1"/>
        <v>45568</v>
      </c>
      <c r="DD3" vm="107">
        <f ca="1"/>
        <v>45569</v>
      </c>
      <c r="DE3" vm="108">
        <f ca="1"/>
        <v>45572</v>
      </c>
      <c r="DF3" vm="109">
        <f ca="1"/>
        <v>45573</v>
      </c>
      <c r="DG3" vm="110">
        <f ca="1"/>
        <v>45574</v>
      </c>
      <c r="DH3" vm="111">
        <f ca="1"/>
        <v>45575</v>
      </c>
      <c r="DI3" vm="112">
        <f ca="1"/>
        <v>45576</v>
      </c>
      <c r="DJ3" vm="113">
        <f ca="1"/>
        <v>45579</v>
      </c>
      <c r="DK3" vm="114">
        <f ca="1"/>
        <v>45580</v>
      </c>
      <c r="DL3" vm="115">
        <f ca="1"/>
        <v>45581</v>
      </c>
      <c r="DM3" vm="116">
        <f ca="1"/>
        <v>45582</v>
      </c>
      <c r="DN3" vm="117">
        <f ca="1"/>
        <v>45583</v>
      </c>
      <c r="DO3" vm="118">
        <f ca="1"/>
        <v>45586</v>
      </c>
      <c r="DP3" vm="119">
        <f ca="1"/>
        <v>45587</v>
      </c>
      <c r="DQ3" vm="120">
        <f ca="1"/>
        <v>45588</v>
      </c>
      <c r="DR3" vm="121">
        <f ca="1"/>
        <v>45589</v>
      </c>
      <c r="DS3" vm="122">
        <f ca="1"/>
        <v>45590</v>
      </c>
      <c r="DT3" vm="123">
        <f ca="1"/>
        <v>45593</v>
      </c>
      <c r="DU3" vm="124">
        <f ca="1"/>
        <v>45594</v>
      </c>
      <c r="DV3" vm="125">
        <f ca="1"/>
        <v>45595</v>
      </c>
      <c r="DW3" vm="126">
        <f ca="1"/>
        <v>45596</v>
      </c>
      <c r="DX3" vm="127">
        <f ca="1"/>
        <v>45597</v>
      </c>
      <c r="DY3" vm="128">
        <f ca="1"/>
        <v>45600</v>
      </c>
      <c r="DZ3" vm="129">
        <f ca="1"/>
        <v>45601</v>
      </c>
      <c r="EA3" vm="130">
        <f ca="1"/>
        <v>45602</v>
      </c>
      <c r="EB3" vm="131">
        <f ca="1"/>
        <v>45603</v>
      </c>
      <c r="EC3" vm="132">
        <f ca="1"/>
        <v>45604</v>
      </c>
      <c r="ED3" vm="133">
        <f ca="1"/>
        <v>45607</v>
      </c>
      <c r="EE3" vm="134">
        <f ca="1"/>
        <v>45608</v>
      </c>
      <c r="EF3" vm="135">
        <f ca="1"/>
        <v>45609</v>
      </c>
      <c r="EG3" vm="136">
        <f ca="1"/>
        <v>45610</v>
      </c>
      <c r="EH3" vm="137">
        <f ca="1"/>
        <v>45611</v>
      </c>
      <c r="EI3" vm="138">
        <f ca="1"/>
        <v>45614</v>
      </c>
      <c r="EJ3" vm="139">
        <f ca="1"/>
        <v>45615</v>
      </c>
      <c r="EK3" vm="140">
        <f ca="1"/>
        <v>45616</v>
      </c>
      <c r="EL3" vm="141">
        <f ca="1"/>
        <v>45617</v>
      </c>
      <c r="EM3" vm="142">
        <f ca="1"/>
        <v>45618</v>
      </c>
      <c r="EN3" vm="143">
        <f ca="1"/>
        <v>45621</v>
      </c>
      <c r="EO3" vm="144">
        <f ca="1"/>
        <v>45622</v>
      </c>
      <c r="EP3" vm="145">
        <f ca="1"/>
        <v>45623</v>
      </c>
      <c r="EQ3" vm="146">
        <f ca="1"/>
        <v>45625</v>
      </c>
      <c r="ER3" vm="147">
        <f ca="1"/>
        <v>45628</v>
      </c>
      <c r="ES3" vm="148">
        <f ca="1"/>
        <v>45629</v>
      </c>
      <c r="ET3" vm="149">
        <f ca="1"/>
        <v>45630</v>
      </c>
      <c r="EU3" vm="150">
        <f ca="1"/>
        <v>45631</v>
      </c>
      <c r="EV3" vm="151">
        <f ca="1"/>
        <v>45632</v>
      </c>
      <c r="EW3" vm="152">
        <f ca="1"/>
        <v>45635</v>
      </c>
      <c r="EX3" vm="153">
        <f ca="1"/>
        <v>45636</v>
      </c>
      <c r="EY3" vm="154">
        <f ca="1"/>
        <v>45637</v>
      </c>
      <c r="EZ3" vm="155">
        <f ca="1"/>
        <v>45638</v>
      </c>
      <c r="FA3" vm="156">
        <f ca="1"/>
        <v>45639</v>
      </c>
      <c r="FB3" vm="157">
        <f ca="1"/>
        <v>45642</v>
      </c>
      <c r="FC3" vm="158">
        <f ca="1"/>
        <v>45643</v>
      </c>
      <c r="FD3" vm="159">
        <f ca="1"/>
        <v>45644</v>
      </c>
      <c r="FE3" vm="160">
        <f ca="1"/>
        <v>45645</v>
      </c>
      <c r="FF3" vm="161">
        <f ca="1"/>
        <v>45646</v>
      </c>
      <c r="FG3" vm="162">
        <f ca="1"/>
        <v>45649</v>
      </c>
      <c r="FH3" vm="163">
        <f ca="1"/>
        <v>45650</v>
      </c>
      <c r="FI3" vm="164">
        <f ca="1"/>
        <v>45652</v>
      </c>
      <c r="FJ3" vm="165">
        <f ca="1"/>
        <v>45653</v>
      </c>
      <c r="FK3" vm="166">
        <f ca="1"/>
        <v>45656</v>
      </c>
      <c r="FL3" vm="167">
        <f ca="1"/>
        <v>45657</v>
      </c>
      <c r="FM3" vm="168">
        <f ca="1"/>
        <v>45659</v>
      </c>
      <c r="FN3" vm="169">
        <f ca="1"/>
        <v>45660</v>
      </c>
      <c r="FO3" vm="170">
        <f ca="1"/>
        <v>45663</v>
      </c>
      <c r="FP3" vm="171">
        <f ca="1"/>
        <v>45664</v>
      </c>
      <c r="FQ3" vm="172">
        <f ca="1"/>
        <v>45665</v>
      </c>
      <c r="FR3" vm="173">
        <f ca="1"/>
        <v>45667</v>
      </c>
      <c r="FS3" vm="174">
        <f ca="1"/>
        <v>45670</v>
      </c>
      <c r="FT3" vm="175">
        <f ca="1"/>
        <v>45671</v>
      </c>
      <c r="FU3" vm="176">
        <f ca="1"/>
        <v>45672</v>
      </c>
      <c r="FV3" vm="177">
        <f ca="1"/>
        <v>45673</v>
      </c>
      <c r="FW3" vm="178">
        <f ca="1"/>
        <v>45674</v>
      </c>
      <c r="FX3" vm="179">
        <f ca="1"/>
        <v>45678</v>
      </c>
      <c r="FY3" vm="180">
        <f ca="1"/>
        <v>45679</v>
      </c>
      <c r="FZ3" vm="181">
        <f ca="1"/>
        <v>45680</v>
      </c>
      <c r="GA3" vm="182">
        <f ca="1"/>
        <v>45681</v>
      </c>
      <c r="GB3" vm="183">
        <f ca="1"/>
        <v>45684</v>
      </c>
      <c r="GC3" vm="184">
        <f ca="1"/>
        <v>45685</v>
      </c>
      <c r="GD3" vm="185">
        <f ca="1"/>
        <v>45686</v>
      </c>
      <c r="GE3" vm="186">
        <f ca="1"/>
        <v>45687</v>
      </c>
      <c r="GF3" vm="187">
        <f ca="1"/>
        <v>45688</v>
      </c>
      <c r="GG3" vm="188">
        <f ca="1"/>
        <v>45691</v>
      </c>
      <c r="GH3" vm="189">
        <f ca="1"/>
        <v>45692</v>
      </c>
      <c r="GI3" vm="190">
        <f ca="1"/>
        <v>45693</v>
      </c>
      <c r="GJ3" vm="191">
        <f ca="1"/>
        <v>45694</v>
      </c>
      <c r="GK3" vm="192">
        <f ca="1"/>
        <v>45695</v>
      </c>
      <c r="GL3" vm="193">
        <f ca="1"/>
        <v>45698</v>
      </c>
      <c r="GM3" vm="194">
        <f ca="1"/>
        <v>45699</v>
      </c>
      <c r="GN3" vm="195">
        <f ca="1"/>
        <v>45700</v>
      </c>
      <c r="GO3" vm="196">
        <f ca="1"/>
        <v>45701</v>
      </c>
      <c r="GP3" vm="197">
        <f ca="1"/>
        <v>45702</v>
      </c>
      <c r="GQ3" vm="198">
        <f ca="1"/>
        <v>45706</v>
      </c>
      <c r="GR3" vm="199">
        <f ca="1"/>
        <v>45707</v>
      </c>
      <c r="GS3" vm="200">
        <f ca="1"/>
        <v>45708</v>
      </c>
      <c r="GT3" vm="201">
        <f ca="1"/>
        <v>45709</v>
      </c>
      <c r="GU3" vm="202">
        <f ca="1"/>
        <v>45712</v>
      </c>
      <c r="GV3" vm="203">
        <f ca="1"/>
        <v>45713</v>
      </c>
      <c r="GW3" vm="204">
        <f ca="1"/>
        <v>45714</v>
      </c>
      <c r="GX3" vm="205">
        <f ca="1"/>
        <v>45715</v>
      </c>
      <c r="GY3" vm="206">
        <f ca="1"/>
        <v>45716</v>
      </c>
      <c r="GZ3" vm="207">
        <f ca="1"/>
        <v>45719</v>
      </c>
      <c r="HA3" vm="208">
        <f ca="1"/>
        <v>45720</v>
      </c>
      <c r="HB3" vm="209">
        <f ca="1"/>
        <v>45721</v>
      </c>
      <c r="HC3" vm="210">
        <f ca="1"/>
        <v>45722</v>
      </c>
      <c r="HD3" vm="211">
        <f ca="1"/>
        <v>45723</v>
      </c>
      <c r="HE3" vm="212">
        <f ca="1"/>
        <v>45726</v>
      </c>
      <c r="HF3" vm="213">
        <f ca="1"/>
        <v>45727</v>
      </c>
      <c r="HG3" vm="214">
        <f ca="1"/>
        <v>45728</v>
      </c>
      <c r="HH3" vm="215">
        <f ca="1"/>
        <v>45729</v>
      </c>
      <c r="HI3" vm="216">
        <f ca="1"/>
        <v>45730</v>
      </c>
      <c r="HJ3" vm="217">
        <f ca="1"/>
        <v>45733</v>
      </c>
      <c r="HK3" vm="218">
        <f ca="1"/>
        <v>45734</v>
      </c>
      <c r="HL3" vm="219">
        <f ca="1"/>
        <v>45735</v>
      </c>
      <c r="HM3" vm="220">
        <f ca="1"/>
        <v>45736</v>
      </c>
      <c r="HN3" vm="221">
        <f ca="1"/>
        <v>45737</v>
      </c>
      <c r="HO3" vm="222">
        <f ca="1"/>
        <v>45740</v>
      </c>
      <c r="HP3" vm="223">
        <f ca="1"/>
        <v>45741</v>
      </c>
      <c r="HQ3" vm="224">
        <f ca="1"/>
        <v>45742</v>
      </c>
      <c r="HR3" vm="225">
        <f ca="1"/>
        <v>45743</v>
      </c>
      <c r="HS3" vm="226">
        <f ca="1"/>
        <v>45744</v>
      </c>
      <c r="HT3" vm="227">
        <f ca="1"/>
        <v>45747</v>
      </c>
      <c r="HU3" vm="228">
        <f ca="1"/>
        <v>45748</v>
      </c>
      <c r="HV3" vm="229">
        <f ca="1"/>
        <v>45749</v>
      </c>
      <c r="HW3" vm="230">
        <f ca="1"/>
        <v>45750</v>
      </c>
      <c r="HX3" vm="231">
        <f ca="1"/>
        <v>45751</v>
      </c>
      <c r="HY3" vm="232">
        <f ca="1"/>
        <v>45754</v>
      </c>
      <c r="HZ3" vm="233">
        <f ca="1"/>
        <v>45755</v>
      </c>
      <c r="IA3" vm="234">
        <f ca="1"/>
        <v>45756</v>
      </c>
      <c r="IB3" vm="235">
        <f ca="1"/>
        <v>45757</v>
      </c>
      <c r="IC3" vm="236">
        <f ca="1"/>
        <v>45758</v>
      </c>
      <c r="ID3" vm="237">
        <f ca="1"/>
        <v>45761</v>
      </c>
      <c r="IE3" vm="238">
        <f ca="1"/>
        <v>45762</v>
      </c>
      <c r="IF3" vm="239">
        <f ca="1"/>
        <v>45763</v>
      </c>
      <c r="IG3" vm="240">
        <f ca="1"/>
        <v>45764</v>
      </c>
      <c r="IH3" vm="241">
        <f ca="1"/>
        <v>45768</v>
      </c>
      <c r="II3" vm="242">
        <f ca="1"/>
        <v>45769</v>
      </c>
      <c r="IJ3" vm="243">
        <f ca="1"/>
        <v>45770</v>
      </c>
      <c r="IK3" vm="244">
        <f ca="1"/>
        <v>45771</v>
      </c>
      <c r="IL3" vm="245">
        <f ca="1"/>
        <v>45772</v>
      </c>
      <c r="IM3" vm="246">
        <f ca="1"/>
        <v>45775</v>
      </c>
      <c r="IN3" vm="247">
        <f ca="1"/>
        <v>45776</v>
      </c>
      <c r="IO3" vm="248">
        <f ca="1"/>
        <v>45777</v>
      </c>
      <c r="IP3" vm="249">
        <f ca="1"/>
        <v>45778</v>
      </c>
      <c r="IQ3" vm="250">
        <f ca="1"/>
        <v>45779</v>
      </c>
    </row>
    <row r="4" spans="1:251" x14ac:dyDescent="0.25">
      <c r="A4" t="s">
        <v>32</v>
      </c>
      <c r="B4" t="s">
        <v>34</v>
      </c>
      <c r="C4" vm="2479">
        <f ca="1"/>
        <v>181.71</v>
      </c>
      <c r="D4" vm="2480">
        <f ca="1"/>
        <v>182.4</v>
      </c>
      <c r="E4" vm="2481">
        <f ca="1"/>
        <v>182.74</v>
      </c>
      <c r="F4" vm="2482">
        <f ca="1"/>
        <v>184.57</v>
      </c>
      <c r="G4" vm="2483">
        <f ca="1"/>
        <v>183.05</v>
      </c>
      <c r="H4" vm="2484">
        <f ca="1"/>
        <v>186.28</v>
      </c>
      <c r="I4" vm="2485">
        <f ca="1"/>
        <v>187.43</v>
      </c>
      <c r="J4" vm="2486">
        <f ca="1"/>
        <v>189.72</v>
      </c>
      <c r="K4" vm="2487">
        <f ca="1"/>
        <v>189.84</v>
      </c>
      <c r="L4" vm="2488">
        <f ca="1"/>
        <v>189.87</v>
      </c>
      <c r="M4" vm="2489">
        <f ca="1"/>
        <v>191.04</v>
      </c>
      <c r="N4" vm="2490">
        <f ca="1"/>
        <v>192.35</v>
      </c>
      <c r="O4" vm="2491">
        <f ca="1"/>
        <v>190.9</v>
      </c>
      <c r="P4" vm="2492">
        <f ca="1"/>
        <v>186.88</v>
      </c>
      <c r="Q4" vm="2493">
        <f ca="1"/>
        <v>189.98</v>
      </c>
      <c r="R4" vm="2494">
        <f ca="1"/>
        <v>189.99</v>
      </c>
      <c r="S4" vm="2495">
        <f ca="1"/>
        <v>190.29</v>
      </c>
      <c r="T4" vm="2496">
        <f ca="1"/>
        <v>191.29</v>
      </c>
      <c r="U4" vm="2497">
        <f ca="1"/>
        <v>192.25</v>
      </c>
      <c r="V4" vm="2498">
        <f ca="1"/>
        <v>194.03</v>
      </c>
      <c r="W4" vm="2499">
        <f ca="1"/>
        <v>194.35</v>
      </c>
      <c r="X4" vm="2500">
        <f ca="1"/>
        <v>195.87</v>
      </c>
      <c r="Y4" vm="2501">
        <f ca="1"/>
        <v>194.48</v>
      </c>
      <c r="Z4" vm="2502">
        <f ca="1"/>
        <v>196.89</v>
      </c>
      <c r="AA4" vm="2503">
        <f ca="1"/>
        <v>193.12</v>
      </c>
      <c r="AB4" vm="2504">
        <f ca="1"/>
        <v>207.15</v>
      </c>
      <c r="AC4" vm="2505">
        <f ca="1"/>
        <v>213.07</v>
      </c>
      <c r="AD4" vm="2506">
        <f ca="1"/>
        <v>214.24</v>
      </c>
      <c r="AE4" vm="2507">
        <f ca="1"/>
        <v>212.49</v>
      </c>
      <c r="AF4" vm="2508">
        <f ca="1"/>
        <v>216.67</v>
      </c>
      <c r="AG4" vm="2509">
        <f ca="1"/>
        <v>214.29</v>
      </c>
      <c r="AH4" vm="2510">
        <f ca="1"/>
        <v>209.68</v>
      </c>
      <c r="AI4" vm="2511">
        <f ca="1"/>
        <v>207.49</v>
      </c>
      <c r="AJ4" vm="2512">
        <f ca="1"/>
        <v>208.14</v>
      </c>
      <c r="AK4" vm="2513">
        <f ca="1"/>
        <v>209.07</v>
      </c>
      <c r="AL4" vm="2514">
        <f ca="1"/>
        <v>213.25</v>
      </c>
      <c r="AM4" vm="2515">
        <f ca="1"/>
        <v>214.1</v>
      </c>
      <c r="AN4" vm="2516">
        <f ca="1"/>
        <v>210.62</v>
      </c>
      <c r="AO4" vm="2517">
        <f ca="1"/>
        <v>216.75</v>
      </c>
      <c r="AP4" vm="2518">
        <f ca="1"/>
        <v>220.27</v>
      </c>
      <c r="AQ4" vm="2519">
        <f ca="1"/>
        <v>221.55</v>
      </c>
      <c r="AR4" vm="2520">
        <f ca="1"/>
        <v>226.34</v>
      </c>
      <c r="AS4" vm="2521">
        <f ca="1"/>
        <v>227.82</v>
      </c>
      <c r="AT4" vm="2522">
        <f ca="1"/>
        <v>228.68</v>
      </c>
      <c r="AU4" vm="2523">
        <f ca="1"/>
        <v>232.98</v>
      </c>
      <c r="AV4" vm="2524">
        <f ca="1"/>
        <v>227.57</v>
      </c>
      <c r="AW4" vm="2525">
        <f ca="1"/>
        <v>230.54</v>
      </c>
      <c r="AX4" vm="2526">
        <f ca="1"/>
        <v>234.4</v>
      </c>
      <c r="AY4" vm="2527">
        <f ca="1"/>
        <v>234.82</v>
      </c>
      <c r="AZ4" vm="2528">
        <f ca="1"/>
        <v>228.88</v>
      </c>
      <c r="BA4" vm="2529">
        <f ca="1"/>
        <v>224.18</v>
      </c>
      <c r="BB4" vm="2530">
        <f ca="1"/>
        <v>224.31</v>
      </c>
      <c r="BC4" vm="2531">
        <f ca="1"/>
        <v>223.96</v>
      </c>
      <c r="BD4" vm="2532">
        <f ca="1"/>
        <v>225.01</v>
      </c>
      <c r="BE4" vm="2533">
        <f ca="1"/>
        <v>218.54</v>
      </c>
      <c r="BF4" vm="2534">
        <f ca="1"/>
        <v>217.49</v>
      </c>
      <c r="BG4" vm="2535">
        <f ca="1"/>
        <v>217.96</v>
      </c>
      <c r="BH4" vm="2536">
        <f ca="1"/>
        <v>218.24</v>
      </c>
      <c r="BI4" vm="2537">
        <f ca="1"/>
        <v>218.8</v>
      </c>
      <c r="BJ4" vm="2538">
        <f ca="1"/>
        <v>222.08</v>
      </c>
      <c r="BK4" vm="2539">
        <f ca="1"/>
        <v>218.36</v>
      </c>
      <c r="BL4" vm="2540">
        <f ca="1"/>
        <v>219.86</v>
      </c>
      <c r="BM4" vm="2541">
        <f ca="1"/>
        <v>209.27</v>
      </c>
      <c r="BN4" vm="1523">
        <f ca="1"/>
        <v>207.23</v>
      </c>
      <c r="BO4" vm="2542">
        <f ca="1"/>
        <v>209.82</v>
      </c>
      <c r="BP4" vm="2543">
        <f ca="1"/>
        <v>213.31</v>
      </c>
      <c r="BQ4" vm="2544">
        <f ca="1"/>
        <v>216.24</v>
      </c>
      <c r="BR4" vm="2545">
        <f ca="1"/>
        <v>217.53</v>
      </c>
      <c r="BS4" vm="2546">
        <f ca="1"/>
        <v>221.27</v>
      </c>
      <c r="BT4" vm="2547">
        <f ca="1"/>
        <v>221.72</v>
      </c>
      <c r="BU4" vm="2548">
        <f ca="1"/>
        <v>224.72</v>
      </c>
      <c r="BV4" vm="2549">
        <f ca="1"/>
        <v>226.05</v>
      </c>
      <c r="BW4" vm="2550">
        <f ca="1"/>
        <v>225.89</v>
      </c>
      <c r="BX4" vm="2551">
        <f ca="1"/>
        <v>226.51</v>
      </c>
      <c r="BY4" vm="2552">
        <f ca="1"/>
        <v>226.4</v>
      </c>
      <c r="BZ4" vm="2553">
        <f ca="1"/>
        <v>224.53</v>
      </c>
      <c r="CA4" vm="2554">
        <f ca="1"/>
        <v>226.84</v>
      </c>
      <c r="CB4" vm="2555">
        <f ca="1"/>
        <v>227.18</v>
      </c>
      <c r="CC4" vm="2556">
        <f ca="1"/>
        <v>228.03</v>
      </c>
      <c r="CD4" vm="2557">
        <f ca="1"/>
        <v>226.49</v>
      </c>
      <c r="CE4" vm="2558">
        <f ca="1"/>
        <v>229.79</v>
      </c>
      <c r="CF4" vm="2559">
        <f ca="1"/>
        <v>229</v>
      </c>
      <c r="CG4" vm="2560">
        <f ca="1"/>
        <v>222.77</v>
      </c>
      <c r="CH4" vm="2561">
        <f ca="1"/>
        <v>220.85</v>
      </c>
      <c r="CI4" vm="2562">
        <f ca="1"/>
        <v>222.38</v>
      </c>
      <c r="CJ4" vm="2563">
        <f ca="1"/>
        <v>220.82</v>
      </c>
      <c r="CK4" vm="2564">
        <f ca="1"/>
        <v>220.91</v>
      </c>
      <c r="CL4" vm="2565">
        <f ca="1"/>
        <v>220.11</v>
      </c>
      <c r="CM4" vm="2566">
        <f ca="1"/>
        <v>222.66</v>
      </c>
      <c r="CN4" vm="2560">
        <f ca="1"/>
        <v>222.77</v>
      </c>
      <c r="CO4" vm="2567">
        <f ca="1"/>
        <v>222.5</v>
      </c>
      <c r="CP4" vm="2568">
        <f ca="1"/>
        <v>216.32</v>
      </c>
      <c r="CQ4" vm="2569">
        <f ca="1"/>
        <v>216.79</v>
      </c>
      <c r="CR4" vm="2570">
        <f ca="1"/>
        <v>220.69</v>
      </c>
      <c r="CS4" vm="2571">
        <f ca="1"/>
        <v>228.87</v>
      </c>
      <c r="CT4" vm="2572">
        <f ca="1"/>
        <v>228.2</v>
      </c>
      <c r="CU4" vm="2573">
        <f ca="1"/>
        <v>226.47</v>
      </c>
      <c r="CV4" vm="2574">
        <f ca="1"/>
        <v>227.37</v>
      </c>
      <c r="CW4" vm="2575">
        <f ca="1"/>
        <v>226.37</v>
      </c>
      <c r="CX4" vm="2576">
        <f ca="1"/>
        <v>227.52</v>
      </c>
      <c r="CY4" vm="2577">
        <f ca="1"/>
        <v>227.79</v>
      </c>
      <c r="CZ4" vm="2578">
        <f ca="1"/>
        <v>233</v>
      </c>
      <c r="DA4" vm="2579">
        <f ca="1"/>
        <v>226.21</v>
      </c>
      <c r="DB4" vm="2580">
        <f ca="1"/>
        <v>226.78</v>
      </c>
      <c r="DC4" vm="2581">
        <f ca="1"/>
        <v>225.67</v>
      </c>
      <c r="DD4" vm="2582">
        <f ca="1"/>
        <v>226.8</v>
      </c>
      <c r="DE4" vm="2583">
        <f ca="1"/>
        <v>221.69</v>
      </c>
      <c r="DF4" vm="2584">
        <f ca="1"/>
        <v>225.77</v>
      </c>
      <c r="DG4" vm="2585">
        <f ca="1"/>
        <v>229.54</v>
      </c>
      <c r="DH4" vm="2586">
        <f ca="1"/>
        <v>229.04</v>
      </c>
      <c r="DI4" vm="2587">
        <f ca="1"/>
        <v>227.55</v>
      </c>
      <c r="DJ4" vm="2588">
        <f ca="1"/>
        <v>231.3</v>
      </c>
      <c r="DK4" vm="2589">
        <f ca="1"/>
        <v>233.85</v>
      </c>
      <c r="DL4" vm="2590">
        <f ca="1"/>
        <v>231.78</v>
      </c>
      <c r="DM4" vm="2591">
        <f ca="1"/>
        <v>232.15</v>
      </c>
      <c r="DN4" vm="2592">
        <f ca="1"/>
        <v>235</v>
      </c>
      <c r="DO4" vm="2593">
        <f ca="1"/>
        <v>236.48</v>
      </c>
      <c r="DP4" vm="2594">
        <f ca="1"/>
        <v>235.86</v>
      </c>
      <c r="DQ4" vm="2595">
        <f ca="1"/>
        <v>230.76</v>
      </c>
      <c r="DR4" vm="2596">
        <f ca="1"/>
        <v>230.57</v>
      </c>
      <c r="DS4" vm="2597">
        <f ca="1"/>
        <v>231.41</v>
      </c>
      <c r="DT4" vm="2598">
        <f ca="1"/>
        <v>233.4</v>
      </c>
      <c r="DU4" vm="2599">
        <f ca="1"/>
        <v>233.67</v>
      </c>
      <c r="DV4" vm="2600">
        <f ca="1"/>
        <v>230.1</v>
      </c>
      <c r="DW4" vm="2601">
        <f ca="1"/>
        <v>225.91</v>
      </c>
      <c r="DX4" vm="2602">
        <f ca="1"/>
        <v>222.91</v>
      </c>
      <c r="DY4" vm="2603">
        <f ca="1"/>
        <v>222.01</v>
      </c>
      <c r="DZ4" vm="2604">
        <f ca="1"/>
        <v>223.45</v>
      </c>
      <c r="EA4" vm="2605">
        <f ca="1"/>
        <v>222.72</v>
      </c>
      <c r="EB4" vm="2606">
        <f ca="1"/>
        <v>227.48</v>
      </c>
      <c r="EC4" vm="2607">
        <f ca="1"/>
        <v>226.96</v>
      </c>
      <c r="ED4" vm="2608">
        <f ca="1"/>
        <v>224.23</v>
      </c>
      <c r="EE4" vm="2608">
        <f ca="1"/>
        <v>224.23</v>
      </c>
      <c r="EF4" vm="2609">
        <f ca="1"/>
        <v>225.12</v>
      </c>
      <c r="EG4" vm="2610">
        <f ca="1"/>
        <v>228.22</v>
      </c>
      <c r="EH4" vm="2611">
        <f ca="1"/>
        <v>225</v>
      </c>
      <c r="EI4" vm="2612">
        <f ca="1"/>
        <v>228.02</v>
      </c>
      <c r="EJ4" vm="2613">
        <f ca="1"/>
        <v>228.28</v>
      </c>
      <c r="EK4" vm="2559">
        <f ca="1"/>
        <v>229</v>
      </c>
      <c r="EL4" vm="2614">
        <f ca="1"/>
        <v>228.52</v>
      </c>
      <c r="EM4" vm="2615">
        <f ca="1"/>
        <v>229.87</v>
      </c>
      <c r="EN4" vm="2616">
        <f ca="1"/>
        <v>232.87</v>
      </c>
      <c r="EO4" vm="2617">
        <f ca="1"/>
        <v>235.06</v>
      </c>
      <c r="EP4" vm="2618">
        <f ca="1"/>
        <v>234.93</v>
      </c>
      <c r="EQ4" vm="2619">
        <f ca="1"/>
        <v>237.33</v>
      </c>
      <c r="ER4" vm="2620">
        <f ca="1"/>
        <v>239.59</v>
      </c>
      <c r="ES4" vm="2621">
        <f ca="1"/>
        <v>242.65</v>
      </c>
      <c r="ET4" vm="2622">
        <f ca="1"/>
        <v>243.01</v>
      </c>
      <c r="EU4" vm="2623">
        <f ca="1"/>
        <v>243.04</v>
      </c>
      <c r="EV4" vm="2624">
        <f ca="1"/>
        <v>242.84</v>
      </c>
      <c r="EW4" vm="2625">
        <f ca="1"/>
        <v>246.75</v>
      </c>
      <c r="EX4" vm="2626">
        <f ca="1"/>
        <v>247.77</v>
      </c>
      <c r="EY4" vm="2627">
        <f ca="1"/>
        <v>246.49</v>
      </c>
      <c r="EZ4" vm="2628">
        <f ca="1"/>
        <v>247.96</v>
      </c>
      <c r="FA4" vm="2629">
        <f ca="1"/>
        <v>248.13</v>
      </c>
      <c r="FB4" vm="2630">
        <f ca="1"/>
        <v>251.04</v>
      </c>
      <c r="FC4" vm="2631">
        <f ca="1"/>
        <v>253.48</v>
      </c>
      <c r="FD4" vm="978">
        <f ca="1"/>
        <v>248.05</v>
      </c>
      <c r="FE4" vm="1162">
        <f ca="1"/>
        <v>249.79</v>
      </c>
      <c r="FF4" vm="2632">
        <f ca="1"/>
        <v>254.49</v>
      </c>
      <c r="FG4" vm="2633">
        <f ca="1"/>
        <v>255.27</v>
      </c>
      <c r="FH4" vm="2634">
        <f ca="1"/>
        <v>258.2</v>
      </c>
      <c r="FI4" vm="2635">
        <f ca="1"/>
        <v>259.02</v>
      </c>
      <c r="FJ4" vm="2636">
        <f ca="1"/>
        <v>255.59</v>
      </c>
      <c r="FK4" vm="2637">
        <f ca="1"/>
        <v>252.2</v>
      </c>
      <c r="FL4" vm="2638">
        <f ca="1"/>
        <v>250.42</v>
      </c>
      <c r="FM4" vm="2639">
        <f ca="1"/>
        <v>243.85</v>
      </c>
      <c r="FN4" vm="2640">
        <f ca="1"/>
        <v>243.36</v>
      </c>
      <c r="FO4" vm="2641">
        <f ca="1"/>
        <v>245</v>
      </c>
      <c r="FP4" vm="2642">
        <f ca="1"/>
        <v>242.21</v>
      </c>
      <c r="FQ4" vm="2643">
        <f ca="1"/>
        <v>242.7</v>
      </c>
      <c r="FR4" vm="2644">
        <f ca="1"/>
        <v>236.85</v>
      </c>
      <c r="FS4" vm="2526">
        <f ca="1"/>
        <v>234.4</v>
      </c>
      <c r="FT4" vm="2645">
        <f ca="1"/>
        <v>233.28</v>
      </c>
      <c r="FU4" vm="2646">
        <f ca="1"/>
        <v>237.87</v>
      </c>
      <c r="FV4" vm="2647">
        <f ca="1"/>
        <v>228.26</v>
      </c>
      <c r="FW4" vm="2648">
        <f ca="1"/>
        <v>229.98</v>
      </c>
      <c r="FX4" vm="2649">
        <f ca="1"/>
        <v>222.64</v>
      </c>
      <c r="FY4" vm="2650">
        <f ca="1"/>
        <v>223.83</v>
      </c>
      <c r="FZ4" vm="2651">
        <f ca="1"/>
        <v>223.66</v>
      </c>
      <c r="GA4" vm="2652">
        <f ca="1"/>
        <v>222.78</v>
      </c>
      <c r="GB4" vm="2653">
        <f ca="1"/>
        <v>229.86</v>
      </c>
      <c r="GC4" vm="2654">
        <f ca="1"/>
        <v>238.26</v>
      </c>
      <c r="GD4" vm="2655">
        <f ca="1"/>
        <v>239.36</v>
      </c>
      <c r="GE4" vm="2656">
        <f ca="1"/>
        <v>237.59</v>
      </c>
      <c r="GF4" vm="2657">
        <f ca="1"/>
        <v>236</v>
      </c>
      <c r="GG4" vm="2658">
        <f ca="1"/>
        <v>228.01</v>
      </c>
      <c r="GH4" vm="2659">
        <f ca="1"/>
        <v>232.8</v>
      </c>
      <c r="GI4" vm="2660">
        <f ca="1"/>
        <v>232.47</v>
      </c>
      <c r="GJ4" vm="2661">
        <f ca="1"/>
        <v>233.22</v>
      </c>
      <c r="GK4" vm="2662">
        <f ca="1"/>
        <v>227.63</v>
      </c>
      <c r="GL4" vm="2663">
        <f ca="1"/>
        <v>227.65</v>
      </c>
      <c r="GM4" vm="2664">
        <f ca="1"/>
        <v>232.62</v>
      </c>
      <c r="GN4" vm="2665">
        <f ca="1"/>
        <v>236.87</v>
      </c>
      <c r="GO4" vm="1585">
        <f ca="1"/>
        <v>241.53</v>
      </c>
      <c r="GP4" vm="2666">
        <f ca="1"/>
        <v>244.6</v>
      </c>
      <c r="GQ4" vm="2667">
        <f ca="1"/>
        <v>244.47</v>
      </c>
      <c r="GR4" vm="2668">
        <f ca="1"/>
        <v>244.87</v>
      </c>
      <c r="GS4" vm="2669">
        <f ca="1"/>
        <v>245.83</v>
      </c>
      <c r="GT4" vm="2670">
        <f ca="1"/>
        <v>245.55</v>
      </c>
      <c r="GU4" vm="2671">
        <f ca="1"/>
        <v>247.1</v>
      </c>
      <c r="GV4" vm="2672">
        <f ca="1"/>
        <v>247.04</v>
      </c>
      <c r="GW4" vm="2673">
        <f ca="1"/>
        <v>240.36</v>
      </c>
      <c r="GX4" vm="2674">
        <f ca="1"/>
        <v>237.3</v>
      </c>
      <c r="GY4" vm="2675">
        <f ca="1"/>
        <v>241.84</v>
      </c>
      <c r="GZ4" vm="2676">
        <f ca="1"/>
        <v>238.03</v>
      </c>
      <c r="HA4" vm="2677">
        <f ca="1"/>
        <v>235.93</v>
      </c>
      <c r="HB4" vm="2678">
        <f ca="1"/>
        <v>235.74</v>
      </c>
      <c r="HC4" vm="2679">
        <f ca="1"/>
        <v>235.33</v>
      </c>
      <c r="HD4" vm="2680">
        <f ca="1"/>
        <v>239.07</v>
      </c>
      <c r="HE4" vm="2606">
        <f ca="1"/>
        <v>227.48</v>
      </c>
      <c r="HF4" vm="2681">
        <f ca="1"/>
        <v>220.84</v>
      </c>
      <c r="HG4" vm="2682">
        <f ca="1"/>
        <v>216.98</v>
      </c>
      <c r="HH4" vm="2510">
        <f ca="1"/>
        <v>209.68</v>
      </c>
      <c r="HI4" vm="2683">
        <f ca="1"/>
        <v>213.49</v>
      </c>
      <c r="HJ4" vm="2684">
        <f ca="1"/>
        <v>214</v>
      </c>
      <c r="HK4" vm="2685">
        <f ca="1"/>
        <v>212.69</v>
      </c>
      <c r="HL4" vm="2686">
        <f ca="1"/>
        <v>215.24</v>
      </c>
      <c r="HM4" vm="2515">
        <f ca="1"/>
        <v>214.1</v>
      </c>
      <c r="HN4" vm="2687">
        <f ca="1"/>
        <v>218.27</v>
      </c>
      <c r="HO4" vm="2688">
        <f ca="1"/>
        <v>220.73</v>
      </c>
      <c r="HP4" vm="2689">
        <f ca="1"/>
        <v>223.75</v>
      </c>
      <c r="HQ4" vm="2690">
        <f ca="1"/>
        <v>221.53</v>
      </c>
      <c r="HR4" vm="2691">
        <f ca="1"/>
        <v>223.85</v>
      </c>
      <c r="HS4" vm="2692">
        <f ca="1"/>
        <v>217.9</v>
      </c>
      <c r="HT4" vm="2693">
        <f ca="1"/>
        <v>222.13</v>
      </c>
      <c r="HU4" vm="2694">
        <f ca="1"/>
        <v>223.19</v>
      </c>
      <c r="HV4" vm="2695">
        <f ca="1"/>
        <v>223.89</v>
      </c>
      <c r="HW4" vm="2696">
        <f ca="1"/>
        <v>203.19</v>
      </c>
      <c r="HX4" vm="2697">
        <f ca="1"/>
        <v>188.38</v>
      </c>
      <c r="HY4" vm="2698">
        <f ca="1"/>
        <v>181.46</v>
      </c>
      <c r="HZ4" vm="2699">
        <f ca="1"/>
        <v>172.42</v>
      </c>
      <c r="IA4" vm="2700">
        <f ca="1"/>
        <v>198.85</v>
      </c>
      <c r="IB4" vm="2701">
        <f ca="1"/>
        <v>190.42</v>
      </c>
      <c r="IC4" vm="2702">
        <f ca="1"/>
        <v>198.15</v>
      </c>
      <c r="ID4" vm="2703">
        <f ca="1"/>
        <v>202.52</v>
      </c>
      <c r="IE4" vm="2704">
        <f ca="1"/>
        <v>202.14</v>
      </c>
      <c r="IF4" vm="2705">
        <f ca="1"/>
        <v>194.27</v>
      </c>
      <c r="IG4" vm="2706">
        <f ca="1"/>
        <v>196.98</v>
      </c>
      <c r="IH4" vm="2707">
        <f ca="1"/>
        <v>193.16</v>
      </c>
      <c r="II4" vm="2708">
        <f ca="1"/>
        <v>199.74</v>
      </c>
      <c r="IJ4" vm="2709">
        <f ca="1"/>
        <v>204.6</v>
      </c>
      <c r="IK4" vm="2710">
        <f ca="1"/>
        <v>208.37</v>
      </c>
      <c r="IL4" vm="2711">
        <f ca="1"/>
        <v>209.28</v>
      </c>
      <c r="IM4" vm="2712">
        <f ca="1"/>
        <v>210.14</v>
      </c>
      <c r="IN4" vm="2713">
        <f ca="1"/>
        <v>211.21</v>
      </c>
      <c r="IO4" vm="2714">
        <f ca="1"/>
        <v>212.5</v>
      </c>
      <c r="IP4" vm="2715">
        <f ca="1"/>
        <v>213.32</v>
      </c>
      <c r="IQ4" vm="2716">
        <f ca="1"/>
        <v>205.35</v>
      </c>
    </row>
    <row r="5" spans="1:251" x14ac:dyDescent="0.25">
      <c r="B5" t="s">
        <v>35</v>
      </c>
    </row>
    <row r="6" spans="1:251" x14ac:dyDescent="0.25">
      <c r="B6" t="s">
        <v>36</v>
      </c>
    </row>
    <row r="7" spans="1:251" x14ac:dyDescent="0.25">
      <c r="B7" t="s">
        <v>37</v>
      </c>
    </row>
    <row r="8" spans="1:251" x14ac:dyDescent="0.25">
      <c r="B8" t="s">
        <v>38</v>
      </c>
    </row>
    <row r="9" spans="1:251" x14ac:dyDescent="0.25">
      <c r="B9" t="s">
        <v>39</v>
      </c>
    </row>
    <row r="10" spans="1:251" x14ac:dyDescent="0.25">
      <c r="A10" t="s">
        <v>33</v>
      </c>
      <c r="B10" t="s">
        <v>40</v>
      </c>
    </row>
    <row r="11" spans="1:251" x14ac:dyDescent="0.25">
      <c r="B11" t="s">
        <v>41</v>
      </c>
    </row>
    <row r="12" spans="1:251" x14ac:dyDescent="0.25">
      <c r="B12" t="s">
        <v>42</v>
      </c>
    </row>
    <row r="13" spans="1:251" x14ac:dyDescent="0.25">
      <c r="B13" t="s">
        <v>43</v>
      </c>
    </row>
    <row r="14" spans="1:251" x14ac:dyDescent="0.25">
      <c r="B14" t="s">
        <v>44</v>
      </c>
    </row>
    <row r="15" spans="1:251" x14ac:dyDescent="0.25">
      <c r="B15" t="s">
        <v>45</v>
      </c>
    </row>
    <row r="16" spans="1:251" x14ac:dyDescent="0.25">
      <c r="B16" t="s">
        <v>46</v>
      </c>
    </row>
    <row r="17" spans="2:2" x14ac:dyDescent="0.25">
      <c r="B17" t="s">
        <v>47</v>
      </c>
    </row>
    <row r="18" spans="2:2" x14ac:dyDescent="0.25">
      <c r="B18" t="s">
        <v>48</v>
      </c>
    </row>
    <row r="19" spans="2:2" x14ac:dyDescent="0.25">
      <c r="B19" t="s">
        <v>49</v>
      </c>
    </row>
    <row r="20" spans="2:2" x14ac:dyDescent="0.25">
      <c r="B20" t="s">
        <v>50</v>
      </c>
    </row>
    <row r="21" spans="2:2" x14ac:dyDescent="0.25">
      <c r="B21" t="s">
        <v>51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5F4B3-DB5B-4E38-89B9-FDE37A9E16B6}">
  <dimension ref="A1:IQ21"/>
  <sheetViews>
    <sheetView workbookViewId="0">
      <selection activeCell="B16" sqref="B16:C16"/>
    </sheetView>
  </sheetViews>
  <sheetFormatPr defaultRowHeight="15" x14ac:dyDescent="0.25"/>
  <cols>
    <col min="2" max="2" width="15.85546875" bestFit="1" customWidth="1"/>
    <col min="3" max="253" width="10.42578125" bestFit="1" customWidth="1"/>
  </cols>
  <sheetData>
    <row r="1" spans="1:251" x14ac:dyDescent="0.25">
      <c r="A1" s="25" t="s">
        <v>13</v>
      </c>
      <c r="B1" t="s">
        <v>31</v>
      </c>
    </row>
    <row r="3" spans="1:251" x14ac:dyDescent="0.25">
      <c r="A3" s="25" t="s">
        <v>25</v>
      </c>
      <c r="B3" s="25" t="s">
        <v>26</v>
      </c>
      <c r="C3" cm="1" vm="2">
        <f t="array" aca="1" ref="C3:IQ4" ca="1">TRANSPOSE(_xlfn.STOCKHISTORY(A4&amp;":"&amp;B4,TODAY()-365,TODAY(),0,0,0,1))</f>
        <v>45418</v>
      </c>
      <c r="D3" vm="3">
        <f ca="1"/>
        <v>45419</v>
      </c>
      <c r="E3" vm="4">
        <f ca="1"/>
        <v>45420</v>
      </c>
      <c r="F3" vm="5">
        <f ca="1"/>
        <v>45421</v>
      </c>
      <c r="G3" vm="6">
        <f ca="1"/>
        <v>45422</v>
      </c>
      <c r="H3" vm="7">
        <f ca="1"/>
        <v>45425</v>
      </c>
      <c r="I3" vm="8">
        <f ca="1"/>
        <v>45426</v>
      </c>
      <c r="J3" vm="9">
        <f ca="1"/>
        <v>45427</v>
      </c>
      <c r="K3" vm="10">
        <f ca="1"/>
        <v>45428</v>
      </c>
      <c r="L3" vm="11">
        <f ca="1"/>
        <v>45429</v>
      </c>
      <c r="M3" vm="12">
        <f ca="1"/>
        <v>45432</v>
      </c>
      <c r="N3" vm="13">
        <f ca="1"/>
        <v>45433</v>
      </c>
      <c r="O3" vm="14">
        <f ca="1"/>
        <v>45434</v>
      </c>
      <c r="P3" vm="15">
        <f ca="1"/>
        <v>45435</v>
      </c>
      <c r="Q3" vm="16">
        <f ca="1"/>
        <v>45436</v>
      </c>
      <c r="R3" vm="17">
        <f ca="1"/>
        <v>45440</v>
      </c>
      <c r="S3" vm="18">
        <f ca="1"/>
        <v>45441</v>
      </c>
      <c r="T3" vm="19">
        <f ca="1"/>
        <v>45442</v>
      </c>
      <c r="U3" vm="20">
        <f ca="1"/>
        <v>45443</v>
      </c>
      <c r="V3" vm="21">
        <f ca="1"/>
        <v>45446</v>
      </c>
      <c r="W3" vm="22">
        <f ca="1"/>
        <v>45447</v>
      </c>
      <c r="X3" vm="23">
        <f ca="1"/>
        <v>45448</v>
      </c>
      <c r="Y3" vm="24">
        <f ca="1"/>
        <v>45449</v>
      </c>
      <c r="Z3" vm="25">
        <f ca="1"/>
        <v>45450</v>
      </c>
      <c r="AA3" vm="26">
        <f ca="1"/>
        <v>45453</v>
      </c>
      <c r="AB3" vm="27">
        <f ca="1"/>
        <v>45454</v>
      </c>
      <c r="AC3" vm="28">
        <f ca="1"/>
        <v>45455</v>
      </c>
      <c r="AD3" vm="29">
        <f ca="1"/>
        <v>45456</v>
      </c>
      <c r="AE3" vm="30">
        <f ca="1"/>
        <v>45457</v>
      </c>
      <c r="AF3" vm="31">
        <f ca="1"/>
        <v>45460</v>
      </c>
      <c r="AG3" vm="32">
        <f ca="1"/>
        <v>45461</v>
      </c>
      <c r="AH3" vm="33">
        <f ca="1"/>
        <v>45463</v>
      </c>
      <c r="AI3" vm="34">
        <f ca="1"/>
        <v>45464</v>
      </c>
      <c r="AJ3" vm="35">
        <f ca="1"/>
        <v>45467</v>
      </c>
      <c r="AK3" vm="36">
        <f ca="1"/>
        <v>45468</v>
      </c>
      <c r="AL3" vm="37">
        <f ca="1"/>
        <v>45469</v>
      </c>
      <c r="AM3" vm="38">
        <f ca="1"/>
        <v>45470</v>
      </c>
      <c r="AN3" vm="39">
        <f ca="1"/>
        <v>45471</v>
      </c>
      <c r="AO3" vm="40">
        <f ca="1"/>
        <v>45474</v>
      </c>
      <c r="AP3" vm="41">
        <f ca="1"/>
        <v>45475</v>
      </c>
      <c r="AQ3" vm="42">
        <f ca="1"/>
        <v>45476</v>
      </c>
      <c r="AR3" vm="43">
        <f ca="1"/>
        <v>45478</v>
      </c>
      <c r="AS3" vm="44">
        <f ca="1"/>
        <v>45481</v>
      </c>
      <c r="AT3" vm="45">
        <f ca="1"/>
        <v>45482</v>
      </c>
      <c r="AU3" vm="46">
        <f ca="1"/>
        <v>45483</v>
      </c>
      <c r="AV3" vm="47">
        <f ca="1"/>
        <v>45484</v>
      </c>
      <c r="AW3" vm="48">
        <f ca="1"/>
        <v>45485</v>
      </c>
      <c r="AX3" vm="49">
        <f ca="1"/>
        <v>45488</v>
      </c>
      <c r="AY3" vm="50">
        <f ca="1"/>
        <v>45489</v>
      </c>
      <c r="AZ3" vm="51">
        <f ca="1"/>
        <v>45490</v>
      </c>
      <c r="BA3" vm="52">
        <f ca="1"/>
        <v>45491</v>
      </c>
      <c r="BB3" vm="53">
        <f ca="1"/>
        <v>45492</v>
      </c>
      <c r="BC3" vm="54">
        <f ca="1"/>
        <v>45495</v>
      </c>
      <c r="BD3" vm="55">
        <f ca="1"/>
        <v>45496</v>
      </c>
      <c r="BE3" vm="56">
        <f ca="1"/>
        <v>45497</v>
      </c>
      <c r="BF3" vm="57">
        <f ca="1"/>
        <v>45498</v>
      </c>
      <c r="BG3" vm="58">
        <f ca="1"/>
        <v>45499</v>
      </c>
      <c r="BH3" vm="59">
        <f ca="1"/>
        <v>45502</v>
      </c>
      <c r="BI3" vm="60">
        <f ca="1"/>
        <v>45503</v>
      </c>
      <c r="BJ3" vm="61">
        <f ca="1"/>
        <v>45504</v>
      </c>
      <c r="BK3" vm="62">
        <f ca="1"/>
        <v>45505</v>
      </c>
      <c r="BL3" vm="63">
        <f ca="1"/>
        <v>45506</v>
      </c>
      <c r="BM3" vm="64">
        <f ca="1"/>
        <v>45509</v>
      </c>
      <c r="BN3" vm="65">
        <f ca="1"/>
        <v>45510</v>
      </c>
      <c r="BO3" vm="66">
        <f ca="1"/>
        <v>45511</v>
      </c>
      <c r="BP3" vm="67">
        <f ca="1"/>
        <v>45512</v>
      </c>
      <c r="BQ3" vm="68">
        <f ca="1"/>
        <v>45513</v>
      </c>
      <c r="BR3" vm="69">
        <f ca="1"/>
        <v>45516</v>
      </c>
      <c r="BS3" vm="70">
        <f ca="1"/>
        <v>45517</v>
      </c>
      <c r="BT3" vm="71">
        <f ca="1"/>
        <v>45518</v>
      </c>
      <c r="BU3" vm="72">
        <f ca="1"/>
        <v>45519</v>
      </c>
      <c r="BV3" vm="73">
        <f ca="1"/>
        <v>45520</v>
      </c>
      <c r="BW3" vm="74">
        <f ca="1"/>
        <v>45523</v>
      </c>
      <c r="BX3" vm="75">
        <f ca="1"/>
        <v>45524</v>
      </c>
      <c r="BY3" vm="76">
        <f ca="1"/>
        <v>45525</v>
      </c>
      <c r="BZ3" vm="77">
        <f ca="1"/>
        <v>45526</v>
      </c>
      <c r="CA3" vm="78">
        <f ca="1"/>
        <v>45527</v>
      </c>
      <c r="CB3" vm="79">
        <f ca="1"/>
        <v>45530</v>
      </c>
      <c r="CC3" vm="80">
        <f ca="1"/>
        <v>45531</v>
      </c>
      <c r="CD3" vm="81">
        <f ca="1"/>
        <v>45532</v>
      </c>
      <c r="CE3" vm="82">
        <f ca="1"/>
        <v>45533</v>
      </c>
      <c r="CF3" vm="83">
        <f ca="1"/>
        <v>45534</v>
      </c>
      <c r="CG3" vm="84">
        <f ca="1"/>
        <v>45538</v>
      </c>
      <c r="CH3" vm="85">
        <f ca="1"/>
        <v>45539</v>
      </c>
      <c r="CI3" vm="86">
        <f ca="1"/>
        <v>45540</v>
      </c>
      <c r="CJ3" vm="87">
        <f ca="1"/>
        <v>45541</v>
      </c>
      <c r="CK3" vm="88">
        <f ca="1"/>
        <v>45544</v>
      </c>
      <c r="CL3" vm="89">
        <f ca="1"/>
        <v>45545</v>
      </c>
      <c r="CM3" vm="90">
        <f ca="1"/>
        <v>45546</v>
      </c>
      <c r="CN3" vm="91">
        <f ca="1"/>
        <v>45547</v>
      </c>
      <c r="CO3" vm="92">
        <f ca="1"/>
        <v>45548</v>
      </c>
      <c r="CP3" vm="93">
        <f ca="1"/>
        <v>45551</v>
      </c>
      <c r="CQ3" vm="94">
        <f ca="1"/>
        <v>45552</v>
      </c>
      <c r="CR3" vm="95">
        <f ca="1"/>
        <v>45553</v>
      </c>
      <c r="CS3" vm="96">
        <f ca="1"/>
        <v>45554</v>
      </c>
      <c r="CT3" vm="97">
        <f ca="1"/>
        <v>45555</v>
      </c>
      <c r="CU3" vm="98">
        <f ca="1"/>
        <v>45558</v>
      </c>
      <c r="CV3" vm="99">
        <f ca="1"/>
        <v>45559</v>
      </c>
      <c r="CW3" vm="100">
        <f ca="1"/>
        <v>45560</v>
      </c>
      <c r="CX3" vm="101">
        <f ca="1"/>
        <v>45561</v>
      </c>
      <c r="CY3" vm="102">
        <f ca="1"/>
        <v>45562</v>
      </c>
      <c r="CZ3" vm="103">
        <f ca="1"/>
        <v>45565</v>
      </c>
      <c r="DA3" vm="104">
        <f ca="1"/>
        <v>45566</v>
      </c>
      <c r="DB3" vm="105">
        <f ca="1"/>
        <v>45567</v>
      </c>
      <c r="DC3" vm="106">
        <f ca="1"/>
        <v>45568</v>
      </c>
      <c r="DD3" vm="107">
        <f ca="1"/>
        <v>45569</v>
      </c>
      <c r="DE3" vm="108">
        <f ca="1"/>
        <v>45572</v>
      </c>
      <c r="DF3" vm="109">
        <f ca="1"/>
        <v>45573</v>
      </c>
      <c r="DG3" vm="110">
        <f ca="1"/>
        <v>45574</v>
      </c>
      <c r="DH3" vm="111">
        <f ca="1"/>
        <v>45575</v>
      </c>
      <c r="DI3" vm="112">
        <f ca="1"/>
        <v>45576</v>
      </c>
      <c r="DJ3" vm="113">
        <f ca="1"/>
        <v>45579</v>
      </c>
      <c r="DK3" vm="114">
        <f ca="1"/>
        <v>45580</v>
      </c>
      <c r="DL3" vm="115">
        <f ca="1"/>
        <v>45581</v>
      </c>
      <c r="DM3" vm="116">
        <f ca="1"/>
        <v>45582</v>
      </c>
      <c r="DN3" vm="117">
        <f ca="1"/>
        <v>45583</v>
      </c>
      <c r="DO3" vm="118">
        <f ca="1"/>
        <v>45586</v>
      </c>
      <c r="DP3" vm="119">
        <f ca="1"/>
        <v>45587</v>
      </c>
      <c r="DQ3" vm="120">
        <f ca="1"/>
        <v>45588</v>
      </c>
      <c r="DR3" vm="121">
        <f ca="1"/>
        <v>45589</v>
      </c>
      <c r="DS3" vm="122">
        <f ca="1"/>
        <v>45590</v>
      </c>
      <c r="DT3" vm="123">
        <f ca="1"/>
        <v>45593</v>
      </c>
      <c r="DU3" vm="124">
        <f ca="1"/>
        <v>45594</v>
      </c>
      <c r="DV3" vm="125">
        <f ca="1"/>
        <v>45595</v>
      </c>
      <c r="DW3" vm="126">
        <f ca="1"/>
        <v>45596</v>
      </c>
      <c r="DX3" vm="127">
        <f ca="1"/>
        <v>45597</v>
      </c>
      <c r="DY3" vm="128">
        <f ca="1"/>
        <v>45600</v>
      </c>
      <c r="DZ3" vm="129">
        <f ca="1"/>
        <v>45601</v>
      </c>
      <c r="EA3" vm="130">
        <f ca="1"/>
        <v>45602</v>
      </c>
      <c r="EB3" vm="131">
        <f ca="1"/>
        <v>45603</v>
      </c>
      <c r="EC3" vm="132">
        <f ca="1"/>
        <v>45604</v>
      </c>
      <c r="ED3" vm="133">
        <f ca="1"/>
        <v>45607</v>
      </c>
      <c r="EE3" vm="134">
        <f ca="1"/>
        <v>45608</v>
      </c>
      <c r="EF3" vm="135">
        <f ca="1"/>
        <v>45609</v>
      </c>
      <c r="EG3" vm="136">
        <f ca="1"/>
        <v>45610</v>
      </c>
      <c r="EH3" vm="137">
        <f ca="1"/>
        <v>45611</v>
      </c>
      <c r="EI3" vm="138">
        <f ca="1"/>
        <v>45614</v>
      </c>
      <c r="EJ3" vm="139">
        <f ca="1"/>
        <v>45615</v>
      </c>
      <c r="EK3" vm="140">
        <f ca="1"/>
        <v>45616</v>
      </c>
      <c r="EL3" vm="141">
        <f ca="1"/>
        <v>45617</v>
      </c>
      <c r="EM3" vm="142">
        <f ca="1"/>
        <v>45618</v>
      </c>
      <c r="EN3" vm="143">
        <f ca="1"/>
        <v>45621</v>
      </c>
      <c r="EO3" vm="144">
        <f ca="1"/>
        <v>45622</v>
      </c>
      <c r="EP3" vm="145">
        <f ca="1"/>
        <v>45623</v>
      </c>
      <c r="EQ3" vm="146">
        <f ca="1"/>
        <v>45625</v>
      </c>
      <c r="ER3" vm="147">
        <f ca="1"/>
        <v>45628</v>
      </c>
      <c r="ES3" vm="148">
        <f ca="1"/>
        <v>45629</v>
      </c>
      <c r="ET3" vm="149">
        <f ca="1"/>
        <v>45630</v>
      </c>
      <c r="EU3" vm="150">
        <f ca="1"/>
        <v>45631</v>
      </c>
      <c r="EV3" vm="151">
        <f ca="1"/>
        <v>45632</v>
      </c>
      <c r="EW3" vm="152">
        <f ca="1"/>
        <v>45635</v>
      </c>
      <c r="EX3" vm="153">
        <f ca="1"/>
        <v>45636</v>
      </c>
      <c r="EY3" vm="154">
        <f ca="1"/>
        <v>45637</v>
      </c>
      <c r="EZ3" vm="155">
        <f ca="1"/>
        <v>45638</v>
      </c>
      <c r="FA3" vm="156">
        <f ca="1"/>
        <v>45639</v>
      </c>
      <c r="FB3" vm="157">
        <f ca="1"/>
        <v>45642</v>
      </c>
      <c r="FC3" vm="158">
        <f ca="1"/>
        <v>45643</v>
      </c>
      <c r="FD3" vm="159">
        <f ca="1"/>
        <v>45644</v>
      </c>
      <c r="FE3" vm="160">
        <f ca="1"/>
        <v>45645</v>
      </c>
      <c r="FF3" vm="161">
        <f ca="1"/>
        <v>45646</v>
      </c>
      <c r="FG3" vm="162">
        <f ca="1"/>
        <v>45649</v>
      </c>
      <c r="FH3" vm="163">
        <f ca="1"/>
        <v>45650</v>
      </c>
      <c r="FI3" vm="164">
        <f ca="1"/>
        <v>45652</v>
      </c>
      <c r="FJ3" vm="165">
        <f ca="1"/>
        <v>45653</v>
      </c>
      <c r="FK3" vm="166">
        <f ca="1"/>
        <v>45656</v>
      </c>
      <c r="FL3" vm="167">
        <f ca="1"/>
        <v>45657</v>
      </c>
      <c r="FM3" vm="168">
        <f ca="1"/>
        <v>45659</v>
      </c>
      <c r="FN3" vm="169">
        <f ca="1"/>
        <v>45660</v>
      </c>
      <c r="FO3" vm="170">
        <f ca="1"/>
        <v>45663</v>
      </c>
      <c r="FP3" vm="171">
        <f ca="1"/>
        <v>45664</v>
      </c>
      <c r="FQ3" vm="172">
        <f ca="1"/>
        <v>45665</v>
      </c>
      <c r="FR3" vm="173">
        <f ca="1"/>
        <v>45667</v>
      </c>
      <c r="FS3" vm="174">
        <f ca="1"/>
        <v>45670</v>
      </c>
      <c r="FT3" vm="175">
        <f ca="1"/>
        <v>45671</v>
      </c>
      <c r="FU3" vm="176">
        <f ca="1"/>
        <v>45672</v>
      </c>
      <c r="FV3" vm="177">
        <f ca="1"/>
        <v>45673</v>
      </c>
      <c r="FW3" vm="178">
        <f ca="1"/>
        <v>45674</v>
      </c>
      <c r="FX3" vm="179">
        <f ca="1"/>
        <v>45678</v>
      </c>
      <c r="FY3" vm="180">
        <f ca="1"/>
        <v>45679</v>
      </c>
      <c r="FZ3" vm="181">
        <f ca="1"/>
        <v>45680</v>
      </c>
      <c r="GA3" vm="182">
        <f ca="1"/>
        <v>45681</v>
      </c>
      <c r="GB3" vm="183">
        <f ca="1"/>
        <v>45684</v>
      </c>
      <c r="GC3" vm="184">
        <f ca="1"/>
        <v>45685</v>
      </c>
      <c r="GD3" vm="185">
        <f ca="1"/>
        <v>45686</v>
      </c>
      <c r="GE3" vm="186">
        <f ca="1"/>
        <v>45687</v>
      </c>
      <c r="GF3" vm="187">
        <f ca="1"/>
        <v>45688</v>
      </c>
      <c r="GG3" vm="188">
        <f ca="1"/>
        <v>45691</v>
      </c>
      <c r="GH3" vm="189">
        <f ca="1"/>
        <v>45692</v>
      </c>
      <c r="GI3" vm="190">
        <f ca="1"/>
        <v>45693</v>
      </c>
      <c r="GJ3" vm="191">
        <f ca="1"/>
        <v>45694</v>
      </c>
      <c r="GK3" vm="192">
        <f ca="1"/>
        <v>45695</v>
      </c>
      <c r="GL3" vm="193">
        <f ca="1"/>
        <v>45698</v>
      </c>
      <c r="GM3" vm="194">
        <f ca="1"/>
        <v>45699</v>
      </c>
      <c r="GN3" vm="195">
        <f ca="1"/>
        <v>45700</v>
      </c>
      <c r="GO3" vm="196">
        <f ca="1"/>
        <v>45701</v>
      </c>
      <c r="GP3" vm="197">
        <f ca="1"/>
        <v>45702</v>
      </c>
      <c r="GQ3" vm="198">
        <f ca="1"/>
        <v>45706</v>
      </c>
      <c r="GR3" vm="199">
        <f ca="1"/>
        <v>45707</v>
      </c>
      <c r="GS3" vm="200">
        <f ca="1"/>
        <v>45708</v>
      </c>
      <c r="GT3" vm="201">
        <f ca="1"/>
        <v>45709</v>
      </c>
      <c r="GU3" vm="202">
        <f ca="1"/>
        <v>45712</v>
      </c>
      <c r="GV3" vm="203">
        <f ca="1"/>
        <v>45713</v>
      </c>
      <c r="GW3" vm="204">
        <f ca="1"/>
        <v>45714</v>
      </c>
      <c r="GX3" vm="205">
        <f ca="1"/>
        <v>45715</v>
      </c>
      <c r="GY3" vm="206">
        <f ca="1"/>
        <v>45716</v>
      </c>
      <c r="GZ3" vm="207">
        <f ca="1"/>
        <v>45719</v>
      </c>
      <c r="HA3" vm="208">
        <f ca="1"/>
        <v>45720</v>
      </c>
      <c r="HB3" vm="209">
        <f ca="1"/>
        <v>45721</v>
      </c>
      <c r="HC3" vm="210">
        <f ca="1"/>
        <v>45722</v>
      </c>
      <c r="HD3" vm="211">
        <f ca="1"/>
        <v>45723</v>
      </c>
      <c r="HE3" vm="212">
        <f ca="1"/>
        <v>45726</v>
      </c>
      <c r="HF3" vm="213">
        <f ca="1"/>
        <v>45727</v>
      </c>
      <c r="HG3" vm="214">
        <f ca="1"/>
        <v>45728</v>
      </c>
      <c r="HH3" vm="215">
        <f ca="1"/>
        <v>45729</v>
      </c>
      <c r="HI3" vm="216">
        <f ca="1"/>
        <v>45730</v>
      </c>
      <c r="HJ3" vm="217">
        <f ca="1"/>
        <v>45733</v>
      </c>
      <c r="HK3" vm="218">
        <f ca="1"/>
        <v>45734</v>
      </c>
      <c r="HL3" vm="219">
        <f ca="1"/>
        <v>45735</v>
      </c>
      <c r="HM3" vm="220">
        <f ca="1"/>
        <v>45736</v>
      </c>
      <c r="HN3" vm="221">
        <f ca="1"/>
        <v>45737</v>
      </c>
      <c r="HO3" vm="222">
        <f ca="1"/>
        <v>45740</v>
      </c>
      <c r="HP3" vm="223">
        <f ca="1"/>
        <v>45741</v>
      </c>
      <c r="HQ3" vm="224">
        <f ca="1"/>
        <v>45742</v>
      </c>
      <c r="HR3" vm="225">
        <f ca="1"/>
        <v>45743</v>
      </c>
      <c r="HS3" vm="226">
        <f ca="1"/>
        <v>45744</v>
      </c>
      <c r="HT3" vm="227">
        <f ca="1"/>
        <v>45747</v>
      </c>
      <c r="HU3" vm="228">
        <f ca="1"/>
        <v>45748</v>
      </c>
      <c r="HV3" vm="229">
        <f ca="1"/>
        <v>45749</v>
      </c>
      <c r="HW3" vm="230">
        <f ca="1"/>
        <v>45750</v>
      </c>
      <c r="HX3" vm="231">
        <f ca="1"/>
        <v>45751</v>
      </c>
      <c r="HY3" vm="232">
        <f ca="1"/>
        <v>45754</v>
      </c>
      <c r="HZ3" vm="233">
        <f ca="1"/>
        <v>45755</v>
      </c>
      <c r="IA3" vm="234">
        <f ca="1"/>
        <v>45756</v>
      </c>
      <c r="IB3" vm="235">
        <f ca="1"/>
        <v>45757</v>
      </c>
      <c r="IC3" vm="236">
        <f ca="1"/>
        <v>45758</v>
      </c>
      <c r="ID3" vm="237">
        <f ca="1"/>
        <v>45761</v>
      </c>
      <c r="IE3" vm="238">
        <f ca="1"/>
        <v>45762</v>
      </c>
      <c r="IF3" vm="239">
        <f ca="1"/>
        <v>45763</v>
      </c>
      <c r="IG3" vm="240">
        <f ca="1"/>
        <v>45764</v>
      </c>
      <c r="IH3" vm="241">
        <f ca="1"/>
        <v>45768</v>
      </c>
      <c r="II3" vm="242">
        <f ca="1"/>
        <v>45769</v>
      </c>
      <c r="IJ3" vm="243">
        <f ca="1"/>
        <v>45770</v>
      </c>
      <c r="IK3" vm="244">
        <f ca="1"/>
        <v>45771</v>
      </c>
      <c r="IL3" vm="245">
        <f ca="1"/>
        <v>45772</v>
      </c>
      <c r="IM3" vm="246">
        <f ca="1"/>
        <v>45775</v>
      </c>
      <c r="IN3" vm="247">
        <f ca="1"/>
        <v>45776</v>
      </c>
      <c r="IO3" vm="248">
        <f ca="1"/>
        <v>45777</v>
      </c>
      <c r="IP3" vm="249">
        <f ca="1"/>
        <v>45778</v>
      </c>
      <c r="IQ3" vm="250">
        <f ca="1"/>
        <v>45779</v>
      </c>
    </row>
    <row r="4" spans="1:251" x14ac:dyDescent="0.25">
      <c r="A4" t="s">
        <v>32</v>
      </c>
      <c r="B4" t="s">
        <v>34</v>
      </c>
      <c r="C4" vm="2479">
        <f ca="1"/>
        <v>181.71</v>
      </c>
      <c r="D4" vm="2480">
        <f ca="1"/>
        <v>182.4</v>
      </c>
      <c r="E4" vm="2481">
        <f ca="1"/>
        <v>182.74</v>
      </c>
      <c r="F4" vm="2482">
        <f ca="1"/>
        <v>184.57</v>
      </c>
      <c r="G4" vm="2483">
        <f ca="1"/>
        <v>183.05</v>
      </c>
      <c r="H4" vm="2484">
        <f ca="1"/>
        <v>186.28</v>
      </c>
      <c r="I4" vm="2485">
        <f ca="1"/>
        <v>187.43</v>
      </c>
      <c r="J4" vm="2486">
        <f ca="1"/>
        <v>189.72</v>
      </c>
      <c r="K4" vm="2487">
        <f ca="1"/>
        <v>189.84</v>
      </c>
      <c r="L4" vm="2488">
        <f ca="1"/>
        <v>189.87</v>
      </c>
      <c r="M4" vm="2489">
        <f ca="1"/>
        <v>191.04</v>
      </c>
      <c r="N4" vm="2490">
        <f ca="1"/>
        <v>192.35</v>
      </c>
      <c r="O4" vm="2491">
        <f ca="1"/>
        <v>190.9</v>
      </c>
      <c r="P4" vm="2492">
        <f ca="1"/>
        <v>186.88</v>
      </c>
      <c r="Q4" vm="2493">
        <f ca="1"/>
        <v>189.98</v>
      </c>
      <c r="R4" vm="2494">
        <f ca="1"/>
        <v>189.99</v>
      </c>
      <c r="S4" vm="2495">
        <f ca="1"/>
        <v>190.29</v>
      </c>
      <c r="T4" vm="2496">
        <f ca="1"/>
        <v>191.29</v>
      </c>
      <c r="U4" vm="2497">
        <f ca="1"/>
        <v>192.25</v>
      </c>
      <c r="V4" vm="2498">
        <f ca="1"/>
        <v>194.03</v>
      </c>
      <c r="W4" vm="2499">
        <f ca="1"/>
        <v>194.35</v>
      </c>
      <c r="X4" vm="2500">
        <f ca="1"/>
        <v>195.87</v>
      </c>
      <c r="Y4" vm="2501">
        <f ca="1"/>
        <v>194.48</v>
      </c>
      <c r="Z4" vm="2502">
        <f ca="1"/>
        <v>196.89</v>
      </c>
      <c r="AA4" vm="2503">
        <f ca="1"/>
        <v>193.12</v>
      </c>
      <c r="AB4" vm="2504">
        <f ca="1"/>
        <v>207.15</v>
      </c>
      <c r="AC4" vm="2505">
        <f ca="1"/>
        <v>213.07</v>
      </c>
      <c r="AD4" vm="2506">
        <f ca="1"/>
        <v>214.24</v>
      </c>
      <c r="AE4" vm="2507">
        <f ca="1"/>
        <v>212.49</v>
      </c>
      <c r="AF4" vm="2508">
        <f ca="1"/>
        <v>216.67</v>
      </c>
      <c r="AG4" vm="2509">
        <f ca="1"/>
        <v>214.29</v>
      </c>
      <c r="AH4" vm="2510">
        <f ca="1"/>
        <v>209.68</v>
      </c>
      <c r="AI4" vm="2511">
        <f ca="1"/>
        <v>207.49</v>
      </c>
      <c r="AJ4" vm="2512">
        <f ca="1"/>
        <v>208.14</v>
      </c>
      <c r="AK4" vm="2513">
        <f ca="1"/>
        <v>209.07</v>
      </c>
      <c r="AL4" vm="2514">
        <f ca="1"/>
        <v>213.25</v>
      </c>
      <c r="AM4" vm="2515">
        <f ca="1"/>
        <v>214.1</v>
      </c>
      <c r="AN4" vm="2516">
        <f ca="1"/>
        <v>210.62</v>
      </c>
      <c r="AO4" vm="2517">
        <f ca="1"/>
        <v>216.75</v>
      </c>
      <c r="AP4" vm="2518">
        <f ca="1"/>
        <v>220.27</v>
      </c>
      <c r="AQ4" vm="2519">
        <f ca="1"/>
        <v>221.55</v>
      </c>
      <c r="AR4" vm="2520">
        <f ca="1"/>
        <v>226.34</v>
      </c>
      <c r="AS4" vm="2521">
        <f ca="1"/>
        <v>227.82</v>
      </c>
      <c r="AT4" vm="2522">
        <f ca="1"/>
        <v>228.68</v>
      </c>
      <c r="AU4" vm="2523">
        <f ca="1"/>
        <v>232.98</v>
      </c>
      <c r="AV4" vm="2524">
        <f ca="1"/>
        <v>227.57</v>
      </c>
      <c r="AW4" vm="2525">
        <f ca="1"/>
        <v>230.54</v>
      </c>
      <c r="AX4" vm="2526">
        <f ca="1"/>
        <v>234.4</v>
      </c>
      <c r="AY4" vm="2527">
        <f ca="1"/>
        <v>234.82</v>
      </c>
      <c r="AZ4" vm="2528">
        <f ca="1"/>
        <v>228.88</v>
      </c>
      <c r="BA4" vm="2529">
        <f ca="1"/>
        <v>224.18</v>
      </c>
      <c r="BB4" vm="2530">
        <f ca="1"/>
        <v>224.31</v>
      </c>
      <c r="BC4" vm="2531">
        <f ca="1"/>
        <v>223.96</v>
      </c>
      <c r="BD4" vm="2532">
        <f ca="1"/>
        <v>225.01</v>
      </c>
      <c r="BE4" vm="2533">
        <f ca="1"/>
        <v>218.54</v>
      </c>
      <c r="BF4" vm="2534">
        <f ca="1"/>
        <v>217.49</v>
      </c>
      <c r="BG4" vm="2535">
        <f ca="1"/>
        <v>217.96</v>
      </c>
      <c r="BH4" vm="2536">
        <f ca="1"/>
        <v>218.24</v>
      </c>
      <c r="BI4" vm="2537">
        <f ca="1"/>
        <v>218.8</v>
      </c>
      <c r="BJ4" vm="2538">
        <f ca="1"/>
        <v>222.08</v>
      </c>
      <c r="BK4" vm="2539">
        <f ca="1"/>
        <v>218.36</v>
      </c>
      <c r="BL4" vm="2540">
        <f ca="1"/>
        <v>219.86</v>
      </c>
      <c r="BM4" vm="2541">
        <f ca="1"/>
        <v>209.27</v>
      </c>
      <c r="BN4" vm="1523">
        <f ca="1"/>
        <v>207.23</v>
      </c>
      <c r="BO4" vm="2542">
        <f ca="1"/>
        <v>209.82</v>
      </c>
      <c r="BP4" vm="2543">
        <f ca="1"/>
        <v>213.31</v>
      </c>
      <c r="BQ4" vm="2544">
        <f ca="1"/>
        <v>216.24</v>
      </c>
      <c r="BR4" vm="2545">
        <f ca="1"/>
        <v>217.53</v>
      </c>
      <c r="BS4" vm="2546">
        <f ca="1"/>
        <v>221.27</v>
      </c>
      <c r="BT4" vm="2547">
        <f ca="1"/>
        <v>221.72</v>
      </c>
      <c r="BU4" vm="2548">
        <f ca="1"/>
        <v>224.72</v>
      </c>
      <c r="BV4" vm="2549">
        <f ca="1"/>
        <v>226.05</v>
      </c>
      <c r="BW4" vm="2550">
        <f ca="1"/>
        <v>225.89</v>
      </c>
      <c r="BX4" vm="2551">
        <f ca="1"/>
        <v>226.51</v>
      </c>
      <c r="BY4" vm="2552">
        <f ca="1"/>
        <v>226.4</v>
      </c>
      <c r="BZ4" vm="2553">
        <f ca="1"/>
        <v>224.53</v>
      </c>
      <c r="CA4" vm="2554">
        <f ca="1"/>
        <v>226.84</v>
      </c>
      <c r="CB4" vm="2555">
        <f ca="1"/>
        <v>227.18</v>
      </c>
      <c r="CC4" vm="2556">
        <f ca="1"/>
        <v>228.03</v>
      </c>
      <c r="CD4" vm="2557">
        <f ca="1"/>
        <v>226.49</v>
      </c>
      <c r="CE4" vm="2558">
        <f ca="1"/>
        <v>229.79</v>
      </c>
      <c r="CF4" vm="2559">
        <f ca="1"/>
        <v>229</v>
      </c>
      <c r="CG4" vm="2560">
        <f ca="1"/>
        <v>222.77</v>
      </c>
      <c r="CH4" vm="2561">
        <f ca="1"/>
        <v>220.85</v>
      </c>
      <c r="CI4" vm="2562">
        <f ca="1"/>
        <v>222.38</v>
      </c>
      <c r="CJ4" vm="2563">
        <f ca="1"/>
        <v>220.82</v>
      </c>
      <c r="CK4" vm="2564">
        <f ca="1"/>
        <v>220.91</v>
      </c>
      <c r="CL4" vm="2565">
        <f ca="1"/>
        <v>220.11</v>
      </c>
      <c r="CM4" vm="2566">
        <f ca="1"/>
        <v>222.66</v>
      </c>
      <c r="CN4" vm="2560">
        <f ca="1"/>
        <v>222.77</v>
      </c>
      <c r="CO4" vm="2567">
        <f ca="1"/>
        <v>222.5</v>
      </c>
      <c r="CP4" vm="2568">
        <f ca="1"/>
        <v>216.32</v>
      </c>
      <c r="CQ4" vm="2569">
        <f ca="1"/>
        <v>216.79</v>
      </c>
      <c r="CR4" vm="2570">
        <f ca="1"/>
        <v>220.69</v>
      </c>
      <c r="CS4" vm="2571">
        <f ca="1"/>
        <v>228.87</v>
      </c>
      <c r="CT4" vm="2572">
        <f ca="1"/>
        <v>228.2</v>
      </c>
      <c r="CU4" vm="2573">
        <f ca="1"/>
        <v>226.47</v>
      </c>
      <c r="CV4" vm="2574">
        <f ca="1"/>
        <v>227.37</v>
      </c>
      <c r="CW4" vm="2575">
        <f ca="1"/>
        <v>226.37</v>
      </c>
      <c r="CX4" vm="2576">
        <f ca="1"/>
        <v>227.52</v>
      </c>
      <c r="CY4" vm="2577">
        <f ca="1"/>
        <v>227.79</v>
      </c>
      <c r="CZ4" vm="2578">
        <f ca="1"/>
        <v>233</v>
      </c>
      <c r="DA4" vm="2579">
        <f ca="1"/>
        <v>226.21</v>
      </c>
      <c r="DB4" vm="2580">
        <f ca="1"/>
        <v>226.78</v>
      </c>
      <c r="DC4" vm="2581">
        <f ca="1"/>
        <v>225.67</v>
      </c>
      <c r="DD4" vm="2582">
        <f ca="1"/>
        <v>226.8</v>
      </c>
      <c r="DE4" vm="2583">
        <f ca="1"/>
        <v>221.69</v>
      </c>
      <c r="DF4" vm="2584">
        <f ca="1"/>
        <v>225.77</v>
      </c>
      <c r="DG4" vm="2585">
        <f ca="1"/>
        <v>229.54</v>
      </c>
      <c r="DH4" vm="2586">
        <f ca="1"/>
        <v>229.04</v>
      </c>
      <c r="DI4" vm="2587">
        <f ca="1"/>
        <v>227.55</v>
      </c>
      <c r="DJ4" vm="2588">
        <f ca="1"/>
        <v>231.3</v>
      </c>
      <c r="DK4" vm="2589">
        <f ca="1"/>
        <v>233.85</v>
      </c>
      <c r="DL4" vm="2590">
        <f ca="1"/>
        <v>231.78</v>
      </c>
      <c r="DM4" vm="2591">
        <f ca="1"/>
        <v>232.15</v>
      </c>
      <c r="DN4" vm="2592">
        <f ca="1"/>
        <v>235</v>
      </c>
      <c r="DO4" vm="2593">
        <f ca="1"/>
        <v>236.48</v>
      </c>
      <c r="DP4" vm="2594">
        <f ca="1"/>
        <v>235.86</v>
      </c>
      <c r="DQ4" vm="2595">
        <f ca="1"/>
        <v>230.76</v>
      </c>
      <c r="DR4" vm="2596">
        <f ca="1"/>
        <v>230.57</v>
      </c>
      <c r="DS4" vm="2597">
        <f ca="1"/>
        <v>231.41</v>
      </c>
      <c r="DT4" vm="2598">
        <f ca="1"/>
        <v>233.4</v>
      </c>
      <c r="DU4" vm="2599">
        <f ca="1"/>
        <v>233.67</v>
      </c>
      <c r="DV4" vm="2600">
        <f ca="1"/>
        <v>230.1</v>
      </c>
      <c r="DW4" vm="2601">
        <f ca="1"/>
        <v>225.91</v>
      </c>
      <c r="DX4" vm="2602">
        <f ca="1"/>
        <v>222.91</v>
      </c>
      <c r="DY4" vm="2603">
        <f ca="1"/>
        <v>222.01</v>
      </c>
      <c r="DZ4" vm="2604">
        <f ca="1"/>
        <v>223.45</v>
      </c>
      <c r="EA4" vm="2605">
        <f ca="1"/>
        <v>222.72</v>
      </c>
      <c r="EB4" vm="2606">
        <f ca="1"/>
        <v>227.48</v>
      </c>
      <c r="EC4" vm="2607">
        <f ca="1"/>
        <v>226.96</v>
      </c>
      <c r="ED4" vm="2608">
        <f ca="1"/>
        <v>224.23</v>
      </c>
      <c r="EE4" vm="2608">
        <f ca="1"/>
        <v>224.23</v>
      </c>
      <c r="EF4" vm="2609">
        <f ca="1"/>
        <v>225.12</v>
      </c>
      <c r="EG4" vm="2610">
        <f ca="1"/>
        <v>228.22</v>
      </c>
      <c r="EH4" vm="2611">
        <f ca="1"/>
        <v>225</v>
      </c>
      <c r="EI4" vm="2612">
        <f ca="1"/>
        <v>228.02</v>
      </c>
      <c r="EJ4" vm="2613">
        <f ca="1"/>
        <v>228.28</v>
      </c>
      <c r="EK4" vm="2559">
        <f ca="1"/>
        <v>229</v>
      </c>
      <c r="EL4" vm="2614">
        <f ca="1"/>
        <v>228.52</v>
      </c>
      <c r="EM4" vm="2615">
        <f ca="1"/>
        <v>229.87</v>
      </c>
      <c r="EN4" vm="2616">
        <f ca="1"/>
        <v>232.87</v>
      </c>
      <c r="EO4" vm="2617">
        <f ca="1"/>
        <v>235.06</v>
      </c>
      <c r="EP4" vm="2618">
        <f ca="1"/>
        <v>234.93</v>
      </c>
      <c r="EQ4" vm="2619">
        <f ca="1"/>
        <v>237.33</v>
      </c>
      <c r="ER4" vm="2620">
        <f ca="1"/>
        <v>239.59</v>
      </c>
      <c r="ES4" vm="2621">
        <f ca="1"/>
        <v>242.65</v>
      </c>
      <c r="ET4" vm="2622">
        <f ca="1"/>
        <v>243.01</v>
      </c>
      <c r="EU4" vm="2623">
        <f ca="1"/>
        <v>243.04</v>
      </c>
      <c r="EV4" vm="2624">
        <f ca="1"/>
        <v>242.84</v>
      </c>
      <c r="EW4" vm="2625">
        <f ca="1"/>
        <v>246.75</v>
      </c>
      <c r="EX4" vm="2626">
        <f ca="1"/>
        <v>247.77</v>
      </c>
      <c r="EY4" vm="2627">
        <f ca="1"/>
        <v>246.49</v>
      </c>
      <c r="EZ4" vm="2628">
        <f ca="1"/>
        <v>247.96</v>
      </c>
      <c r="FA4" vm="2629">
        <f ca="1"/>
        <v>248.13</v>
      </c>
      <c r="FB4" vm="2630">
        <f ca="1"/>
        <v>251.04</v>
      </c>
      <c r="FC4" vm="2631">
        <f ca="1"/>
        <v>253.48</v>
      </c>
      <c r="FD4" vm="978">
        <f ca="1"/>
        <v>248.05</v>
      </c>
      <c r="FE4" vm="1162">
        <f ca="1"/>
        <v>249.79</v>
      </c>
      <c r="FF4" vm="2632">
        <f ca="1"/>
        <v>254.49</v>
      </c>
      <c r="FG4" vm="2633">
        <f ca="1"/>
        <v>255.27</v>
      </c>
      <c r="FH4" vm="2634">
        <f ca="1"/>
        <v>258.2</v>
      </c>
      <c r="FI4" vm="2635">
        <f ca="1"/>
        <v>259.02</v>
      </c>
      <c r="FJ4" vm="2636">
        <f ca="1"/>
        <v>255.59</v>
      </c>
      <c r="FK4" vm="2637">
        <f ca="1"/>
        <v>252.2</v>
      </c>
      <c r="FL4" vm="2638">
        <f ca="1"/>
        <v>250.42</v>
      </c>
      <c r="FM4" vm="2639">
        <f ca="1"/>
        <v>243.85</v>
      </c>
      <c r="FN4" vm="2640">
        <f ca="1"/>
        <v>243.36</v>
      </c>
      <c r="FO4" vm="2641">
        <f ca="1"/>
        <v>245</v>
      </c>
      <c r="FP4" vm="2642">
        <f ca="1"/>
        <v>242.21</v>
      </c>
      <c r="FQ4" vm="2643">
        <f ca="1"/>
        <v>242.7</v>
      </c>
      <c r="FR4" vm="2644">
        <f ca="1"/>
        <v>236.85</v>
      </c>
      <c r="FS4" vm="2526">
        <f ca="1"/>
        <v>234.4</v>
      </c>
      <c r="FT4" vm="2645">
        <f ca="1"/>
        <v>233.28</v>
      </c>
      <c r="FU4" vm="2646">
        <f ca="1"/>
        <v>237.87</v>
      </c>
      <c r="FV4" vm="2647">
        <f ca="1"/>
        <v>228.26</v>
      </c>
      <c r="FW4" vm="2648">
        <f ca="1"/>
        <v>229.98</v>
      </c>
      <c r="FX4" vm="2649">
        <f ca="1"/>
        <v>222.64</v>
      </c>
      <c r="FY4" vm="2650">
        <f ca="1"/>
        <v>223.83</v>
      </c>
      <c r="FZ4" vm="2651">
        <f ca="1"/>
        <v>223.66</v>
      </c>
      <c r="GA4" vm="2652">
        <f ca="1"/>
        <v>222.78</v>
      </c>
      <c r="GB4" vm="2653">
        <f ca="1"/>
        <v>229.86</v>
      </c>
      <c r="GC4" vm="2654">
        <f ca="1"/>
        <v>238.26</v>
      </c>
      <c r="GD4" vm="2655">
        <f ca="1"/>
        <v>239.36</v>
      </c>
      <c r="GE4" vm="2656">
        <f ca="1"/>
        <v>237.59</v>
      </c>
      <c r="GF4" vm="2657">
        <f ca="1"/>
        <v>236</v>
      </c>
      <c r="GG4" vm="2658">
        <f ca="1"/>
        <v>228.01</v>
      </c>
      <c r="GH4" vm="2659">
        <f ca="1"/>
        <v>232.8</v>
      </c>
      <c r="GI4" vm="2660">
        <f ca="1"/>
        <v>232.47</v>
      </c>
      <c r="GJ4" vm="2661">
        <f ca="1"/>
        <v>233.22</v>
      </c>
      <c r="GK4" vm="2662">
        <f ca="1"/>
        <v>227.63</v>
      </c>
      <c r="GL4" vm="2663">
        <f ca="1"/>
        <v>227.65</v>
      </c>
      <c r="GM4" vm="2664">
        <f ca="1"/>
        <v>232.62</v>
      </c>
      <c r="GN4" vm="2665">
        <f ca="1"/>
        <v>236.87</v>
      </c>
      <c r="GO4" vm="1585">
        <f ca="1"/>
        <v>241.53</v>
      </c>
      <c r="GP4" vm="2666">
        <f ca="1"/>
        <v>244.6</v>
      </c>
      <c r="GQ4" vm="2667">
        <f ca="1"/>
        <v>244.47</v>
      </c>
      <c r="GR4" vm="2668">
        <f ca="1"/>
        <v>244.87</v>
      </c>
      <c r="GS4" vm="2669">
        <f ca="1"/>
        <v>245.83</v>
      </c>
      <c r="GT4" vm="2670">
        <f ca="1"/>
        <v>245.55</v>
      </c>
      <c r="GU4" vm="2671">
        <f ca="1"/>
        <v>247.1</v>
      </c>
      <c r="GV4" vm="2672">
        <f ca="1"/>
        <v>247.04</v>
      </c>
      <c r="GW4" vm="2673">
        <f ca="1"/>
        <v>240.36</v>
      </c>
      <c r="GX4" vm="2674">
        <f ca="1"/>
        <v>237.3</v>
      </c>
      <c r="GY4" vm="2675">
        <f ca="1"/>
        <v>241.84</v>
      </c>
      <c r="GZ4" vm="2676">
        <f ca="1"/>
        <v>238.03</v>
      </c>
      <c r="HA4" vm="2677">
        <f ca="1"/>
        <v>235.93</v>
      </c>
      <c r="HB4" vm="2678">
        <f ca="1"/>
        <v>235.74</v>
      </c>
      <c r="HC4" vm="2679">
        <f ca="1"/>
        <v>235.33</v>
      </c>
      <c r="HD4" vm="2680">
        <f ca="1"/>
        <v>239.07</v>
      </c>
      <c r="HE4" vm="2606">
        <f ca="1"/>
        <v>227.48</v>
      </c>
      <c r="HF4" vm="2681">
        <f ca="1"/>
        <v>220.84</v>
      </c>
      <c r="HG4" vm="2682">
        <f ca="1"/>
        <v>216.98</v>
      </c>
      <c r="HH4" vm="2510">
        <f ca="1"/>
        <v>209.68</v>
      </c>
      <c r="HI4" vm="2683">
        <f ca="1"/>
        <v>213.49</v>
      </c>
      <c r="HJ4" vm="2684">
        <f ca="1"/>
        <v>214</v>
      </c>
      <c r="HK4" vm="2685">
        <f ca="1"/>
        <v>212.69</v>
      </c>
      <c r="HL4" vm="2686">
        <f ca="1"/>
        <v>215.24</v>
      </c>
      <c r="HM4" vm="2515">
        <f ca="1"/>
        <v>214.1</v>
      </c>
      <c r="HN4" vm="2687">
        <f ca="1"/>
        <v>218.27</v>
      </c>
      <c r="HO4" vm="2688">
        <f ca="1"/>
        <v>220.73</v>
      </c>
      <c r="HP4" vm="2689">
        <f ca="1"/>
        <v>223.75</v>
      </c>
      <c r="HQ4" vm="2690">
        <f ca="1"/>
        <v>221.53</v>
      </c>
      <c r="HR4" vm="2691">
        <f ca="1"/>
        <v>223.85</v>
      </c>
      <c r="HS4" vm="2692">
        <f ca="1"/>
        <v>217.9</v>
      </c>
      <c r="HT4" vm="2693">
        <f ca="1"/>
        <v>222.13</v>
      </c>
      <c r="HU4" vm="2694">
        <f ca="1"/>
        <v>223.19</v>
      </c>
      <c r="HV4" vm="2695">
        <f ca="1"/>
        <v>223.89</v>
      </c>
      <c r="HW4" vm="2696">
        <f ca="1"/>
        <v>203.19</v>
      </c>
      <c r="HX4" vm="2697">
        <f ca="1"/>
        <v>188.38</v>
      </c>
      <c r="HY4" vm="2698">
        <f ca="1"/>
        <v>181.46</v>
      </c>
      <c r="HZ4" vm="2699">
        <f ca="1"/>
        <v>172.42</v>
      </c>
      <c r="IA4" vm="2700">
        <f ca="1"/>
        <v>198.85</v>
      </c>
      <c r="IB4" vm="2701">
        <f ca="1"/>
        <v>190.42</v>
      </c>
      <c r="IC4" vm="2702">
        <f ca="1"/>
        <v>198.15</v>
      </c>
      <c r="ID4" vm="2703">
        <f ca="1"/>
        <v>202.52</v>
      </c>
      <c r="IE4" vm="2704">
        <f ca="1"/>
        <v>202.14</v>
      </c>
      <c r="IF4" vm="2705">
        <f ca="1"/>
        <v>194.27</v>
      </c>
      <c r="IG4" vm="2706">
        <f ca="1"/>
        <v>196.98</v>
      </c>
      <c r="IH4" vm="2707">
        <f ca="1"/>
        <v>193.16</v>
      </c>
      <c r="II4" vm="2708">
        <f ca="1"/>
        <v>199.74</v>
      </c>
      <c r="IJ4" vm="2709">
        <f ca="1"/>
        <v>204.6</v>
      </c>
      <c r="IK4" vm="2710">
        <f ca="1"/>
        <v>208.37</v>
      </c>
      <c r="IL4" vm="2711">
        <f ca="1"/>
        <v>209.28</v>
      </c>
      <c r="IM4" vm="2712">
        <f ca="1"/>
        <v>210.14</v>
      </c>
      <c r="IN4" vm="2713">
        <f ca="1"/>
        <v>211.21</v>
      </c>
      <c r="IO4" vm="2714">
        <f ca="1"/>
        <v>212.5</v>
      </c>
      <c r="IP4" vm="2715">
        <f ca="1"/>
        <v>213.32</v>
      </c>
      <c r="IQ4" vm="2716">
        <f ca="1"/>
        <v>205.35</v>
      </c>
    </row>
    <row r="5" spans="1:251" x14ac:dyDescent="0.25">
      <c r="B5" t="s">
        <v>35</v>
      </c>
    </row>
    <row r="6" spans="1:251" x14ac:dyDescent="0.25">
      <c r="B6" t="s">
        <v>36</v>
      </c>
    </row>
    <row r="7" spans="1:251" x14ac:dyDescent="0.25">
      <c r="B7" t="s">
        <v>37</v>
      </c>
    </row>
    <row r="8" spans="1:251" x14ac:dyDescent="0.25">
      <c r="B8" t="s">
        <v>38</v>
      </c>
    </row>
    <row r="9" spans="1:251" x14ac:dyDescent="0.25">
      <c r="B9" t="s">
        <v>39</v>
      </c>
    </row>
    <row r="10" spans="1:251" x14ac:dyDescent="0.25">
      <c r="A10" t="s">
        <v>33</v>
      </c>
      <c r="B10" t="s">
        <v>40</v>
      </c>
    </row>
    <row r="11" spans="1:251" x14ac:dyDescent="0.25">
      <c r="B11" t="s">
        <v>41</v>
      </c>
    </row>
    <row r="12" spans="1:251" x14ac:dyDescent="0.25">
      <c r="B12" t="s">
        <v>42</v>
      </c>
    </row>
    <row r="13" spans="1:251" x14ac:dyDescent="0.25">
      <c r="B13" t="s">
        <v>43</v>
      </c>
    </row>
    <row r="14" spans="1:251" x14ac:dyDescent="0.25">
      <c r="B14" t="s">
        <v>44</v>
      </c>
    </row>
    <row r="15" spans="1:251" x14ac:dyDescent="0.25">
      <c r="B15" t="s">
        <v>45</v>
      </c>
    </row>
    <row r="16" spans="1:251" x14ac:dyDescent="0.25">
      <c r="B16" t="s">
        <v>46</v>
      </c>
    </row>
    <row r="17" spans="2:2" x14ac:dyDescent="0.25">
      <c r="B17" t="s">
        <v>47</v>
      </c>
    </row>
    <row r="18" spans="2:2" x14ac:dyDescent="0.25">
      <c r="B18" t="s">
        <v>48</v>
      </c>
    </row>
    <row r="19" spans="2:2" x14ac:dyDescent="0.25">
      <c r="B19" t="s">
        <v>49</v>
      </c>
    </row>
    <row r="20" spans="2:2" x14ac:dyDescent="0.25">
      <c r="B20" t="s">
        <v>50</v>
      </c>
    </row>
    <row r="21" spans="2:2" x14ac:dyDescent="0.25">
      <c r="B21" t="s">
        <v>51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D09AB-99A0-41B5-B836-AA303AD21FE4}">
  <dimension ref="A1:IQ21"/>
  <sheetViews>
    <sheetView workbookViewId="0">
      <selection activeCell="B16" sqref="B16:C16"/>
    </sheetView>
  </sheetViews>
  <sheetFormatPr defaultRowHeight="15" x14ac:dyDescent="0.25"/>
  <cols>
    <col min="1" max="1" width="11.85546875" bestFit="1" customWidth="1"/>
    <col min="2" max="2" width="15.85546875" bestFit="1" customWidth="1"/>
  </cols>
  <sheetData>
    <row r="1" spans="1:251" x14ac:dyDescent="0.25">
      <c r="A1" s="25" t="s">
        <v>13</v>
      </c>
      <c r="B1" t="s">
        <v>31</v>
      </c>
    </row>
    <row r="3" spans="1:251" x14ac:dyDescent="0.25">
      <c r="A3" s="25" t="s">
        <v>25</v>
      </c>
      <c r="B3" s="25" t="s">
        <v>26</v>
      </c>
      <c r="C3" cm="1" vm="2">
        <f t="array" aca="1" ref="C3:IQ4" ca="1">TRANSPOSE(_xlfn.STOCKHISTORY(A4&amp;":"&amp;B4,TODAY()-365,TODAY(),0,0,0,1))</f>
        <v>45418</v>
      </c>
      <c r="D3" vm="3">
        <f ca="1"/>
        <v>45419</v>
      </c>
      <c r="E3" vm="4">
        <f ca="1"/>
        <v>45420</v>
      </c>
      <c r="F3" vm="5">
        <f ca="1"/>
        <v>45421</v>
      </c>
      <c r="G3" vm="6">
        <f ca="1"/>
        <v>45422</v>
      </c>
      <c r="H3" vm="7">
        <f ca="1"/>
        <v>45425</v>
      </c>
      <c r="I3" vm="8">
        <f ca="1"/>
        <v>45426</v>
      </c>
      <c r="J3" vm="9">
        <f ca="1"/>
        <v>45427</v>
      </c>
      <c r="K3" vm="10">
        <f ca="1"/>
        <v>45428</v>
      </c>
      <c r="L3" vm="11">
        <f ca="1"/>
        <v>45429</v>
      </c>
      <c r="M3" vm="12">
        <f ca="1"/>
        <v>45432</v>
      </c>
      <c r="N3" vm="13">
        <f ca="1"/>
        <v>45433</v>
      </c>
      <c r="O3" vm="14">
        <f ca="1"/>
        <v>45434</v>
      </c>
      <c r="P3" vm="15">
        <f ca="1"/>
        <v>45435</v>
      </c>
      <c r="Q3" vm="16">
        <f ca="1"/>
        <v>45436</v>
      </c>
      <c r="R3" vm="17">
        <f ca="1"/>
        <v>45440</v>
      </c>
      <c r="S3" vm="18">
        <f ca="1"/>
        <v>45441</v>
      </c>
      <c r="T3" vm="19">
        <f ca="1"/>
        <v>45442</v>
      </c>
      <c r="U3" vm="20">
        <f ca="1"/>
        <v>45443</v>
      </c>
      <c r="V3" vm="21">
        <f ca="1"/>
        <v>45446</v>
      </c>
      <c r="W3" vm="22">
        <f ca="1"/>
        <v>45447</v>
      </c>
      <c r="X3" vm="23">
        <f ca="1"/>
        <v>45448</v>
      </c>
      <c r="Y3" vm="24">
        <f ca="1"/>
        <v>45449</v>
      </c>
      <c r="Z3" vm="25">
        <f ca="1"/>
        <v>45450</v>
      </c>
      <c r="AA3" vm="26">
        <f ca="1"/>
        <v>45453</v>
      </c>
      <c r="AB3" vm="27">
        <f ca="1"/>
        <v>45454</v>
      </c>
      <c r="AC3" vm="28">
        <f ca="1"/>
        <v>45455</v>
      </c>
      <c r="AD3" vm="29">
        <f ca="1"/>
        <v>45456</v>
      </c>
      <c r="AE3" vm="30">
        <f ca="1"/>
        <v>45457</v>
      </c>
      <c r="AF3" vm="31">
        <f ca="1"/>
        <v>45460</v>
      </c>
      <c r="AG3" vm="32">
        <f ca="1"/>
        <v>45461</v>
      </c>
      <c r="AH3" vm="33">
        <f ca="1"/>
        <v>45463</v>
      </c>
      <c r="AI3" vm="34">
        <f ca="1"/>
        <v>45464</v>
      </c>
      <c r="AJ3" vm="35">
        <f ca="1"/>
        <v>45467</v>
      </c>
      <c r="AK3" vm="36">
        <f ca="1"/>
        <v>45468</v>
      </c>
      <c r="AL3" vm="37">
        <f ca="1"/>
        <v>45469</v>
      </c>
      <c r="AM3" vm="38">
        <f ca="1"/>
        <v>45470</v>
      </c>
      <c r="AN3" vm="39">
        <f ca="1"/>
        <v>45471</v>
      </c>
      <c r="AO3" vm="40">
        <f ca="1"/>
        <v>45474</v>
      </c>
      <c r="AP3" vm="41">
        <f ca="1"/>
        <v>45475</v>
      </c>
      <c r="AQ3" vm="42">
        <f ca="1"/>
        <v>45476</v>
      </c>
      <c r="AR3" vm="43">
        <f ca="1"/>
        <v>45478</v>
      </c>
      <c r="AS3" vm="44">
        <f ca="1"/>
        <v>45481</v>
      </c>
      <c r="AT3" vm="45">
        <f ca="1"/>
        <v>45482</v>
      </c>
      <c r="AU3" vm="46">
        <f ca="1"/>
        <v>45483</v>
      </c>
      <c r="AV3" vm="47">
        <f ca="1"/>
        <v>45484</v>
      </c>
      <c r="AW3" vm="48">
        <f ca="1"/>
        <v>45485</v>
      </c>
      <c r="AX3" vm="49">
        <f ca="1"/>
        <v>45488</v>
      </c>
      <c r="AY3" vm="50">
        <f ca="1"/>
        <v>45489</v>
      </c>
      <c r="AZ3" vm="51">
        <f ca="1"/>
        <v>45490</v>
      </c>
      <c r="BA3" vm="52">
        <f ca="1"/>
        <v>45491</v>
      </c>
      <c r="BB3" vm="53">
        <f ca="1"/>
        <v>45492</v>
      </c>
      <c r="BC3" vm="54">
        <f ca="1"/>
        <v>45495</v>
      </c>
      <c r="BD3" vm="55">
        <f ca="1"/>
        <v>45496</v>
      </c>
      <c r="BE3" vm="56">
        <f ca="1"/>
        <v>45497</v>
      </c>
      <c r="BF3" vm="57">
        <f ca="1"/>
        <v>45498</v>
      </c>
      <c r="BG3" vm="58">
        <f ca="1"/>
        <v>45499</v>
      </c>
      <c r="BH3" vm="59">
        <f ca="1"/>
        <v>45502</v>
      </c>
      <c r="BI3" vm="60">
        <f ca="1"/>
        <v>45503</v>
      </c>
      <c r="BJ3" vm="61">
        <f ca="1"/>
        <v>45504</v>
      </c>
      <c r="BK3" vm="62">
        <f ca="1"/>
        <v>45505</v>
      </c>
      <c r="BL3" vm="63">
        <f ca="1"/>
        <v>45506</v>
      </c>
      <c r="BM3" vm="64">
        <f ca="1"/>
        <v>45509</v>
      </c>
      <c r="BN3" vm="65">
        <f ca="1"/>
        <v>45510</v>
      </c>
      <c r="BO3" vm="66">
        <f ca="1"/>
        <v>45511</v>
      </c>
      <c r="BP3" vm="67">
        <f ca="1"/>
        <v>45512</v>
      </c>
      <c r="BQ3" vm="68">
        <f ca="1"/>
        <v>45513</v>
      </c>
      <c r="BR3" vm="69">
        <f ca="1"/>
        <v>45516</v>
      </c>
      <c r="BS3" vm="70">
        <f ca="1"/>
        <v>45517</v>
      </c>
      <c r="BT3" vm="71">
        <f ca="1"/>
        <v>45518</v>
      </c>
      <c r="BU3" vm="72">
        <f ca="1"/>
        <v>45519</v>
      </c>
      <c r="BV3" vm="73">
        <f ca="1"/>
        <v>45520</v>
      </c>
      <c r="BW3" vm="74">
        <f ca="1"/>
        <v>45523</v>
      </c>
      <c r="BX3" vm="75">
        <f ca="1"/>
        <v>45524</v>
      </c>
      <c r="BY3" vm="76">
        <f ca="1"/>
        <v>45525</v>
      </c>
      <c r="BZ3" vm="77">
        <f ca="1"/>
        <v>45526</v>
      </c>
      <c r="CA3" vm="78">
        <f ca="1"/>
        <v>45527</v>
      </c>
      <c r="CB3" vm="79">
        <f ca="1"/>
        <v>45530</v>
      </c>
      <c r="CC3" vm="80">
        <f ca="1"/>
        <v>45531</v>
      </c>
      <c r="CD3" vm="81">
        <f ca="1"/>
        <v>45532</v>
      </c>
      <c r="CE3" vm="82">
        <f ca="1"/>
        <v>45533</v>
      </c>
      <c r="CF3" vm="83">
        <f ca="1"/>
        <v>45534</v>
      </c>
      <c r="CG3" vm="84">
        <f ca="1"/>
        <v>45538</v>
      </c>
      <c r="CH3" vm="85">
        <f ca="1"/>
        <v>45539</v>
      </c>
      <c r="CI3" vm="86">
        <f ca="1"/>
        <v>45540</v>
      </c>
      <c r="CJ3" vm="87">
        <f ca="1"/>
        <v>45541</v>
      </c>
      <c r="CK3" vm="88">
        <f ca="1"/>
        <v>45544</v>
      </c>
      <c r="CL3" vm="89">
        <f ca="1"/>
        <v>45545</v>
      </c>
      <c r="CM3" vm="90">
        <f ca="1"/>
        <v>45546</v>
      </c>
      <c r="CN3" vm="91">
        <f ca="1"/>
        <v>45547</v>
      </c>
      <c r="CO3" vm="92">
        <f ca="1"/>
        <v>45548</v>
      </c>
      <c r="CP3" vm="93">
        <f ca="1"/>
        <v>45551</v>
      </c>
      <c r="CQ3" vm="94">
        <f ca="1"/>
        <v>45552</v>
      </c>
      <c r="CR3" vm="95">
        <f ca="1"/>
        <v>45553</v>
      </c>
      <c r="CS3" vm="96">
        <f ca="1"/>
        <v>45554</v>
      </c>
      <c r="CT3" vm="97">
        <f ca="1"/>
        <v>45555</v>
      </c>
      <c r="CU3" vm="98">
        <f ca="1"/>
        <v>45558</v>
      </c>
      <c r="CV3" vm="99">
        <f ca="1"/>
        <v>45559</v>
      </c>
      <c r="CW3" vm="100">
        <f ca="1"/>
        <v>45560</v>
      </c>
      <c r="CX3" vm="101">
        <f ca="1"/>
        <v>45561</v>
      </c>
      <c r="CY3" vm="102">
        <f ca="1"/>
        <v>45562</v>
      </c>
      <c r="CZ3" vm="103">
        <f ca="1"/>
        <v>45565</v>
      </c>
      <c r="DA3" vm="104">
        <f ca="1"/>
        <v>45566</v>
      </c>
      <c r="DB3" vm="105">
        <f ca="1"/>
        <v>45567</v>
      </c>
      <c r="DC3" vm="106">
        <f ca="1"/>
        <v>45568</v>
      </c>
      <c r="DD3" vm="107">
        <f ca="1"/>
        <v>45569</v>
      </c>
      <c r="DE3" vm="108">
        <f ca="1"/>
        <v>45572</v>
      </c>
      <c r="DF3" vm="109">
        <f ca="1"/>
        <v>45573</v>
      </c>
      <c r="DG3" vm="110">
        <f ca="1"/>
        <v>45574</v>
      </c>
      <c r="DH3" vm="111">
        <f ca="1"/>
        <v>45575</v>
      </c>
      <c r="DI3" vm="112">
        <f ca="1"/>
        <v>45576</v>
      </c>
      <c r="DJ3" vm="113">
        <f ca="1"/>
        <v>45579</v>
      </c>
      <c r="DK3" vm="114">
        <f ca="1"/>
        <v>45580</v>
      </c>
      <c r="DL3" vm="115">
        <f ca="1"/>
        <v>45581</v>
      </c>
      <c r="DM3" vm="116">
        <f ca="1"/>
        <v>45582</v>
      </c>
      <c r="DN3" vm="117">
        <f ca="1"/>
        <v>45583</v>
      </c>
      <c r="DO3" vm="118">
        <f ca="1"/>
        <v>45586</v>
      </c>
      <c r="DP3" vm="119">
        <f ca="1"/>
        <v>45587</v>
      </c>
      <c r="DQ3" vm="120">
        <f ca="1"/>
        <v>45588</v>
      </c>
      <c r="DR3" vm="121">
        <f ca="1"/>
        <v>45589</v>
      </c>
      <c r="DS3" vm="122">
        <f ca="1"/>
        <v>45590</v>
      </c>
      <c r="DT3" vm="123">
        <f ca="1"/>
        <v>45593</v>
      </c>
      <c r="DU3" vm="124">
        <f ca="1"/>
        <v>45594</v>
      </c>
      <c r="DV3" vm="125">
        <f ca="1"/>
        <v>45595</v>
      </c>
      <c r="DW3" vm="126">
        <f ca="1"/>
        <v>45596</v>
      </c>
      <c r="DX3" vm="127">
        <f ca="1"/>
        <v>45597</v>
      </c>
      <c r="DY3" vm="128">
        <f ca="1"/>
        <v>45600</v>
      </c>
      <c r="DZ3" vm="129">
        <f ca="1"/>
        <v>45601</v>
      </c>
      <c r="EA3" vm="130">
        <f ca="1"/>
        <v>45602</v>
      </c>
      <c r="EB3" vm="131">
        <f ca="1"/>
        <v>45603</v>
      </c>
      <c r="EC3" vm="132">
        <f ca="1"/>
        <v>45604</v>
      </c>
      <c r="ED3" vm="133">
        <f ca="1"/>
        <v>45607</v>
      </c>
      <c r="EE3" vm="134">
        <f ca="1"/>
        <v>45608</v>
      </c>
      <c r="EF3" vm="135">
        <f ca="1"/>
        <v>45609</v>
      </c>
      <c r="EG3" vm="136">
        <f ca="1"/>
        <v>45610</v>
      </c>
      <c r="EH3" vm="137">
        <f ca="1"/>
        <v>45611</v>
      </c>
      <c r="EI3" vm="138">
        <f ca="1"/>
        <v>45614</v>
      </c>
      <c r="EJ3" vm="139">
        <f ca="1"/>
        <v>45615</v>
      </c>
      <c r="EK3" vm="140">
        <f ca="1"/>
        <v>45616</v>
      </c>
      <c r="EL3" vm="141">
        <f ca="1"/>
        <v>45617</v>
      </c>
      <c r="EM3" vm="142">
        <f ca="1"/>
        <v>45618</v>
      </c>
      <c r="EN3" vm="143">
        <f ca="1"/>
        <v>45621</v>
      </c>
      <c r="EO3" vm="144">
        <f ca="1"/>
        <v>45622</v>
      </c>
      <c r="EP3" vm="145">
        <f ca="1"/>
        <v>45623</v>
      </c>
      <c r="EQ3" vm="146">
        <f ca="1"/>
        <v>45625</v>
      </c>
      <c r="ER3" vm="147">
        <f ca="1"/>
        <v>45628</v>
      </c>
      <c r="ES3" vm="148">
        <f ca="1"/>
        <v>45629</v>
      </c>
      <c r="ET3" vm="149">
        <f ca="1"/>
        <v>45630</v>
      </c>
      <c r="EU3" vm="150">
        <f ca="1"/>
        <v>45631</v>
      </c>
      <c r="EV3" vm="151">
        <f ca="1"/>
        <v>45632</v>
      </c>
      <c r="EW3" vm="152">
        <f ca="1"/>
        <v>45635</v>
      </c>
      <c r="EX3" vm="153">
        <f ca="1"/>
        <v>45636</v>
      </c>
      <c r="EY3" vm="154">
        <f ca="1"/>
        <v>45637</v>
      </c>
      <c r="EZ3" vm="155">
        <f ca="1"/>
        <v>45638</v>
      </c>
      <c r="FA3" vm="156">
        <f ca="1"/>
        <v>45639</v>
      </c>
      <c r="FB3" vm="157">
        <f ca="1"/>
        <v>45642</v>
      </c>
      <c r="FC3" vm="158">
        <f ca="1"/>
        <v>45643</v>
      </c>
      <c r="FD3" vm="159">
        <f ca="1"/>
        <v>45644</v>
      </c>
      <c r="FE3" vm="160">
        <f ca="1"/>
        <v>45645</v>
      </c>
      <c r="FF3" vm="161">
        <f ca="1"/>
        <v>45646</v>
      </c>
      <c r="FG3" vm="162">
        <f ca="1"/>
        <v>45649</v>
      </c>
      <c r="FH3" vm="163">
        <f ca="1"/>
        <v>45650</v>
      </c>
      <c r="FI3" vm="164">
        <f ca="1"/>
        <v>45652</v>
      </c>
      <c r="FJ3" vm="165">
        <f ca="1"/>
        <v>45653</v>
      </c>
      <c r="FK3" vm="166">
        <f ca="1"/>
        <v>45656</v>
      </c>
      <c r="FL3" vm="167">
        <f ca="1"/>
        <v>45657</v>
      </c>
      <c r="FM3" vm="168">
        <f ca="1"/>
        <v>45659</v>
      </c>
      <c r="FN3" vm="169">
        <f ca="1"/>
        <v>45660</v>
      </c>
      <c r="FO3" vm="170">
        <f ca="1"/>
        <v>45663</v>
      </c>
      <c r="FP3" vm="171">
        <f ca="1"/>
        <v>45664</v>
      </c>
      <c r="FQ3" vm="172">
        <f ca="1"/>
        <v>45665</v>
      </c>
      <c r="FR3" vm="173">
        <f ca="1"/>
        <v>45667</v>
      </c>
      <c r="FS3" vm="174">
        <f ca="1"/>
        <v>45670</v>
      </c>
      <c r="FT3" vm="175">
        <f ca="1"/>
        <v>45671</v>
      </c>
      <c r="FU3" vm="176">
        <f ca="1"/>
        <v>45672</v>
      </c>
      <c r="FV3" vm="177">
        <f ca="1"/>
        <v>45673</v>
      </c>
      <c r="FW3" vm="178">
        <f ca="1"/>
        <v>45674</v>
      </c>
      <c r="FX3" vm="179">
        <f ca="1"/>
        <v>45678</v>
      </c>
      <c r="FY3" vm="180">
        <f ca="1"/>
        <v>45679</v>
      </c>
      <c r="FZ3" vm="181">
        <f ca="1"/>
        <v>45680</v>
      </c>
      <c r="GA3" vm="182">
        <f ca="1"/>
        <v>45681</v>
      </c>
      <c r="GB3" vm="183">
        <f ca="1"/>
        <v>45684</v>
      </c>
      <c r="GC3" vm="184">
        <f ca="1"/>
        <v>45685</v>
      </c>
      <c r="GD3" vm="185">
        <f ca="1"/>
        <v>45686</v>
      </c>
      <c r="GE3" vm="186">
        <f ca="1"/>
        <v>45687</v>
      </c>
      <c r="GF3" vm="187">
        <f ca="1"/>
        <v>45688</v>
      </c>
      <c r="GG3" vm="188">
        <f ca="1"/>
        <v>45691</v>
      </c>
      <c r="GH3" vm="189">
        <f ca="1"/>
        <v>45692</v>
      </c>
      <c r="GI3" vm="190">
        <f ca="1"/>
        <v>45693</v>
      </c>
      <c r="GJ3" vm="191">
        <f ca="1"/>
        <v>45694</v>
      </c>
      <c r="GK3" vm="192">
        <f ca="1"/>
        <v>45695</v>
      </c>
      <c r="GL3" vm="193">
        <f ca="1"/>
        <v>45698</v>
      </c>
      <c r="GM3" vm="194">
        <f ca="1"/>
        <v>45699</v>
      </c>
      <c r="GN3" vm="195">
        <f ca="1"/>
        <v>45700</v>
      </c>
      <c r="GO3" vm="196">
        <f ca="1"/>
        <v>45701</v>
      </c>
      <c r="GP3" vm="197">
        <f ca="1"/>
        <v>45702</v>
      </c>
      <c r="GQ3" vm="198">
        <f ca="1"/>
        <v>45706</v>
      </c>
      <c r="GR3" vm="199">
        <f ca="1"/>
        <v>45707</v>
      </c>
      <c r="GS3" vm="200">
        <f ca="1"/>
        <v>45708</v>
      </c>
      <c r="GT3" vm="201">
        <f ca="1"/>
        <v>45709</v>
      </c>
      <c r="GU3" vm="202">
        <f ca="1"/>
        <v>45712</v>
      </c>
      <c r="GV3" vm="203">
        <f ca="1"/>
        <v>45713</v>
      </c>
      <c r="GW3" vm="204">
        <f ca="1"/>
        <v>45714</v>
      </c>
      <c r="GX3" vm="205">
        <f ca="1"/>
        <v>45715</v>
      </c>
      <c r="GY3" vm="206">
        <f ca="1"/>
        <v>45716</v>
      </c>
      <c r="GZ3" vm="207">
        <f ca="1"/>
        <v>45719</v>
      </c>
      <c r="HA3" vm="208">
        <f ca="1"/>
        <v>45720</v>
      </c>
      <c r="HB3" vm="209">
        <f ca="1"/>
        <v>45721</v>
      </c>
      <c r="HC3" vm="210">
        <f ca="1"/>
        <v>45722</v>
      </c>
      <c r="HD3" vm="211">
        <f ca="1"/>
        <v>45723</v>
      </c>
      <c r="HE3" vm="212">
        <f ca="1"/>
        <v>45726</v>
      </c>
      <c r="HF3" vm="213">
        <f ca="1"/>
        <v>45727</v>
      </c>
      <c r="HG3" vm="214">
        <f ca="1"/>
        <v>45728</v>
      </c>
      <c r="HH3" vm="215">
        <f ca="1"/>
        <v>45729</v>
      </c>
      <c r="HI3" vm="216">
        <f ca="1"/>
        <v>45730</v>
      </c>
      <c r="HJ3" vm="217">
        <f ca="1"/>
        <v>45733</v>
      </c>
      <c r="HK3" vm="218">
        <f ca="1"/>
        <v>45734</v>
      </c>
      <c r="HL3" vm="219">
        <f ca="1"/>
        <v>45735</v>
      </c>
      <c r="HM3" vm="220">
        <f ca="1"/>
        <v>45736</v>
      </c>
      <c r="HN3" vm="221">
        <f ca="1"/>
        <v>45737</v>
      </c>
      <c r="HO3" vm="222">
        <f ca="1"/>
        <v>45740</v>
      </c>
      <c r="HP3" vm="223">
        <f ca="1"/>
        <v>45741</v>
      </c>
      <c r="HQ3" vm="224">
        <f ca="1"/>
        <v>45742</v>
      </c>
      <c r="HR3" vm="225">
        <f ca="1"/>
        <v>45743</v>
      </c>
      <c r="HS3" vm="226">
        <f ca="1"/>
        <v>45744</v>
      </c>
      <c r="HT3" vm="227">
        <f ca="1"/>
        <v>45747</v>
      </c>
      <c r="HU3" vm="228">
        <f ca="1"/>
        <v>45748</v>
      </c>
      <c r="HV3" vm="229">
        <f ca="1"/>
        <v>45749</v>
      </c>
      <c r="HW3" vm="230">
        <f ca="1"/>
        <v>45750</v>
      </c>
      <c r="HX3" vm="231">
        <f ca="1"/>
        <v>45751</v>
      </c>
      <c r="HY3" vm="232">
        <f ca="1"/>
        <v>45754</v>
      </c>
      <c r="HZ3" vm="233">
        <f ca="1"/>
        <v>45755</v>
      </c>
      <c r="IA3" vm="234">
        <f ca="1"/>
        <v>45756</v>
      </c>
      <c r="IB3" vm="235">
        <f ca="1"/>
        <v>45757</v>
      </c>
      <c r="IC3" vm="236">
        <f ca="1"/>
        <v>45758</v>
      </c>
      <c r="ID3" vm="237">
        <f ca="1"/>
        <v>45761</v>
      </c>
      <c r="IE3" vm="238">
        <f ca="1"/>
        <v>45762</v>
      </c>
      <c r="IF3" vm="239">
        <f ca="1"/>
        <v>45763</v>
      </c>
      <c r="IG3" vm="240">
        <f ca="1"/>
        <v>45764</v>
      </c>
      <c r="IH3" vm="241">
        <f ca="1"/>
        <v>45768</v>
      </c>
      <c r="II3" vm="242">
        <f ca="1"/>
        <v>45769</v>
      </c>
      <c r="IJ3" vm="243">
        <f ca="1"/>
        <v>45770</v>
      </c>
      <c r="IK3" vm="244">
        <f ca="1"/>
        <v>45771</v>
      </c>
      <c r="IL3" vm="245">
        <f ca="1"/>
        <v>45772</v>
      </c>
      <c r="IM3" vm="246">
        <f ca="1"/>
        <v>45775</v>
      </c>
      <c r="IN3" vm="247">
        <f ca="1"/>
        <v>45776</v>
      </c>
      <c r="IO3" vm="248">
        <f ca="1"/>
        <v>45777</v>
      </c>
      <c r="IP3" vm="249">
        <f ca="1"/>
        <v>45778</v>
      </c>
      <c r="IQ3" vm="250">
        <f ca="1"/>
        <v>45779</v>
      </c>
    </row>
    <row r="4" spans="1:251" x14ac:dyDescent="0.25">
      <c r="A4" t="s">
        <v>32</v>
      </c>
      <c r="B4" t="s">
        <v>34</v>
      </c>
      <c r="C4" vm="2479">
        <f ca="1"/>
        <v>181.71</v>
      </c>
      <c r="D4" vm="2480">
        <f ca="1"/>
        <v>182.4</v>
      </c>
      <c r="E4" vm="2481">
        <f ca="1"/>
        <v>182.74</v>
      </c>
      <c r="F4" vm="2482">
        <f ca="1"/>
        <v>184.57</v>
      </c>
      <c r="G4" vm="2483">
        <f ca="1"/>
        <v>183.05</v>
      </c>
      <c r="H4" vm="2484">
        <f ca="1"/>
        <v>186.28</v>
      </c>
      <c r="I4" vm="2485">
        <f ca="1"/>
        <v>187.43</v>
      </c>
      <c r="J4" vm="2486">
        <f ca="1"/>
        <v>189.72</v>
      </c>
      <c r="K4" vm="2487">
        <f ca="1"/>
        <v>189.84</v>
      </c>
      <c r="L4" vm="2488">
        <f ca="1"/>
        <v>189.87</v>
      </c>
      <c r="M4" vm="2489">
        <f ca="1"/>
        <v>191.04</v>
      </c>
      <c r="N4" vm="2490">
        <f ca="1"/>
        <v>192.35</v>
      </c>
      <c r="O4" vm="2491">
        <f ca="1"/>
        <v>190.9</v>
      </c>
      <c r="P4" vm="2492">
        <f ca="1"/>
        <v>186.88</v>
      </c>
      <c r="Q4" vm="2493">
        <f ca="1"/>
        <v>189.98</v>
      </c>
      <c r="R4" vm="2494">
        <f ca="1"/>
        <v>189.99</v>
      </c>
      <c r="S4" vm="2495">
        <f ca="1"/>
        <v>190.29</v>
      </c>
      <c r="T4" vm="2496">
        <f ca="1"/>
        <v>191.29</v>
      </c>
      <c r="U4" vm="2497">
        <f ca="1"/>
        <v>192.25</v>
      </c>
      <c r="V4" vm="2498">
        <f ca="1"/>
        <v>194.03</v>
      </c>
      <c r="W4" vm="2499">
        <f ca="1"/>
        <v>194.35</v>
      </c>
      <c r="X4" vm="2500">
        <f ca="1"/>
        <v>195.87</v>
      </c>
      <c r="Y4" vm="2501">
        <f ca="1"/>
        <v>194.48</v>
      </c>
      <c r="Z4" vm="2502">
        <f ca="1"/>
        <v>196.89</v>
      </c>
      <c r="AA4" vm="2503">
        <f ca="1"/>
        <v>193.12</v>
      </c>
      <c r="AB4" vm="2504">
        <f ca="1"/>
        <v>207.15</v>
      </c>
      <c r="AC4" vm="2505">
        <f ca="1"/>
        <v>213.07</v>
      </c>
      <c r="AD4" vm="2506">
        <f ca="1"/>
        <v>214.24</v>
      </c>
      <c r="AE4" vm="2507">
        <f ca="1"/>
        <v>212.49</v>
      </c>
      <c r="AF4" vm="2508">
        <f ca="1"/>
        <v>216.67</v>
      </c>
      <c r="AG4" vm="2509">
        <f ca="1"/>
        <v>214.29</v>
      </c>
      <c r="AH4" vm="2510">
        <f ca="1"/>
        <v>209.68</v>
      </c>
      <c r="AI4" vm="2511">
        <f ca="1"/>
        <v>207.49</v>
      </c>
      <c r="AJ4" vm="2512">
        <f ca="1"/>
        <v>208.14</v>
      </c>
      <c r="AK4" vm="2513">
        <f ca="1"/>
        <v>209.07</v>
      </c>
      <c r="AL4" vm="2514">
        <f ca="1"/>
        <v>213.25</v>
      </c>
      <c r="AM4" vm="2515">
        <f ca="1"/>
        <v>214.1</v>
      </c>
      <c r="AN4" vm="2516">
        <f ca="1"/>
        <v>210.62</v>
      </c>
      <c r="AO4" vm="2517">
        <f ca="1"/>
        <v>216.75</v>
      </c>
      <c r="AP4" vm="2518">
        <f ca="1"/>
        <v>220.27</v>
      </c>
      <c r="AQ4" vm="2519">
        <f ca="1"/>
        <v>221.55</v>
      </c>
      <c r="AR4" vm="2520">
        <f ca="1"/>
        <v>226.34</v>
      </c>
      <c r="AS4" vm="2521">
        <f ca="1"/>
        <v>227.82</v>
      </c>
      <c r="AT4" vm="2522">
        <f ca="1"/>
        <v>228.68</v>
      </c>
      <c r="AU4" vm="2523">
        <f ca="1"/>
        <v>232.98</v>
      </c>
      <c r="AV4" vm="2524">
        <f ca="1"/>
        <v>227.57</v>
      </c>
      <c r="AW4" vm="2525">
        <f ca="1"/>
        <v>230.54</v>
      </c>
      <c r="AX4" vm="2526">
        <f ca="1"/>
        <v>234.4</v>
      </c>
      <c r="AY4" vm="2527">
        <f ca="1"/>
        <v>234.82</v>
      </c>
      <c r="AZ4" vm="2528">
        <f ca="1"/>
        <v>228.88</v>
      </c>
      <c r="BA4" vm="2529">
        <f ca="1"/>
        <v>224.18</v>
      </c>
      <c r="BB4" vm="2530">
        <f ca="1"/>
        <v>224.31</v>
      </c>
      <c r="BC4" vm="2531">
        <f ca="1"/>
        <v>223.96</v>
      </c>
      <c r="BD4" vm="2532">
        <f ca="1"/>
        <v>225.01</v>
      </c>
      <c r="BE4" vm="2533">
        <f ca="1"/>
        <v>218.54</v>
      </c>
      <c r="BF4" vm="2534">
        <f ca="1"/>
        <v>217.49</v>
      </c>
      <c r="BG4" vm="2535">
        <f ca="1"/>
        <v>217.96</v>
      </c>
      <c r="BH4" vm="2536">
        <f ca="1"/>
        <v>218.24</v>
      </c>
      <c r="BI4" vm="2537">
        <f ca="1"/>
        <v>218.8</v>
      </c>
      <c r="BJ4" vm="2538">
        <f ca="1"/>
        <v>222.08</v>
      </c>
      <c r="BK4" vm="2539">
        <f ca="1"/>
        <v>218.36</v>
      </c>
      <c r="BL4" vm="2540">
        <f ca="1"/>
        <v>219.86</v>
      </c>
      <c r="BM4" vm="2541">
        <f ca="1"/>
        <v>209.27</v>
      </c>
      <c r="BN4" vm="1523">
        <f ca="1"/>
        <v>207.23</v>
      </c>
      <c r="BO4" vm="2542">
        <f ca="1"/>
        <v>209.82</v>
      </c>
      <c r="BP4" vm="2543">
        <f ca="1"/>
        <v>213.31</v>
      </c>
      <c r="BQ4" vm="2544">
        <f ca="1"/>
        <v>216.24</v>
      </c>
      <c r="BR4" vm="2545">
        <f ca="1"/>
        <v>217.53</v>
      </c>
      <c r="BS4" vm="2546">
        <f ca="1"/>
        <v>221.27</v>
      </c>
      <c r="BT4" vm="2547">
        <f ca="1"/>
        <v>221.72</v>
      </c>
      <c r="BU4" vm="2548">
        <f ca="1"/>
        <v>224.72</v>
      </c>
      <c r="BV4" vm="2549">
        <f ca="1"/>
        <v>226.05</v>
      </c>
      <c r="BW4" vm="2550">
        <f ca="1"/>
        <v>225.89</v>
      </c>
      <c r="BX4" vm="2551">
        <f ca="1"/>
        <v>226.51</v>
      </c>
      <c r="BY4" vm="2552">
        <f ca="1"/>
        <v>226.4</v>
      </c>
      <c r="BZ4" vm="2553">
        <f ca="1"/>
        <v>224.53</v>
      </c>
      <c r="CA4" vm="2554">
        <f ca="1"/>
        <v>226.84</v>
      </c>
      <c r="CB4" vm="2555">
        <f ca="1"/>
        <v>227.18</v>
      </c>
      <c r="CC4" vm="2556">
        <f ca="1"/>
        <v>228.03</v>
      </c>
      <c r="CD4" vm="2557">
        <f ca="1"/>
        <v>226.49</v>
      </c>
      <c r="CE4" vm="2558">
        <f ca="1"/>
        <v>229.79</v>
      </c>
      <c r="CF4" vm="2559">
        <f ca="1"/>
        <v>229</v>
      </c>
      <c r="CG4" vm="2560">
        <f ca="1"/>
        <v>222.77</v>
      </c>
      <c r="CH4" vm="2561">
        <f ca="1"/>
        <v>220.85</v>
      </c>
      <c r="CI4" vm="2562">
        <f ca="1"/>
        <v>222.38</v>
      </c>
      <c r="CJ4" vm="2563">
        <f ca="1"/>
        <v>220.82</v>
      </c>
      <c r="CK4" vm="2564">
        <f ca="1"/>
        <v>220.91</v>
      </c>
      <c r="CL4" vm="2565">
        <f ca="1"/>
        <v>220.11</v>
      </c>
      <c r="CM4" vm="2566">
        <f ca="1"/>
        <v>222.66</v>
      </c>
      <c r="CN4" vm="2560">
        <f ca="1"/>
        <v>222.77</v>
      </c>
      <c r="CO4" vm="2567">
        <f ca="1"/>
        <v>222.5</v>
      </c>
      <c r="CP4" vm="2568">
        <f ca="1"/>
        <v>216.32</v>
      </c>
      <c r="CQ4" vm="2569">
        <f ca="1"/>
        <v>216.79</v>
      </c>
      <c r="CR4" vm="2570">
        <f ca="1"/>
        <v>220.69</v>
      </c>
      <c r="CS4" vm="2571">
        <f ca="1"/>
        <v>228.87</v>
      </c>
      <c r="CT4" vm="2572">
        <f ca="1"/>
        <v>228.2</v>
      </c>
      <c r="CU4" vm="2573">
        <f ca="1"/>
        <v>226.47</v>
      </c>
      <c r="CV4" vm="2574">
        <f ca="1"/>
        <v>227.37</v>
      </c>
      <c r="CW4" vm="2575">
        <f ca="1"/>
        <v>226.37</v>
      </c>
      <c r="CX4" vm="2576">
        <f ca="1"/>
        <v>227.52</v>
      </c>
      <c r="CY4" vm="2577">
        <f ca="1"/>
        <v>227.79</v>
      </c>
      <c r="CZ4" vm="2578">
        <f ca="1"/>
        <v>233</v>
      </c>
      <c r="DA4" vm="2579">
        <f ca="1"/>
        <v>226.21</v>
      </c>
      <c r="DB4" vm="2580">
        <f ca="1"/>
        <v>226.78</v>
      </c>
      <c r="DC4" vm="2581">
        <f ca="1"/>
        <v>225.67</v>
      </c>
      <c r="DD4" vm="2582">
        <f ca="1"/>
        <v>226.8</v>
      </c>
      <c r="DE4" vm="2583">
        <f ca="1"/>
        <v>221.69</v>
      </c>
      <c r="DF4" vm="2584">
        <f ca="1"/>
        <v>225.77</v>
      </c>
      <c r="DG4" vm="2585">
        <f ca="1"/>
        <v>229.54</v>
      </c>
      <c r="DH4" vm="2586">
        <f ca="1"/>
        <v>229.04</v>
      </c>
      <c r="DI4" vm="2587">
        <f ca="1"/>
        <v>227.55</v>
      </c>
      <c r="DJ4" vm="2588">
        <f ca="1"/>
        <v>231.3</v>
      </c>
      <c r="DK4" vm="2589">
        <f ca="1"/>
        <v>233.85</v>
      </c>
      <c r="DL4" vm="2590">
        <f ca="1"/>
        <v>231.78</v>
      </c>
      <c r="DM4" vm="2591">
        <f ca="1"/>
        <v>232.15</v>
      </c>
      <c r="DN4" vm="2592">
        <f ca="1"/>
        <v>235</v>
      </c>
      <c r="DO4" vm="2593">
        <f ca="1"/>
        <v>236.48</v>
      </c>
      <c r="DP4" vm="2594">
        <f ca="1"/>
        <v>235.86</v>
      </c>
      <c r="DQ4" vm="2595">
        <f ca="1"/>
        <v>230.76</v>
      </c>
      <c r="DR4" vm="2596">
        <f ca="1"/>
        <v>230.57</v>
      </c>
      <c r="DS4" vm="2597">
        <f ca="1"/>
        <v>231.41</v>
      </c>
      <c r="DT4" vm="2598">
        <f ca="1"/>
        <v>233.4</v>
      </c>
      <c r="DU4" vm="2599">
        <f ca="1"/>
        <v>233.67</v>
      </c>
      <c r="DV4" vm="2600">
        <f ca="1"/>
        <v>230.1</v>
      </c>
      <c r="DW4" vm="2601">
        <f ca="1"/>
        <v>225.91</v>
      </c>
      <c r="DX4" vm="2602">
        <f ca="1"/>
        <v>222.91</v>
      </c>
      <c r="DY4" vm="2603">
        <f ca="1"/>
        <v>222.01</v>
      </c>
      <c r="DZ4" vm="2604">
        <f ca="1"/>
        <v>223.45</v>
      </c>
      <c r="EA4" vm="2605">
        <f ca="1"/>
        <v>222.72</v>
      </c>
      <c r="EB4" vm="2606">
        <f ca="1"/>
        <v>227.48</v>
      </c>
      <c r="EC4" vm="2607">
        <f ca="1"/>
        <v>226.96</v>
      </c>
      <c r="ED4" vm="2608">
        <f ca="1"/>
        <v>224.23</v>
      </c>
      <c r="EE4" vm="2608">
        <f ca="1"/>
        <v>224.23</v>
      </c>
      <c r="EF4" vm="2609">
        <f ca="1"/>
        <v>225.12</v>
      </c>
      <c r="EG4" vm="2610">
        <f ca="1"/>
        <v>228.22</v>
      </c>
      <c r="EH4" vm="2611">
        <f ca="1"/>
        <v>225</v>
      </c>
      <c r="EI4" vm="2612">
        <f ca="1"/>
        <v>228.02</v>
      </c>
      <c r="EJ4" vm="2613">
        <f ca="1"/>
        <v>228.28</v>
      </c>
      <c r="EK4" vm="2559">
        <f ca="1"/>
        <v>229</v>
      </c>
      <c r="EL4" vm="2614">
        <f ca="1"/>
        <v>228.52</v>
      </c>
      <c r="EM4" vm="2615">
        <f ca="1"/>
        <v>229.87</v>
      </c>
      <c r="EN4" vm="2616">
        <f ca="1"/>
        <v>232.87</v>
      </c>
      <c r="EO4" vm="2617">
        <f ca="1"/>
        <v>235.06</v>
      </c>
      <c r="EP4" vm="2618">
        <f ca="1"/>
        <v>234.93</v>
      </c>
      <c r="EQ4" vm="2619">
        <f ca="1"/>
        <v>237.33</v>
      </c>
      <c r="ER4" vm="2620">
        <f ca="1"/>
        <v>239.59</v>
      </c>
      <c r="ES4" vm="2621">
        <f ca="1"/>
        <v>242.65</v>
      </c>
      <c r="ET4" vm="2622">
        <f ca="1"/>
        <v>243.01</v>
      </c>
      <c r="EU4" vm="2623">
        <f ca="1"/>
        <v>243.04</v>
      </c>
      <c r="EV4" vm="2624">
        <f ca="1"/>
        <v>242.84</v>
      </c>
      <c r="EW4" vm="2625">
        <f ca="1"/>
        <v>246.75</v>
      </c>
      <c r="EX4" vm="2626">
        <f ca="1"/>
        <v>247.77</v>
      </c>
      <c r="EY4" vm="2627">
        <f ca="1"/>
        <v>246.49</v>
      </c>
      <c r="EZ4" vm="2628">
        <f ca="1"/>
        <v>247.96</v>
      </c>
      <c r="FA4" vm="2629">
        <f ca="1"/>
        <v>248.13</v>
      </c>
      <c r="FB4" vm="2630">
        <f ca="1"/>
        <v>251.04</v>
      </c>
      <c r="FC4" vm="2631">
        <f ca="1"/>
        <v>253.48</v>
      </c>
      <c r="FD4" vm="978">
        <f ca="1"/>
        <v>248.05</v>
      </c>
      <c r="FE4" vm="1162">
        <f ca="1"/>
        <v>249.79</v>
      </c>
      <c r="FF4" vm="2632">
        <f ca="1"/>
        <v>254.49</v>
      </c>
      <c r="FG4" vm="2633">
        <f ca="1"/>
        <v>255.27</v>
      </c>
      <c r="FH4" vm="2634">
        <f ca="1"/>
        <v>258.2</v>
      </c>
      <c r="FI4" vm="2635">
        <f ca="1"/>
        <v>259.02</v>
      </c>
      <c r="FJ4" vm="2636">
        <f ca="1"/>
        <v>255.59</v>
      </c>
      <c r="FK4" vm="2637">
        <f ca="1"/>
        <v>252.2</v>
      </c>
      <c r="FL4" vm="2638">
        <f ca="1"/>
        <v>250.42</v>
      </c>
      <c r="FM4" vm="2639">
        <f ca="1"/>
        <v>243.85</v>
      </c>
      <c r="FN4" vm="2640">
        <f ca="1"/>
        <v>243.36</v>
      </c>
      <c r="FO4" vm="2641">
        <f ca="1"/>
        <v>245</v>
      </c>
      <c r="FP4" vm="2642">
        <f ca="1"/>
        <v>242.21</v>
      </c>
      <c r="FQ4" vm="2643">
        <f ca="1"/>
        <v>242.7</v>
      </c>
      <c r="FR4" vm="2644">
        <f ca="1"/>
        <v>236.85</v>
      </c>
      <c r="FS4" vm="2526">
        <f ca="1"/>
        <v>234.4</v>
      </c>
      <c r="FT4" vm="2645">
        <f ca="1"/>
        <v>233.28</v>
      </c>
      <c r="FU4" vm="2646">
        <f ca="1"/>
        <v>237.87</v>
      </c>
      <c r="FV4" vm="2647">
        <f ca="1"/>
        <v>228.26</v>
      </c>
      <c r="FW4" vm="2648">
        <f ca="1"/>
        <v>229.98</v>
      </c>
      <c r="FX4" vm="2649">
        <f ca="1"/>
        <v>222.64</v>
      </c>
      <c r="FY4" vm="2650">
        <f ca="1"/>
        <v>223.83</v>
      </c>
      <c r="FZ4" vm="2651">
        <f ca="1"/>
        <v>223.66</v>
      </c>
      <c r="GA4" vm="2652">
        <f ca="1"/>
        <v>222.78</v>
      </c>
      <c r="GB4" vm="2653">
        <f ca="1"/>
        <v>229.86</v>
      </c>
      <c r="GC4" vm="2654">
        <f ca="1"/>
        <v>238.26</v>
      </c>
      <c r="GD4" vm="2655">
        <f ca="1"/>
        <v>239.36</v>
      </c>
      <c r="GE4" vm="2656">
        <f ca="1"/>
        <v>237.59</v>
      </c>
      <c r="GF4" vm="2657">
        <f ca="1"/>
        <v>236</v>
      </c>
      <c r="GG4" vm="2658">
        <f ca="1"/>
        <v>228.01</v>
      </c>
      <c r="GH4" vm="2659">
        <f ca="1"/>
        <v>232.8</v>
      </c>
      <c r="GI4" vm="2660">
        <f ca="1"/>
        <v>232.47</v>
      </c>
      <c r="GJ4" vm="2661">
        <f ca="1"/>
        <v>233.22</v>
      </c>
      <c r="GK4" vm="2662">
        <f ca="1"/>
        <v>227.63</v>
      </c>
      <c r="GL4" vm="2663">
        <f ca="1"/>
        <v>227.65</v>
      </c>
      <c r="GM4" vm="2664">
        <f ca="1"/>
        <v>232.62</v>
      </c>
      <c r="GN4" vm="2665">
        <f ca="1"/>
        <v>236.87</v>
      </c>
      <c r="GO4" vm="1585">
        <f ca="1"/>
        <v>241.53</v>
      </c>
      <c r="GP4" vm="2666">
        <f ca="1"/>
        <v>244.6</v>
      </c>
      <c r="GQ4" vm="2667">
        <f ca="1"/>
        <v>244.47</v>
      </c>
      <c r="GR4" vm="2668">
        <f ca="1"/>
        <v>244.87</v>
      </c>
      <c r="GS4" vm="2669">
        <f ca="1"/>
        <v>245.83</v>
      </c>
      <c r="GT4" vm="2670">
        <f ca="1"/>
        <v>245.55</v>
      </c>
      <c r="GU4" vm="2671">
        <f ca="1"/>
        <v>247.1</v>
      </c>
      <c r="GV4" vm="2672">
        <f ca="1"/>
        <v>247.04</v>
      </c>
      <c r="GW4" vm="2673">
        <f ca="1"/>
        <v>240.36</v>
      </c>
      <c r="GX4" vm="2674">
        <f ca="1"/>
        <v>237.3</v>
      </c>
      <c r="GY4" vm="2675">
        <f ca="1"/>
        <v>241.84</v>
      </c>
      <c r="GZ4" vm="2676">
        <f ca="1"/>
        <v>238.03</v>
      </c>
      <c r="HA4" vm="2677">
        <f ca="1"/>
        <v>235.93</v>
      </c>
      <c r="HB4" vm="2678">
        <f ca="1"/>
        <v>235.74</v>
      </c>
      <c r="HC4" vm="2679">
        <f ca="1"/>
        <v>235.33</v>
      </c>
      <c r="HD4" vm="2680">
        <f ca="1"/>
        <v>239.07</v>
      </c>
      <c r="HE4" vm="2606">
        <f ca="1"/>
        <v>227.48</v>
      </c>
      <c r="HF4" vm="2681">
        <f ca="1"/>
        <v>220.84</v>
      </c>
      <c r="HG4" vm="2682">
        <f ca="1"/>
        <v>216.98</v>
      </c>
      <c r="HH4" vm="2510">
        <f ca="1"/>
        <v>209.68</v>
      </c>
      <c r="HI4" vm="2683">
        <f ca="1"/>
        <v>213.49</v>
      </c>
      <c r="HJ4" vm="2684">
        <f ca="1"/>
        <v>214</v>
      </c>
      <c r="HK4" vm="2685">
        <f ca="1"/>
        <v>212.69</v>
      </c>
      <c r="HL4" vm="2686">
        <f ca="1"/>
        <v>215.24</v>
      </c>
      <c r="HM4" vm="2515">
        <f ca="1"/>
        <v>214.1</v>
      </c>
      <c r="HN4" vm="2687">
        <f ca="1"/>
        <v>218.27</v>
      </c>
      <c r="HO4" vm="2688">
        <f ca="1"/>
        <v>220.73</v>
      </c>
      <c r="HP4" vm="2689">
        <f ca="1"/>
        <v>223.75</v>
      </c>
      <c r="HQ4" vm="2690">
        <f ca="1"/>
        <v>221.53</v>
      </c>
      <c r="HR4" vm="2691">
        <f ca="1"/>
        <v>223.85</v>
      </c>
      <c r="HS4" vm="2692">
        <f ca="1"/>
        <v>217.9</v>
      </c>
      <c r="HT4" vm="2693">
        <f ca="1"/>
        <v>222.13</v>
      </c>
      <c r="HU4" vm="2694">
        <f ca="1"/>
        <v>223.19</v>
      </c>
      <c r="HV4" vm="2695">
        <f ca="1"/>
        <v>223.89</v>
      </c>
      <c r="HW4" vm="2696">
        <f ca="1"/>
        <v>203.19</v>
      </c>
      <c r="HX4" vm="2697">
        <f ca="1"/>
        <v>188.38</v>
      </c>
      <c r="HY4" vm="2698">
        <f ca="1"/>
        <v>181.46</v>
      </c>
      <c r="HZ4" vm="2699">
        <f ca="1"/>
        <v>172.42</v>
      </c>
      <c r="IA4" vm="2700">
        <f ca="1"/>
        <v>198.85</v>
      </c>
      <c r="IB4" vm="2701">
        <f ca="1"/>
        <v>190.42</v>
      </c>
      <c r="IC4" vm="2702">
        <f ca="1"/>
        <v>198.15</v>
      </c>
      <c r="ID4" vm="2703">
        <f ca="1"/>
        <v>202.52</v>
      </c>
      <c r="IE4" vm="2704">
        <f ca="1"/>
        <v>202.14</v>
      </c>
      <c r="IF4" vm="2705">
        <f ca="1"/>
        <v>194.27</v>
      </c>
      <c r="IG4" vm="2706">
        <f ca="1"/>
        <v>196.98</v>
      </c>
      <c r="IH4" vm="2707">
        <f ca="1"/>
        <v>193.16</v>
      </c>
      <c r="II4" vm="2708">
        <f ca="1"/>
        <v>199.74</v>
      </c>
      <c r="IJ4" vm="2709">
        <f ca="1"/>
        <v>204.6</v>
      </c>
      <c r="IK4" vm="2710">
        <f ca="1"/>
        <v>208.37</v>
      </c>
      <c r="IL4" vm="2711">
        <f ca="1"/>
        <v>209.28</v>
      </c>
      <c r="IM4" vm="2712">
        <f ca="1"/>
        <v>210.14</v>
      </c>
      <c r="IN4" vm="2713">
        <f ca="1"/>
        <v>211.21</v>
      </c>
      <c r="IO4" vm="2714">
        <f ca="1"/>
        <v>212.5</v>
      </c>
      <c r="IP4" vm="2715">
        <f ca="1"/>
        <v>213.32</v>
      </c>
      <c r="IQ4" vm="2716">
        <f ca="1"/>
        <v>205.35</v>
      </c>
    </row>
    <row r="5" spans="1:251" x14ac:dyDescent="0.25">
      <c r="B5" t="s">
        <v>35</v>
      </c>
    </row>
    <row r="6" spans="1:251" x14ac:dyDescent="0.25">
      <c r="B6" t="s">
        <v>36</v>
      </c>
    </row>
    <row r="7" spans="1:251" x14ac:dyDescent="0.25">
      <c r="B7" t="s">
        <v>37</v>
      </c>
    </row>
    <row r="8" spans="1:251" x14ac:dyDescent="0.25">
      <c r="B8" t="s">
        <v>38</v>
      </c>
    </row>
    <row r="9" spans="1:251" x14ac:dyDescent="0.25">
      <c r="B9" t="s">
        <v>39</v>
      </c>
    </row>
    <row r="10" spans="1:251" x14ac:dyDescent="0.25">
      <c r="A10" t="s">
        <v>33</v>
      </c>
      <c r="B10" t="s">
        <v>40</v>
      </c>
    </row>
    <row r="11" spans="1:251" x14ac:dyDescent="0.25">
      <c r="B11" t="s">
        <v>41</v>
      </c>
    </row>
    <row r="12" spans="1:251" x14ac:dyDescent="0.25">
      <c r="B12" t="s">
        <v>42</v>
      </c>
    </row>
    <row r="13" spans="1:251" x14ac:dyDescent="0.25">
      <c r="B13" t="s">
        <v>43</v>
      </c>
    </row>
    <row r="14" spans="1:251" x14ac:dyDescent="0.25">
      <c r="B14" t="s">
        <v>44</v>
      </c>
    </row>
    <row r="15" spans="1:251" x14ac:dyDescent="0.25">
      <c r="B15" t="s">
        <v>45</v>
      </c>
    </row>
    <row r="16" spans="1:251" x14ac:dyDescent="0.25">
      <c r="B16" t="s">
        <v>46</v>
      </c>
    </row>
    <row r="17" spans="2:2" x14ac:dyDescent="0.25">
      <c r="B17" t="s">
        <v>47</v>
      </c>
    </row>
    <row r="18" spans="2:2" x14ac:dyDescent="0.25">
      <c r="B18" t="s">
        <v>48</v>
      </c>
    </row>
    <row r="19" spans="2:2" x14ac:dyDescent="0.25">
      <c r="B19" t="s">
        <v>49</v>
      </c>
    </row>
    <row r="20" spans="2:2" x14ac:dyDescent="0.25">
      <c r="B20" t="s">
        <v>50</v>
      </c>
    </row>
    <row r="21" spans="2:2" x14ac:dyDescent="0.25">
      <c r="B21" t="s">
        <v>51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FCF38-9F5B-479F-9D2E-3F93DF72A76A}">
  <dimension ref="A1:IQ21"/>
  <sheetViews>
    <sheetView workbookViewId="0">
      <selection activeCell="B16" sqref="B16:C16"/>
    </sheetView>
  </sheetViews>
  <sheetFormatPr defaultRowHeight="15" x14ac:dyDescent="0.25"/>
  <cols>
    <col min="1" max="1" width="11.85546875" bestFit="1" customWidth="1"/>
    <col min="2" max="2" width="15.85546875" bestFit="1" customWidth="1"/>
    <col min="3" max="253" width="10.42578125" bestFit="1" customWidth="1"/>
  </cols>
  <sheetData>
    <row r="1" spans="1:251" x14ac:dyDescent="0.25">
      <c r="A1" s="25" t="s">
        <v>13</v>
      </c>
      <c r="B1" t="s">
        <v>31</v>
      </c>
    </row>
    <row r="3" spans="1:251" x14ac:dyDescent="0.25">
      <c r="A3" s="25" t="s">
        <v>25</v>
      </c>
      <c r="B3" s="25" t="s">
        <v>26</v>
      </c>
      <c r="C3" cm="1" vm="2">
        <f t="array" aca="1" ref="C3:IQ4" ca="1">TRANSPOSE(_xlfn.STOCKHISTORY(A4&amp;":"&amp;B4,TODAY()-365,TODAY(),0,0,0,1))</f>
        <v>45418</v>
      </c>
      <c r="D3" vm="3">
        <f ca="1"/>
        <v>45419</v>
      </c>
      <c r="E3" vm="4">
        <f ca="1"/>
        <v>45420</v>
      </c>
      <c r="F3" vm="5">
        <f ca="1"/>
        <v>45421</v>
      </c>
      <c r="G3" vm="6">
        <f ca="1"/>
        <v>45422</v>
      </c>
      <c r="H3" vm="7">
        <f ca="1"/>
        <v>45425</v>
      </c>
      <c r="I3" vm="8">
        <f ca="1"/>
        <v>45426</v>
      </c>
      <c r="J3" vm="9">
        <f ca="1"/>
        <v>45427</v>
      </c>
      <c r="K3" vm="10">
        <f ca="1"/>
        <v>45428</v>
      </c>
      <c r="L3" vm="11">
        <f ca="1"/>
        <v>45429</v>
      </c>
      <c r="M3" vm="12">
        <f ca="1"/>
        <v>45432</v>
      </c>
      <c r="N3" vm="13">
        <f ca="1"/>
        <v>45433</v>
      </c>
      <c r="O3" vm="14">
        <f ca="1"/>
        <v>45434</v>
      </c>
      <c r="P3" vm="15">
        <f ca="1"/>
        <v>45435</v>
      </c>
      <c r="Q3" vm="16">
        <f ca="1"/>
        <v>45436</v>
      </c>
      <c r="R3" vm="17">
        <f ca="1"/>
        <v>45440</v>
      </c>
      <c r="S3" vm="18">
        <f ca="1"/>
        <v>45441</v>
      </c>
      <c r="T3" vm="19">
        <f ca="1"/>
        <v>45442</v>
      </c>
      <c r="U3" vm="20">
        <f ca="1"/>
        <v>45443</v>
      </c>
      <c r="V3" vm="21">
        <f ca="1"/>
        <v>45446</v>
      </c>
      <c r="W3" vm="22">
        <f ca="1"/>
        <v>45447</v>
      </c>
      <c r="X3" vm="23">
        <f ca="1"/>
        <v>45448</v>
      </c>
      <c r="Y3" vm="24">
        <f ca="1"/>
        <v>45449</v>
      </c>
      <c r="Z3" vm="25">
        <f ca="1"/>
        <v>45450</v>
      </c>
      <c r="AA3" vm="26">
        <f ca="1"/>
        <v>45453</v>
      </c>
      <c r="AB3" vm="27">
        <f ca="1"/>
        <v>45454</v>
      </c>
      <c r="AC3" vm="28">
        <f ca="1"/>
        <v>45455</v>
      </c>
      <c r="AD3" vm="29">
        <f ca="1"/>
        <v>45456</v>
      </c>
      <c r="AE3" vm="30">
        <f ca="1"/>
        <v>45457</v>
      </c>
      <c r="AF3" vm="31">
        <f ca="1"/>
        <v>45460</v>
      </c>
      <c r="AG3" vm="32">
        <f ca="1"/>
        <v>45461</v>
      </c>
      <c r="AH3" vm="33">
        <f ca="1"/>
        <v>45463</v>
      </c>
      <c r="AI3" vm="34">
        <f ca="1"/>
        <v>45464</v>
      </c>
      <c r="AJ3" vm="35">
        <f ca="1"/>
        <v>45467</v>
      </c>
      <c r="AK3" vm="36">
        <f ca="1"/>
        <v>45468</v>
      </c>
      <c r="AL3" vm="37">
        <f ca="1"/>
        <v>45469</v>
      </c>
      <c r="AM3" vm="38">
        <f ca="1"/>
        <v>45470</v>
      </c>
      <c r="AN3" vm="39">
        <f ca="1"/>
        <v>45471</v>
      </c>
      <c r="AO3" vm="40">
        <f ca="1"/>
        <v>45474</v>
      </c>
      <c r="AP3" vm="41">
        <f ca="1"/>
        <v>45475</v>
      </c>
      <c r="AQ3" vm="42">
        <f ca="1"/>
        <v>45476</v>
      </c>
      <c r="AR3" vm="43">
        <f ca="1"/>
        <v>45478</v>
      </c>
      <c r="AS3" vm="44">
        <f ca="1"/>
        <v>45481</v>
      </c>
      <c r="AT3" vm="45">
        <f ca="1"/>
        <v>45482</v>
      </c>
      <c r="AU3" vm="46">
        <f ca="1"/>
        <v>45483</v>
      </c>
      <c r="AV3" vm="47">
        <f ca="1"/>
        <v>45484</v>
      </c>
      <c r="AW3" vm="48">
        <f ca="1"/>
        <v>45485</v>
      </c>
      <c r="AX3" vm="49">
        <f ca="1"/>
        <v>45488</v>
      </c>
      <c r="AY3" vm="50">
        <f ca="1"/>
        <v>45489</v>
      </c>
      <c r="AZ3" vm="51">
        <f ca="1"/>
        <v>45490</v>
      </c>
      <c r="BA3" vm="52">
        <f ca="1"/>
        <v>45491</v>
      </c>
      <c r="BB3" vm="53">
        <f ca="1"/>
        <v>45492</v>
      </c>
      <c r="BC3" vm="54">
        <f ca="1"/>
        <v>45495</v>
      </c>
      <c r="BD3" vm="55">
        <f ca="1"/>
        <v>45496</v>
      </c>
      <c r="BE3" vm="56">
        <f ca="1"/>
        <v>45497</v>
      </c>
      <c r="BF3" vm="57">
        <f ca="1"/>
        <v>45498</v>
      </c>
      <c r="BG3" vm="58">
        <f ca="1"/>
        <v>45499</v>
      </c>
      <c r="BH3" vm="59">
        <f ca="1"/>
        <v>45502</v>
      </c>
      <c r="BI3" vm="60">
        <f ca="1"/>
        <v>45503</v>
      </c>
      <c r="BJ3" vm="61">
        <f ca="1"/>
        <v>45504</v>
      </c>
      <c r="BK3" vm="62">
        <f ca="1"/>
        <v>45505</v>
      </c>
      <c r="BL3" vm="63">
        <f ca="1"/>
        <v>45506</v>
      </c>
      <c r="BM3" vm="64">
        <f ca="1"/>
        <v>45509</v>
      </c>
      <c r="BN3" vm="65">
        <f ca="1"/>
        <v>45510</v>
      </c>
      <c r="BO3" vm="66">
        <f ca="1"/>
        <v>45511</v>
      </c>
      <c r="BP3" vm="67">
        <f ca="1"/>
        <v>45512</v>
      </c>
      <c r="BQ3" vm="68">
        <f ca="1"/>
        <v>45513</v>
      </c>
      <c r="BR3" vm="69">
        <f ca="1"/>
        <v>45516</v>
      </c>
      <c r="BS3" vm="70">
        <f ca="1"/>
        <v>45517</v>
      </c>
      <c r="BT3" vm="71">
        <f ca="1"/>
        <v>45518</v>
      </c>
      <c r="BU3" vm="72">
        <f ca="1"/>
        <v>45519</v>
      </c>
      <c r="BV3" vm="73">
        <f ca="1"/>
        <v>45520</v>
      </c>
      <c r="BW3" vm="74">
        <f ca="1"/>
        <v>45523</v>
      </c>
      <c r="BX3" vm="75">
        <f ca="1"/>
        <v>45524</v>
      </c>
      <c r="BY3" vm="76">
        <f ca="1"/>
        <v>45525</v>
      </c>
      <c r="BZ3" vm="77">
        <f ca="1"/>
        <v>45526</v>
      </c>
      <c r="CA3" vm="78">
        <f ca="1"/>
        <v>45527</v>
      </c>
      <c r="CB3" vm="79">
        <f ca="1"/>
        <v>45530</v>
      </c>
      <c r="CC3" vm="80">
        <f ca="1"/>
        <v>45531</v>
      </c>
      <c r="CD3" vm="81">
        <f ca="1"/>
        <v>45532</v>
      </c>
      <c r="CE3" vm="82">
        <f ca="1"/>
        <v>45533</v>
      </c>
      <c r="CF3" vm="83">
        <f ca="1"/>
        <v>45534</v>
      </c>
      <c r="CG3" vm="84">
        <f ca="1"/>
        <v>45538</v>
      </c>
      <c r="CH3" vm="85">
        <f ca="1"/>
        <v>45539</v>
      </c>
      <c r="CI3" vm="86">
        <f ca="1"/>
        <v>45540</v>
      </c>
      <c r="CJ3" vm="87">
        <f ca="1"/>
        <v>45541</v>
      </c>
      <c r="CK3" vm="88">
        <f ca="1"/>
        <v>45544</v>
      </c>
      <c r="CL3" vm="89">
        <f ca="1"/>
        <v>45545</v>
      </c>
      <c r="CM3" vm="90">
        <f ca="1"/>
        <v>45546</v>
      </c>
      <c r="CN3" vm="91">
        <f ca="1"/>
        <v>45547</v>
      </c>
      <c r="CO3" vm="92">
        <f ca="1"/>
        <v>45548</v>
      </c>
      <c r="CP3" vm="93">
        <f ca="1"/>
        <v>45551</v>
      </c>
      <c r="CQ3" vm="94">
        <f ca="1"/>
        <v>45552</v>
      </c>
      <c r="CR3" vm="95">
        <f ca="1"/>
        <v>45553</v>
      </c>
      <c r="CS3" vm="96">
        <f ca="1"/>
        <v>45554</v>
      </c>
      <c r="CT3" vm="97">
        <f ca="1"/>
        <v>45555</v>
      </c>
      <c r="CU3" vm="98">
        <f ca="1"/>
        <v>45558</v>
      </c>
      <c r="CV3" vm="99">
        <f ca="1"/>
        <v>45559</v>
      </c>
      <c r="CW3" vm="100">
        <f ca="1"/>
        <v>45560</v>
      </c>
      <c r="CX3" vm="101">
        <f ca="1"/>
        <v>45561</v>
      </c>
      <c r="CY3" vm="102">
        <f ca="1"/>
        <v>45562</v>
      </c>
      <c r="CZ3" vm="103">
        <f ca="1"/>
        <v>45565</v>
      </c>
      <c r="DA3" vm="104">
        <f ca="1"/>
        <v>45566</v>
      </c>
      <c r="DB3" vm="105">
        <f ca="1"/>
        <v>45567</v>
      </c>
      <c r="DC3" vm="106">
        <f ca="1"/>
        <v>45568</v>
      </c>
      <c r="DD3" vm="107">
        <f ca="1"/>
        <v>45569</v>
      </c>
      <c r="DE3" vm="108">
        <f ca="1"/>
        <v>45572</v>
      </c>
      <c r="DF3" vm="109">
        <f ca="1"/>
        <v>45573</v>
      </c>
      <c r="DG3" vm="110">
        <f ca="1"/>
        <v>45574</v>
      </c>
      <c r="DH3" vm="111">
        <f ca="1"/>
        <v>45575</v>
      </c>
      <c r="DI3" vm="112">
        <f ca="1"/>
        <v>45576</v>
      </c>
      <c r="DJ3" vm="113">
        <f ca="1"/>
        <v>45579</v>
      </c>
      <c r="DK3" vm="114">
        <f ca="1"/>
        <v>45580</v>
      </c>
      <c r="DL3" vm="115">
        <f ca="1"/>
        <v>45581</v>
      </c>
      <c r="DM3" vm="116">
        <f ca="1"/>
        <v>45582</v>
      </c>
      <c r="DN3" vm="117">
        <f ca="1"/>
        <v>45583</v>
      </c>
      <c r="DO3" vm="118">
        <f ca="1"/>
        <v>45586</v>
      </c>
      <c r="DP3" vm="119">
        <f ca="1"/>
        <v>45587</v>
      </c>
      <c r="DQ3" vm="120">
        <f ca="1"/>
        <v>45588</v>
      </c>
      <c r="DR3" vm="121">
        <f ca="1"/>
        <v>45589</v>
      </c>
      <c r="DS3" vm="122">
        <f ca="1"/>
        <v>45590</v>
      </c>
      <c r="DT3" vm="123">
        <f ca="1"/>
        <v>45593</v>
      </c>
      <c r="DU3" vm="124">
        <f ca="1"/>
        <v>45594</v>
      </c>
      <c r="DV3" vm="125">
        <f ca="1"/>
        <v>45595</v>
      </c>
      <c r="DW3" vm="126">
        <f ca="1"/>
        <v>45596</v>
      </c>
      <c r="DX3" vm="127">
        <f ca="1"/>
        <v>45597</v>
      </c>
      <c r="DY3" vm="128">
        <f ca="1"/>
        <v>45600</v>
      </c>
      <c r="DZ3" vm="129">
        <f ca="1"/>
        <v>45601</v>
      </c>
      <c r="EA3" vm="130">
        <f ca="1"/>
        <v>45602</v>
      </c>
      <c r="EB3" vm="131">
        <f ca="1"/>
        <v>45603</v>
      </c>
      <c r="EC3" vm="132">
        <f ca="1"/>
        <v>45604</v>
      </c>
      <c r="ED3" vm="133">
        <f ca="1"/>
        <v>45607</v>
      </c>
      <c r="EE3" vm="134">
        <f ca="1"/>
        <v>45608</v>
      </c>
      <c r="EF3" vm="135">
        <f ca="1"/>
        <v>45609</v>
      </c>
      <c r="EG3" vm="136">
        <f ca="1"/>
        <v>45610</v>
      </c>
      <c r="EH3" vm="137">
        <f ca="1"/>
        <v>45611</v>
      </c>
      <c r="EI3" vm="138">
        <f ca="1"/>
        <v>45614</v>
      </c>
      <c r="EJ3" vm="139">
        <f ca="1"/>
        <v>45615</v>
      </c>
      <c r="EK3" vm="140">
        <f ca="1"/>
        <v>45616</v>
      </c>
      <c r="EL3" vm="141">
        <f ca="1"/>
        <v>45617</v>
      </c>
      <c r="EM3" vm="142">
        <f ca="1"/>
        <v>45618</v>
      </c>
      <c r="EN3" vm="143">
        <f ca="1"/>
        <v>45621</v>
      </c>
      <c r="EO3" vm="144">
        <f ca="1"/>
        <v>45622</v>
      </c>
      <c r="EP3" vm="145">
        <f ca="1"/>
        <v>45623</v>
      </c>
      <c r="EQ3" vm="146">
        <f ca="1"/>
        <v>45625</v>
      </c>
      <c r="ER3" vm="147">
        <f ca="1"/>
        <v>45628</v>
      </c>
      <c r="ES3" vm="148">
        <f ca="1"/>
        <v>45629</v>
      </c>
      <c r="ET3" vm="149">
        <f ca="1"/>
        <v>45630</v>
      </c>
      <c r="EU3" vm="150">
        <f ca="1"/>
        <v>45631</v>
      </c>
      <c r="EV3" vm="151">
        <f ca="1"/>
        <v>45632</v>
      </c>
      <c r="EW3" vm="152">
        <f ca="1"/>
        <v>45635</v>
      </c>
      <c r="EX3" vm="153">
        <f ca="1"/>
        <v>45636</v>
      </c>
      <c r="EY3" vm="154">
        <f ca="1"/>
        <v>45637</v>
      </c>
      <c r="EZ3" vm="155">
        <f ca="1"/>
        <v>45638</v>
      </c>
      <c r="FA3" vm="156">
        <f ca="1"/>
        <v>45639</v>
      </c>
      <c r="FB3" vm="157">
        <f ca="1"/>
        <v>45642</v>
      </c>
      <c r="FC3" vm="158">
        <f ca="1"/>
        <v>45643</v>
      </c>
      <c r="FD3" vm="159">
        <f ca="1"/>
        <v>45644</v>
      </c>
      <c r="FE3" vm="160">
        <f ca="1"/>
        <v>45645</v>
      </c>
      <c r="FF3" vm="161">
        <f ca="1"/>
        <v>45646</v>
      </c>
      <c r="FG3" vm="162">
        <f ca="1"/>
        <v>45649</v>
      </c>
      <c r="FH3" vm="163">
        <f ca="1"/>
        <v>45650</v>
      </c>
      <c r="FI3" vm="164">
        <f ca="1"/>
        <v>45652</v>
      </c>
      <c r="FJ3" vm="165">
        <f ca="1"/>
        <v>45653</v>
      </c>
      <c r="FK3" vm="166">
        <f ca="1"/>
        <v>45656</v>
      </c>
      <c r="FL3" vm="167">
        <f ca="1"/>
        <v>45657</v>
      </c>
      <c r="FM3" vm="168">
        <f ca="1"/>
        <v>45659</v>
      </c>
      <c r="FN3" vm="169">
        <f ca="1"/>
        <v>45660</v>
      </c>
      <c r="FO3" vm="170">
        <f ca="1"/>
        <v>45663</v>
      </c>
      <c r="FP3" vm="171">
        <f ca="1"/>
        <v>45664</v>
      </c>
      <c r="FQ3" vm="172">
        <f ca="1"/>
        <v>45665</v>
      </c>
      <c r="FR3" vm="173">
        <f ca="1"/>
        <v>45667</v>
      </c>
      <c r="FS3" vm="174">
        <f ca="1"/>
        <v>45670</v>
      </c>
      <c r="FT3" vm="175">
        <f ca="1"/>
        <v>45671</v>
      </c>
      <c r="FU3" vm="176">
        <f ca="1"/>
        <v>45672</v>
      </c>
      <c r="FV3" vm="177">
        <f ca="1"/>
        <v>45673</v>
      </c>
      <c r="FW3" vm="178">
        <f ca="1"/>
        <v>45674</v>
      </c>
      <c r="FX3" vm="179">
        <f ca="1"/>
        <v>45678</v>
      </c>
      <c r="FY3" vm="180">
        <f ca="1"/>
        <v>45679</v>
      </c>
      <c r="FZ3" vm="181">
        <f ca="1"/>
        <v>45680</v>
      </c>
      <c r="GA3" vm="182">
        <f ca="1"/>
        <v>45681</v>
      </c>
      <c r="GB3" vm="183">
        <f ca="1"/>
        <v>45684</v>
      </c>
      <c r="GC3" vm="184">
        <f ca="1"/>
        <v>45685</v>
      </c>
      <c r="GD3" vm="185">
        <f ca="1"/>
        <v>45686</v>
      </c>
      <c r="GE3" vm="186">
        <f ca="1"/>
        <v>45687</v>
      </c>
      <c r="GF3" vm="187">
        <f ca="1"/>
        <v>45688</v>
      </c>
      <c r="GG3" vm="188">
        <f ca="1"/>
        <v>45691</v>
      </c>
      <c r="GH3" vm="189">
        <f ca="1"/>
        <v>45692</v>
      </c>
      <c r="GI3" vm="190">
        <f ca="1"/>
        <v>45693</v>
      </c>
      <c r="GJ3" vm="191">
        <f ca="1"/>
        <v>45694</v>
      </c>
      <c r="GK3" vm="192">
        <f ca="1"/>
        <v>45695</v>
      </c>
      <c r="GL3" vm="193">
        <f ca="1"/>
        <v>45698</v>
      </c>
      <c r="GM3" vm="194">
        <f ca="1"/>
        <v>45699</v>
      </c>
      <c r="GN3" vm="195">
        <f ca="1"/>
        <v>45700</v>
      </c>
      <c r="GO3" vm="196">
        <f ca="1"/>
        <v>45701</v>
      </c>
      <c r="GP3" vm="197">
        <f ca="1"/>
        <v>45702</v>
      </c>
      <c r="GQ3" vm="198">
        <f ca="1"/>
        <v>45706</v>
      </c>
      <c r="GR3" vm="199">
        <f ca="1"/>
        <v>45707</v>
      </c>
      <c r="GS3" vm="200">
        <f ca="1"/>
        <v>45708</v>
      </c>
      <c r="GT3" vm="201">
        <f ca="1"/>
        <v>45709</v>
      </c>
      <c r="GU3" vm="202">
        <f ca="1"/>
        <v>45712</v>
      </c>
      <c r="GV3" vm="203">
        <f ca="1"/>
        <v>45713</v>
      </c>
      <c r="GW3" vm="204">
        <f ca="1"/>
        <v>45714</v>
      </c>
      <c r="GX3" vm="205">
        <f ca="1"/>
        <v>45715</v>
      </c>
      <c r="GY3" vm="206">
        <f ca="1"/>
        <v>45716</v>
      </c>
      <c r="GZ3" vm="207">
        <f ca="1"/>
        <v>45719</v>
      </c>
      <c r="HA3" vm="208">
        <f ca="1"/>
        <v>45720</v>
      </c>
      <c r="HB3" vm="209">
        <f ca="1"/>
        <v>45721</v>
      </c>
      <c r="HC3" vm="210">
        <f ca="1"/>
        <v>45722</v>
      </c>
      <c r="HD3" vm="211">
        <f ca="1"/>
        <v>45723</v>
      </c>
      <c r="HE3" vm="212">
        <f ca="1"/>
        <v>45726</v>
      </c>
      <c r="HF3" vm="213">
        <f ca="1"/>
        <v>45727</v>
      </c>
      <c r="HG3" vm="214">
        <f ca="1"/>
        <v>45728</v>
      </c>
      <c r="HH3" vm="215">
        <f ca="1"/>
        <v>45729</v>
      </c>
      <c r="HI3" vm="216">
        <f ca="1"/>
        <v>45730</v>
      </c>
      <c r="HJ3" vm="217">
        <f ca="1"/>
        <v>45733</v>
      </c>
      <c r="HK3" vm="218">
        <f ca="1"/>
        <v>45734</v>
      </c>
      <c r="HL3" vm="219">
        <f ca="1"/>
        <v>45735</v>
      </c>
      <c r="HM3" vm="220">
        <f ca="1"/>
        <v>45736</v>
      </c>
      <c r="HN3" vm="221">
        <f ca="1"/>
        <v>45737</v>
      </c>
      <c r="HO3" vm="222">
        <f ca="1"/>
        <v>45740</v>
      </c>
      <c r="HP3" vm="223">
        <f ca="1"/>
        <v>45741</v>
      </c>
      <c r="HQ3" vm="224">
        <f ca="1"/>
        <v>45742</v>
      </c>
      <c r="HR3" vm="225">
        <f ca="1"/>
        <v>45743</v>
      </c>
      <c r="HS3" vm="226">
        <f ca="1"/>
        <v>45744</v>
      </c>
      <c r="HT3" vm="227">
        <f ca="1"/>
        <v>45747</v>
      </c>
      <c r="HU3" vm="228">
        <f ca="1"/>
        <v>45748</v>
      </c>
      <c r="HV3" vm="229">
        <f ca="1"/>
        <v>45749</v>
      </c>
      <c r="HW3" vm="230">
        <f ca="1"/>
        <v>45750</v>
      </c>
      <c r="HX3" vm="231">
        <f ca="1"/>
        <v>45751</v>
      </c>
      <c r="HY3" vm="232">
        <f ca="1"/>
        <v>45754</v>
      </c>
      <c r="HZ3" vm="233">
        <f ca="1"/>
        <v>45755</v>
      </c>
      <c r="IA3" vm="234">
        <f ca="1"/>
        <v>45756</v>
      </c>
      <c r="IB3" vm="235">
        <f ca="1"/>
        <v>45757</v>
      </c>
      <c r="IC3" vm="236">
        <f ca="1"/>
        <v>45758</v>
      </c>
      <c r="ID3" vm="237">
        <f ca="1"/>
        <v>45761</v>
      </c>
      <c r="IE3" vm="238">
        <f ca="1"/>
        <v>45762</v>
      </c>
      <c r="IF3" vm="239">
        <f ca="1"/>
        <v>45763</v>
      </c>
      <c r="IG3" vm="240">
        <f ca="1"/>
        <v>45764</v>
      </c>
      <c r="IH3" vm="241">
        <f ca="1"/>
        <v>45768</v>
      </c>
      <c r="II3" vm="242">
        <f ca="1"/>
        <v>45769</v>
      </c>
      <c r="IJ3" vm="243">
        <f ca="1"/>
        <v>45770</v>
      </c>
      <c r="IK3" vm="244">
        <f ca="1"/>
        <v>45771</v>
      </c>
      <c r="IL3" vm="245">
        <f ca="1"/>
        <v>45772</v>
      </c>
      <c r="IM3" vm="246">
        <f ca="1"/>
        <v>45775</v>
      </c>
      <c r="IN3" vm="247">
        <f ca="1"/>
        <v>45776</v>
      </c>
      <c r="IO3" vm="248">
        <f ca="1"/>
        <v>45777</v>
      </c>
      <c r="IP3" vm="249">
        <f ca="1"/>
        <v>45778</v>
      </c>
      <c r="IQ3" vm="250">
        <f ca="1"/>
        <v>45779</v>
      </c>
    </row>
    <row r="4" spans="1:251" x14ac:dyDescent="0.25">
      <c r="A4" t="s">
        <v>32</v>
      </c>
      <c r="B4" t="s">
        <v>34</v>
      </c>
      <c r="C4" vm="2479">
        <f ca="1"/>
        <v>181.71</v>
      </c>
      <c r="D4" vm="2480">
        <f ca="1"/>
        <v>182.4</v>
      </c>
      <c r="E4" vm="2481">
        <f ca="1"/>
        <v>182.74</v>
      </c>
      <c r="F4" vm="2482">
        <f ca="1"/>
        <v>184.57</v>
      </c>
      <c r="G4" vm="2483">
        <f ca="1"/>
        <v>183.05</v>
      </c>
      <c r="H4" vm="2484">
        <f ca="1"/>
        <v>186.28</v>
      </c>
      <c r="I4" vm="2485">
        <f ca="1"/>
        <v>187.43</v>
      </c>
      <c r="J4" vm="2486">
        <f ca="1"/>
        <v>189.72</v>
      </c>
      <c r="K4" vm="2487">
        <f ca="1"/>
        <v>189.84</v>
      </c>
      <c r="L4" vm="2488">
        <f ca="1"/>
        <v>189.87</v>
      </c>
      <c r="M4" vm="2489">
        <f ca="1"/>
        <v>191.04</v>
      </c>
      <c r="N4" vm="2490">
        <f ca="1"/>
        <v>192.35</v>
      </c>
      <c r="O4" vm="2491">
        <f ca="1"/>
        <v>190.9</v>
      </c>
      <c r="P4" vm="2492">
        <f ca="1"/>
        <v>186.88</v>
      </c>
      <c r="Q4" vm="2493">
        <f ca="1"/>
        <v>189.98</v>
      </c>
      <c r="R4" vm="2494">
        <f ca="1"/>
        <v>189.99</v>
      </c>
      <c r="S4" vm="2495">
        <f ca="1"/>
        <v>190.29</v>
      </c>
      <c r="T4" vm="2496">
        <f ca="1"/>
        <v>191.29</v>
      </c>
      <c r="U4" vm="2497">
        <f ca="1"/>
        <v>192.25</v>
      </c>
      <c r="V4" vm="2498">
        <f ca="1"/>
        <v>194.03</v>
      </c>
      <c r="W4" vm="2499">
        <f ca="1"/>
        <v>194.35</v>
      </c>
      <c r="X4" vm="2500">
        <f ca="1"/>
        <v>195.87</v>
      </c>
      <c r="Y4" vm="2501">
        <f ca="1"/>
        <v>194.48</v>
      </c>
      <c r="Z4" vm="2502">
        <f ca="1"/>
        <v>196.89</v>
      </c>
      <c r="AA4" vm="2503">
        <f ca="1"/>
        <v>193.12</v>
      </c>
      <c r="AB4" vm="2504">
        <f ca="1"/>
        <v>207.15</v>
      </c>
      <c r="AC4" vm="2505">
        <f ca="1"/>
        <v>213.07</v>
      </c>
      <c r="AD4" vm="2506">
        <f ca="1"/>
        <v>214.24</v>
      </c>
      <c r="AE4" vm="2507">
        <f ca="1"/>
        <v>212.49</v>
      </c>
      <c r="AF4" vm="2508">
        <f ca="1"/>
        <v>216.67</v>
      </c>
      <c r="AG4" vm="2509">
        <f ca="1"/>
        <v>214.29</v>
      </c>
      <c r="AH4" vm="2510">
        <f ca="1"/>
        <v>209.68</v>
      </c>
      <c r="AI4" vm="2511">
        <f ca="1"/>
        <v>207.49</v>
      </c>
      <c r="AJ4" vm="2512">
        <f ca="1"/>
        <v>208.14</v>
      </c>
      <c r="AK4" vm="2513">
        <f ca="1"/>
        <v>209.07</v>
      </c>
      <c r="AL4" vm="2514">
        <f ca="1"/>
        <v>213.25</v>
      </c>
      <c r="AM4" vm="2515">
        <f ca="1"/>
        <v>214.1</v>
      </c>
      <c r="AN4" vm="2516">
        <f ca="1"/>
        <v>210.62</v>
      </c>
      <c r="AO4" vm="2517">
        <f ca="1"/>
        <v>216.75</v>
      </c>
      <c r="AP4" vm="2518">
        <f ca="1"/>
        <v>220.27</v>
      </c>
      <c r="AQ4" vm="2519">
        <f ca="1"/>
        <v>221.55</v>
      </c>
      <c r="AR4" vm="2520">
        <f ca="1"/>
        <v>226.34</v>
      </c>
      <c r="AS4" vm="2521">
        <f ca="1"/>
        <v>227.82</v>
      </c>
      <c r="AT4" vm="2522">
        <f ca="1"/>
        <v>228.68</v>
      </c>
      <c r="AU4" vm="2523">
        <f ca="1"/>
        <v>232.98</v>
      </c>
      <c r="AV4" vm="2524">
        <f ca="1"/>
        <v>227.57</v>
      </c>
      <c r="AW4" vm="2525">
        <f ca="1"/>
        <v>230.54</v>
      </c>
      <c r="AX4" vm="2526">
        <f ca="1"/>
        <v>234.4</v>
      </c>
      <c r="AY4" vm="2527">
        <f ca="1"/>
        <v>234.82</v>
      </c>
      <c r="AZ4" vm="2528">
        <f ca="1"/>
        <v>228.88</v>
      </c>
      <c r="BA4" vm="2529">
        <f ca="1"/>
        <v>224.18</v>
      </c>
      <c r="BB4" vm="2530">
        <f ca="1"/>
        <v>224.31</v>
      </c>
      <c r="BC4" vm="2531">
        <f ca="1"/>
        <v>223.96</v>
      </c>
      <c r="BD4" vm="2532">
        <f ca="1"/>
        <v>225.01</v>
      </c>
      <c r="BE4" vm="2533">
        <f ca="1"/>
        <v>218.54</v>
      </c>
      <c r="BF4" vm="2534">
        <f ca="1"/>
        <v>217.49</v>
      </c>
      <c r="BG4" vm="2535">
        <f ca="1"/>
        <v>217.96</v>
      </c>
      <c r="BH4" vm="2536">
        <f ca="1"/>
        <v>218.24</v>
      </c>
      <c r="BI4" vm="2537">
        <f ca="1"/>
        <v>218.8</v>
      </c>
      <c r="BJ4" vm="2538">
        <f ca="1"/>
        <v>222.08</v>
      </c>
      <c r="BK4" vm="2539">
        <f ca="1"/>
        <v>218.36</v>
      </c>
      <c r="BL4" vm="2540">
        <f ca="1"/>
        <v>219.86</v>
      </c>
      <c r="BM4" vm="2541">
        <f ca="1"/>
        <v>209.27</v>
      </c>
      <c r="BN4" vm="1523">
        <f ca="1"/>
        <v>207.23</v>
      </c>
      <c r="BO4" vm="2542">
        <f ca="1"/>
        <v>209.82</v>
      </c>
      <c r="BP4" vm="2543">
        <f ca="1"/>
        <v>213.31</v>
      </c>
      <c r="BQ4" vm="2544">
        <f ca="1"/>
        <v>216.24</v>
      </c>
      <c r="BR4" vm="2545">
        <f ca="1"/>
        <v>217.53</v>
      </c>
      <c r="BS4" vm="2546">
        <f ca="1"/>
        <v>221.27</v>
      </c>
      <c r="BT4" vm="2547">
        <f ca="1"/>
        <v>221.72</v>
      </c>
      <c r="BU4" vm="2548">
        <f ca="1"/>
        <v>224.72</v>
      </c>
      <c r="BV4" vm="2549">
        <f ca="1"/>
        <v>226.05</v>
      </c>
      <c r="BW4" vm="2550">
        <f ca="1"/>
        <v>225.89</v>
      </c>
      <c r="BX4" vm="2551">
        <f ca="1"/>
        <v>226.51</v>
      </c>
      <c r="BY4" vm="2552">
        <f ca="1"/>
        <v>226.4</v>
      </c>
      <c r="BZ4" vm="2553">
        <f ca="1"/>
        <v>224.53</v>
      </c>
      <c r="CA4" vm="2554">
        <f ca="1"/>
        <v>226.84</v>
      </c>
      <c r="CB4" vm="2555">
        <f ca="1"/>
        <v>227.18</v>
      </c>
      <c r="CC4" vm="2556">
        <f ca="1"/>
        <v>228.03</v>
      </c>
      <c r="CD4" vm="2557">
        <f ca="1"/>
        <v>226.49</v>
      </c>
      <c r="CE4" vm="2558">
        <f ca="1"/>
        <v>229.79</v>
      </c>
      <c r="CF4" vm="2559">
        <f ca="1"/>
        <v>229</v>
      </c>
      <c r="CG4" vm="2560">
        <f ca="1"/>
        <v>222.77</v>
      </c>
      <c r="CH4" vm="2561">
        <f ca="1"/>
        <v>220.85</v>
      </c>
      <c r="CI4" vm="2562">
        <f ca="1"/>
        <v>222.38</v>
      </c>
      <c r="CJ4" vm="2563">
        <f ca="1"/>
        <v>220.82</v>
      </c>
      <c r="CK4" vm="2564">
        <f ca="1"/>
        <v>220.91</v>
      </c>
      <c r="CL4" vm="2565">
        <f ca="1"/>
        <v>220.11</v>
      </c>
      <c r="CM4" vm="2566">
        <f ca="1"/>
        <v>222.66</v>
      </c>
      <c r="CN4" vm="2560">
        <f ca="1"/>
        <v>222.77</v>
      </c>
      <c r="CO4" vm="2567">
        <f ca="1"/>
        <v>222.5</v>
      </c>
      <c r="CP4" vm="2568">
        <f ca="1"/>
        <v>216.32</v>
      </c>
      <c r="CQ4" vm="2569">
        <f ca="1"/>
        <v>216.79</v>
      </c>
      <c r="CR4" vm="2570">
        <f ca="1"/>
        <v>220.69</v>
      </c>
      <c r="CS4" vm="2571">
        <f ca="1"/>
        <v>228.87</v>
      </c>
      <c r="CT4" vm="2572">
        <f ca="1"/>
        <v>228.2</v>
      </c>
      <c r="CU4" vm="2573">
        <f ca="1"/>
        <v>226.47</v>
      </c>
      <c r="CV4" vm="2574">
        <f ca="1"/>
        <v>227.37</v>
      </c>
      <c r="CW4" vm="2575">
        <f ca="1"/>
        <v>226.37</v>
      </c>
      <c r="CX4" vm="2576">
        <f ca="1"/>
        <v>227.52</v>
      </c>
      <c r="CY4" vm="2577">
        <f ca="1"/>
        <v>227.79</v>
      </c>
      <c r="CZ4" vm="2578">
        <f ca="1"/>
        <v>233</v>
      </c>
      <c r="DA4" vm="2579">
        <f ca="1"/>
        <v>226.21</v>
      </c>
      <c r="DB4" vm="2580">
        <f ca="1"/>
        <v>226.78</v>
      </c>
      <c r="DC4" vm="2581">
        <f ca="1"/>
        <v>225.67</v>
      </c>
      <c r="DD4" vm="2582">
        <f ca="1"/>
        <v>226.8</v>
      </c>
      <c r="DE4" vm="2583">
        <f ca="1"/>
        <v>221.69</v>
      </c>
      <c r="DF4" vm="2584">
        <f ca="1"/>
        <v>225.77</v>
      </c>
      <c r="DG4" vm="2585">
        <f ca="1"/>
        <v>229.54</v>
      </c>
      <c r="DH4" vm="2586">
        <f ca="1"/>
        <v>229.04</v>
      </c>
      <c r="DI4" vm="2587">
        <f ca="1"/>
        <v>227.55</v>
      </c>
      <c r="DJ4" vm="2588">
        <f ca="1"/>
        <v>231.3</v>
      </c>
      <c r="DK4" vm="2589">
        <f ca="1"/>
        <v>233.85</v>
      </c>
      <c r="DL4" vm="2590">
        <f ca="1"/>
        <v>231.78</v>
      </c>
      <c r="DM4" vm="2591">
        <f ca="1"/>
        <v>232.15</v>
      </c>
      <c r="DN4" vm="2592">
        <f ca="1"/>
        <v>235</v>
      </c>
      <c r="DO4" vm="2593">
        <f ca="1"/>
        <v>236.48</v>
      </c>
      <c r="DP4" vm="2594">
        <f ca="1"/>
        <v>235.86</v>
      </c>
      <c r="DQ4" vm="2595">
        <f ca="1"/>
        <v>230.76</v>
      </c>
      <c r="DR4" vm="2596">
        <f ca="1"/>
        <v>230.57</v>
      </c>
      <c r="DS4" vm="2597">
        <f ca="1"/>
        <v>231.41</v>
      </c>
      <c r="DT4" vm="2598">
        <f ca="1"/>
        <v>233.4</v>
      </c>
      <c r="DU4" vm="2599">
        <f ca="1"/>
        <v>233.67</v>
      </c>
      <c r="DV4" vm="2600">
        <f ca="1"/>
        <v>230.1</v>
      </c>
      <c r="DW4" vm="2601">
        <f ca="1"/>
        <v>225.91</v>
      </c>
      <c r="DX4" vm="2602">
        <f ca="1"/>
        <v>222.91</v>
      </c>
      <c r="DY4" vm="2603">
        <f ca="1"/>
        <v>222.01</v>
      </c>
      <c r="DZ4" vm="2604">
        <f ca="1"/>
        <v>223.45</v>
      </c>
      <c r="EA4" vm="2605">
        <f ca="1"/>
        <v>222.72</v>
      </c>
      <c r="EB4" vm="2606">
        <f ca="1"/>
        <v>227.48</v>
      </c>
      <c r="EC4" vm="2607">
        <f ca="1"/>
        <v>226.96</v>
      </c>
      <c r="ED4" vm="2608">
        <f ca="1"/>
        <v>224.23</v>
      </c>
      <c r="EE4" vm="2608">
        <f ca="1"/>
        <v>224.23</v>
      </c>
      <c r="EF4" vm="2609">
        <f ca="1"/>
        <v>225.12</v>
      </c>
      <c r="EG4" vm="2610">
        <f ca="1"/>
        <v>228.22</v>
      </c>
      <c r="EH4" vm="2611">
        <f ca="1"/>
        <v>225</v>
      </c>
      <c r="EI4" vm="2612">
        <f ca="1"/>
        <v>228.02</v>
      </c>
      <c r="EJ4" vm="2613">
        <f ca="1"/>
        <v>228.28</v>
      </c>
      <c r="EK4" vm="2559">
        <f ca="1"/>
        <v>229</v>
      </c>
      <c r="EL4" vm="2614">
        <f ca="1"/>
        <v>228.52</v>
      </c>
      <c r="EM4" vm="2615">
        <f ca="1"/>
        <v>229.87</v>
      </c>
      <c r="EN4" vm="2616">
        <f ca="1"/>
        <v>232.87</v>
      </c>
      <c r="EO4" vm="2617">
        <f ca="1"/>
        <v>235.06</v>
      </c>
      <c r="EP4" vm="2618">
        <f ca="1"/>
        <v>234.93</v>
      </c>
      <c r="EQ4" vm="2619">
        <f ca="1"/>
        <v>237.33</v>
      </c>
      <c r="ER4" vm="2620">
        <f ca="1"/>
        <v>239.59</v>
      </c>
      <c r="ES4" vm="2621">
        <f ca="1"/>
        <v>242.65</v>
      </c>
      <c r="ET4" vm="2622">
        <f ca="1"/>
        <v>243.01</v>
      </c>
      <c r="EU4" vm="2623">
        <f ca="1"/>
        <v>243.04</v>
      </c>
      <c r="EV4" vm="2624">
        <f ca="1"/>
        <v>242.84</v>
      </c>
      <c r="EW4" vm="2625">
        <f ca="1"/>
        <v>246.75</v>
      </c>
      <c r="EX4" vm="2626">
        <f ca="1"/>
        <v>247.77</v>
      </c>
      <c r="EY4" vm="2627">
        <f ca="1"/>
        <v>246.49</v>
      </c>
      <c r="EZ4" vm="2628">
        <f ca="1"/>
        <v>247.96</v>
      </c>
      <c r="FA4" vm="2629">
        <f ca="1"/>
        <v>248.13</v>
      </c>
      <c r="FB4" vm="2630">
        <f ca="1"/>
        <v>251.04</v>
      </c>
      <c r="FC4" vm="2631">
        <f ca="1"/>
        <v>253.48</v>
      </c>
      <c r="FD4" vm="978">
        <f ca="1"/>
        <v>248.05</v>
      </c>
      <c r="FE4" vm="1162">
        <f ca="1"/>
        <v>249.79</v>
      </c>
      <c r="FF4" vm="2632">
        <f ca="1"/>
        <v>254.49</v>
      </c>
      <c r="FG4" vm="2633">
        <f ca="1"/>
        <v>255.27</v>
      </c>
      <c r="FH4" vm="2634">
        <f ca="1"/>
        <v>258.2</v>
      </c>
      <c r="FI4" vm="2635">
        <f ca="1"/>
        <v>259.02</v>
      </c>
      <c r="FJ4" vm="2636">
        <f ca="1"/>
        <v>255.59</v>
      </c>
      <c r="FK4" vm="2637">
        <f ca="1"/>
        <v>252.2</v>
      </c>
      <c r="FL4" vm="2638">
        <f ca="1"/>
        <v>250.42</v>
      </c>
      <c r="FM4" vm="2639">
        <f ca="1"/>
        <v>243.85</v>
      </c>
      <c r="FN4" vm="2640">
        <f ca="1"/>
        <v>243.36</v>
      </c>
      <c r="FO4" vm="2641">
        <f ca="1"/>
        <v>245</v>
      </c>
      <c r="FP4" vm="2642">
        <f ca="1"/>
        <v>242.21</v>
      </c>
      <c r="FQ4" vm="2643">
        <f ca="1"/>
        <v>242.7</v>
      </c>
      <c r="FR4" vm="2644">
        <f ca="1"/>
        <v>236.85</v>
      </c>
      <c r="FS4" vm="2526">
        <f ca="1"/>
        <v>234.4</v>
      </c>
      <c r="FT4" vm="2645">
        <f ca="1"/>
        <v>233.28</v>
      </c>
      <c r="FU4" vm="2646">
        <f ca="1"/>
        <v>237.87</v>
      </c>
      <c r="FV4" vm="2647">
        <f ca="1"/>
        <v>228.26</v>
      </c>
      <c r="FW4" vm="2648">
        <f ca="1"/>
        <v>229.98</v>
      </c>
      <c r="FX4" vm="2649">
        <f ca="1"/>
        <v>222.64</v>
      </c>
      <c r="FY4" vm="2650">
        <f ca="1"/>
        <v>223.83</v>
      </c>
      <c r="FZ4" vm="2651">
        <f ca="1"/>
        <v>223.66</v>
      </c>
      <c r="GA4" vm="2652">
        <f ca="1"/>
        <v>222.78</v>
      </c>
      <c r="GB4" vm="2653">
        <f ca="1"/>
        <v>229.86</v>
      </c>
      <c r="GC4" vm="2654">
        <f ca="1"/>
        <v>238.26</v>
      </c>
      <c r="GD4" vm="2655">
        <f ca="1"/>
        <v>239.36</v>
      </c>
      <c r="GE4" vm="2656">
        <f ca="1"/>
        <v>237.59</v>
      </c>
      <c r="GF4" vm="2657">
        <f ca="1"/>
        <v>236</v>
      </c>
      <c r="GG4" vm="2658">
        <f ca="1"/>
        <v>228.01</v>
      </c>
      <c r="GH4" vm="2659">
        <f ca="1"/>
        <v>232.8</v>
      </c>
      <c r="GI4" vm="2660">
        <f ca="1"/>
        <v>232.47</v>
      </c>
      <c r="GJ4" vm="2661">
        <f ca="1"/>
        <v>233.22</v>
      </c>
      <c r="GK4" vm="2662">
        <f ca="1"/>
        <v>227.63</v>
      </c>
      <c r="GL4" vm="2663">
        <f ca="1"/>
        <v>227.65</v>
      </c>
      <c r="GM4" vm="2664">
        <f ca="1"/>
        <v>232.62</v>
      </c>
      <c r="GN4" vm="2665">
        <f ca="1"/>
        <v>236.87</v>
      </c>
      <c r="GO4" vm="1585">
        <f ca="1"/>
        <v>241.53</v>
      </c>
      <c r="GP4" vm="2666">
        <f ca="1"/>
        <v>244.6</v>
      </c>
      <c r="GQ4" vm="2667">
        <f ca="1"/>
        <v>244.47</v>
      </c>
      <c r="GR4" vm="2668">
        <f ca="1"/>
        <v>244.87</v>
      </c>
      <c r="GS4" vm="2669">
        <f ca="1"/>
        <v>245.83</v>
      </c>
      <c r="GT4" vm="2670">
        <f ca="1"/>
        <v>245.55</v>
      </c>
      <c r="GU4" vm="2671">
        <f ca="1"/>
        <v>247.1</v>
      </c>
      <c r="GV4" vm="2672">
        <f ca="1"/>
        <v>247.04</v>
      </c>
      <c r="GW4" vm="2673">
        <f ca="1"/>
        <v>240.36</v>
      </c>
      <c r="GX4" vm="2674">
        <f ca="1"/>
        <v>237.3</v>
      </c>
      <c r="GY4" vm="2675">
        <f ca="1"/>
        <v>241.84</v>
      </c>
      <c r="GZ4" vm="2676">
        <f ca="1"/>
        <v>238.03</v>
      </c>
      <c r="HA4" vm="2677">
        <f ca="1"/>
        <v>235.93</v>
      </c>
      <c r="HB4" vm="2678">
        <f ca="1"/>
        <v>235.74</v>
      </c>
      <c r="HC4" vm="2679">
        <f ca="1"/>
        <v>235.33</v>
      </c>
      <c r="HD4" vm="2680">
        <f ca="1"/>
        <v>239.07</v>
      </c>
      <c r="HE4" vm="2606">
        <f ca="1"/>
        <v>227.48</v>
      </c>
      <c r="HF4" vm="2681">
        <f ca="1"/>
        <v>220.84</v>
      </c>
      <c r="HG4" vm="2682">
        <f ca="1"/>
        <v>216.98</v>
      </c>
      <c r="HH4" vm="2510">
        <f ca="1"/>
        <v>209.68</v>
      </c>
      <c r="HI4" vm="2683">
        <f ca="1"/>
        <v>213.49</v>
      </c>
      <c r="HJ4" vm="2684">
        <f ca="1"/>
        <v>214</v>
      </c>
      <c r="HK4" vm="2685">
        <f ca="1"/>
        <v>212.69</v>
      </c>
      <c r="HL4" vm="2686">
        <f ca="1"/>
        <v>215.24</v>
      </c>
      <c r="HM4" vm="2515">
        <f ca="1"/>
        <v>214.1</v>
      </c>
      <c r="HN4" vm="2687">
        <f ca="1"/>
        <v>218.27</v>
      </c>
      <c r="HO4" vm="2688">
        <f ca="1"/>
        <v>220.73</v>
      </c>
      <c r="HP4" vm="2689">
        <f ca="1"/>
        <v>223.75</v>
      </c>
      <c r="HQ4" vm="2690">
        <f ca="1"/>
        <v>221.53</v>
      </c>
      <c r="HR4" vm="2691">
        <f ca="1"/>
        <v>223.85</v>
      </c>
      <c r="HS4" vm="2692">
        <f ca="1"/>
        <v>217.9</v>
      </c>
      <c r="HT4" vm="2693">
        <f ca="1"/>
        <v>222.13</v>
      </c>
      <c r="HU4" vm="2694">
        <f ca="1"/>
        <v>223.19</v>
      </c>
      <c r="HV4" vm="2695">
        <f ca="1"/>
        <v>223.89</v>
      </c>
      <c r="HW4" vm="2696">
        <f ca="1"/>
        <v>203.19</v>
      </c>
      <c r="HX4" vm="2697">
        <f ca="1"/>
        <v>188.38</v>
      </c>
      <c r="HY4" vm="2698">
        <f ca="1"/>
        <v>181.46</v>
      </c>
      <c r="HZ4" vm="2699">
        <f ca="1"/>
        <v>172.42</v>
      </c>
      <c r="IA4" vm="2700">
        <f ca="1"/>
        <v>198.85</v>
      </c>
      <c r="IB4" vm="2701">
        <f ca="1"/>
        <v>190.42</v>
      </c>
      <c r="IC4" vm="2702">
        <f ca="1"/>
        <v>198.15</v>
      </c>
      <c r="ID4" vm="2703">
        <f ca="1"/>
        <v>202.52</v>
      </c>
      <c r="IE4" vm="2704">
        <f ca="1"/>
        <v>202.14</v>
      </c>
      <c r="IF4" vm="2705">
        <f ca="1"/>
        <v>194.27</v>
      </c>
      <c r="IG4" vm="2706">
        <f ca="1"/>
        <v>196.98</v>
      </c>
      <c r="IH4" vm="2707">
        <f ca="1"/>
        <v>193.16</v>
      </c>
      <c r="II4" vm="2708">
        <f ca="1"/>
        <v>199.74</v>
      </c>
      <c r="IJ4" vm="2709">
        <f ca="1"/>
        <v>204.6</v>
      </c>
      <c r="IK4" vm="2710">
        <f ca="1"/>
        <v>208.37</v>
      </c>
      <c r="IL4" vm="2711">
        <f ca="1"/>
        <v>209.28</v>
      </c>
      <c r="IM4" vm="2712">
        <f ca="1"/>
        <v>210.14</v>
      </c>
      <c r="IN4" vm="2713">
        <f ca="1"/>
        <v>211.21</v>
      </c>
      <c r="IO4" vm="2714">
        <f ca="1"/>
        <v>212.5</v>
      </c>
      <c r="IP4" vm="2715">
        <f ca="1"/>
        <v>213.32</v>
      </c>
      <c r="IQ4" vm="2716">
        <f ca="1"/>
        <v>205.35</v>
      </c>
    </row>
    <row r="5" spans="1:251" x14ac:dyDescent="0.25">
      <c r="B5" t="s">
        <v>35</v>
      </c>
    </row>
    <row r="6" spans="1:251" x14ac:dyDescent="0.25">
      <c r="B6" t="s">
        <v>36</v>
      </c>
    </row>
    <row r="7" spans="1:251" x14ac:dyDescent="0.25">
      <c r="B7" t="s">
        <v>37</v>
      </c>
    </row>
    <row r="8" spans="1:251" x14ac:dyDescent="0.25">
      <c r="B8" t="s">
        <v>38</v>
      </c>
    </row>
    <row r="9" spans="1:251" x14ac:dyDescent="0.25">
      <c r="B9" t="s">
        <v>39</v>
      </c>
    </row>
    <row r="10" spans="1:251" x14ac:dyDescent="0.25">
      <c r="A10" t="s">
        <v>33</v>
      </c>
      <c r="B10" t="s">
        <v>40</v>
      </c>
    </row>
    <row r="11" spans="1:251" x14ac:dyDescent="0.25">
      <c r="B11" t="s">
        <v>41</v>
      </c>
    </row>
    <row r="12" spans="1:251" x14ac:dyDescent="0.25">
      <c r="B12" t="s">
        <v>42</v>
      </c>
    </row>
    <row r="13" spans="1:251" x14ac:dyDescent="0.25">
      <c r="B13" t="s">
        <v>43</v>
      </c>
    </row>
    <row r="14" spans="1:251" x14ac:dyDescent="0.25">
      <c r="B14" t="s">
        <v>44</v>
      </c>
    </row>
    <row r="15" spans="1:251" x14ac:dyDescent="0.25">
      <c r="B15" t="s">
        <v>45</v>
      </c>
    </row>
    <row r="16" spans="1:251" x14ac:dyDescent="0.25">
      <c r="B16" t="s">
        <v>46</v>
      </c>
    </row>
    <row r="17" spans="2:2" x14ac:dyDescent="0.25">
      <c r="B17" t="s">
        <v>47</v>
      </c>
    </row>
    <row r="18" spans="2:2" x14ac:dyDescent="0.25">
      <c r="B18" t="s">
        <v>48</v>
      </c>
    </row>
    <row r="19" spans="2:2" x14ac:dyDescent="0.25">
      <c r="B19" t="s">
        <v>49</v>
      </c>
    </row>
    <row r="20" spans="2:2" x14ac:dyDescent="0.25">
      <c r="B20" t="s">
        <v>50</v>
      </c>
    </row>
    <row r="21" spans="2:2" x14ac:dyDescent="0.25">
      <c r="B21" t="s">
        <v>51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DE396-E6BB-4D69-BCE3-4FBEB13EEB97}">
  <dimension ref="A1:IQ21"/>
  <sheetViews>
    <sheetView workbookViewId="0">
      <selection activeCell="B16" sqref="B16:C16"/>
    </sheetView>
  </sheetViews>
  <sheetFormatPr defaultRowHeight="15" x14ac:dyDescent="0.25"/>
  <cols>
    <col min="1" max="1" width="11.85546875" bestFit="1" customWidth="1"/>
    <col min="2" max="2" width="15.85546875" bestFit="1" customWidth="1"/>
    <col min="3" max="253" width="10.42578125" bestFit="1" customWidth="1"/>
  </cols>
  <sheetData>
    <row r="1" spans="1:251" x14ac:dyDescent="0.25">
      <c r="A1" s="25" t="s">
        <v>13</v>
      </c>
      <c r="B1" t="s">
        <v>31</v>
      </c>
    </row>
    <row r="3" spans="1:251" x14ac:dyDescent="0.25">
      <c r="A3" s="25" t="s">
        <v>25</v>
      </c>
      <c r="B3" s="25" t="s">
        <v>26</v>
      </c>
      <c r="C3" cm="1" vm="2">
        <f t="array" aca="1" ref="C3:IQ4" ca="1">TRANSPOSE(_xlfn.STOCKHISTORY(A4&amp;":"&amp;B4,TODAY()-365,TODAY(),0,0,0,1))</f>
        <v>45418</v>
      </c>
      <c r="D3" vm="3">
        <f ca="1"/>
        <v>45419</v>
      </c>
      <c r="E3" vm="4">
        <f ca="1"/>
        <v>45420</v>
      </c>
      <c r="F3" vm="5">
        <f ca="1"/>
        <v>45421</v>
      </c>
      <c r="G3" vm="6">
        <f ca="1"/>
        <v>45422</v>
      </c>
      <c r="H3" vm="7">
        <f ca="1"/>
        <v>45425</v>
      </c>
      <c r="I3" vm="8">
        <f ca="1"/>
        <v>45426</v>
      </c>
      <c r="J3" vm="9">
        <f ca="1"/>
        <v>45427</v>
      </c>
      <c r="K3" vm="10">
        <f ca="1"/>
        <v>45428</v>
      </c>
      <c r="L3" vm="11">
        <f ca="1"/>
        <v>45429</v>
      </c>
      <c r="M3" vm="12">
        <f ca="1"/>
        <v>45432</v>
      </c>
      <c r="N3" vm="13">
        <f ca="1"/>
        <v>45433</v>
      </c>
      <c r="O3" vm="14">
        <f ca="1"/>
        <v>45434</v>
      </c>
      <c r="P3" vm="15">
        <f ca="1"/>
        <v>45435</v>
      </c>
      <c r="Q3" vm="16">
        <f ca="1"/>
        <v>45436</v>
      </c>
      <c r="R3" vm="17">
        <f ca="1"/>
        <v>45440</v>
      </c>
      <c r="S3" vm="18">
        <f ca="1"/>
        <v>45441</v>
      </c>
      <c r="T3" vm="19">
        <f ca="1"/>
        <v>45442</v>
      </c>
      <c r="U3" vm="20">
        <f ca="1"/>
        <v>45443</v>
      </c>
      <c r="V3" vm="21">
        <f ca="1"/>
        <v>45446</v>
      </c>
      <c r="W3" vm="22">
        <f ca="1"/>
        <v>45447</v>
      </c>
      <c r="X3" vm="23">
        <f ca="1"/>
        <v>45448</v>
      </c>
      <c r="Y3" vm="24">
        <f ca="1"/>
        <v>45449</v>
      </c>
      <c r="Z3" vm="25">
        <f ca="1"/>
        <v>45450</v>
      </c>
      <c r="AA3" vm="26">
        <f ca="1"/>
        <v>45453</v>
      </c>
      <c r="AB3" vm="27">
        <f ca="1"/>
        <v>45454</v>
      </c>
      <c r="AC3" vm="28">
        <f ca="1"/>
        <v>45455</v>
      </c>
      <c r="AD3" vm="29">
        <f ca="1"/>
        <v>45456</v>
      </c>
      <c r="AE3" vm="30">
        <f ca="1"/>
        <v>45457</v>
      </c>
      <c r="AF3" vm="31">
        <f ca="1"/>
        <v>45460</v>
      </c>
      <c r="AG3" vm="32">
        <f ca="1"/>
        <v>45461</v>
      </c>
      <c r="AH3" vm="33">
        <f ca="1"/>
        <v>45463</v>
      </c>
      <c r="AI3" vm="34">
        <f ca="1"/>
        <v>45464</v>
      </c>
      <c r="AJ3" vm="35">
        <f ca="1"/>
        <v>45467</v>
      </c>
      <c r="AK3" vm="36">
        <f ca="1"/>
        <v>45468</v>
      </c>
      <c r="AL3" vm="37">
        <f ca="1"/>
        <v>45469</v>
      </c>
      <c r="AM3" vm="38">
        <f ca="1"/>
        <v>45470</v>
      </c>
      <c r="AN3" vm="39">
        <f ca="1"/>
        <v>45471</v>
      </c>
      <c r="AO3" vm="40">
        <f ca="1"/>
        <v>45474</v>
      </c>
      <c r="AP3" vm="41">
        <f ca="1"/>
        <v>45475</v>
      </c>
      <c r="AQ3" vm="42">
        <f ca="1"/>
        <v>45476</v>
      </c>
      <c r="AR3" vm="43">
        <f ca="1"/>
        <v>45478</v>
      </c>
      <c r="AS3" vm="44">
        <f ca="1"/>
        <v>45481</v>
      </c>
      <c r="AT3" vm="45">
        <f ca="1"/>
        <v>45482</v>
      </c>
      <c r="AU3" vm="46">
        <f ca="1"/>
        <v>45483</v>
      </c>
      <c r="AV3" vm="47">
        <f ca="1"/>
        <v>45484</v>
      </c>
      <c r="AW3" vm="48">
        <f ca="1"/>
        <v>45485</v>
      </c>
      <c r="AX3" vm="49">
        <f ca="1"/>
        <v>45488</v>
      </c>
      <c r="AY3" vm="50">
        <f ca="1"/>
        <v>45489</v>
      </c>
      <c r="AZ3" vm="51">
        <f ca="1"/>
        <v>45490</v>
      </c>
      <c r="BA3" vm="52">
        <f ca="1"/>
        <v>45491</v>
      </c>
      <c r="BB3" vm="53">
        <f ca="1"/>
        <v>45492</v>
      </c>
      <c r="BC3" vm="54">
        <f ca="1"/>
        <v>45495</v>
      </c>
      <c r="BD3" vm="55">
        <f ca="1"/>
        <v>45496</v>
      </c>
      <c r="BE3" vm="56">
        <f ca="1"/>
        <v>45497</v>
      </c>
      <c r="BF3" vm="57">
        <f ca="1"/>
        <v>45498</v>
      </c>
      <c r="BG3" vm="58">
        <f ca="1"/>
        <v>45499</v>
      </c>
      <c r="BH3" vm="59">
        <f ca="1"/>
        <v>45502</v>
      </c>
      <c r="BI3" vm="60">
        <f ca="1"/>
        <v>45503</v>
      </c>
      <c r="BJ3" vm="61">
        <f ca="1"/>
        <v>45504</v>
      </c>
      <c r="BK3" vm="62">
        <f ca="1"/>
        <v>45505</v>
      </c>
      <c r="BL3" vm="63">
        <f ca="1"/>
        <v>45506</v>
      </c>
      <c r="BM3" vm="64">
        <f ca="1"/>
        <v>45509</v>
      </c>
      <c r="BN3" vm="65">
        <f ca="1"/>
        <v>45510</v>
      </c>
      <c r="BO3" vm="66">
        <f ca="1"/>
        <v>45511</v>
      </c>
      <c r="BP3" vm="67">
        <f ca="1"/>
        <v>45512</v>
      </c>
      <c r="BQ3" vm="68">
        <f ca="1"/>
        <v>45513</v>
      </c>
      <c r="BR3" vm="69">
        <f ca="1"/>
        <v>45516</v>
      </c>
      <c r="BS3" vm="70">
        <f ca="1"/>
        <v>45517</v>
      </c>
      <c r="BT3" vm="71">
        <f ca="1"/>
        <v>45518</v>
      </c>
      <c r="BU3" vm="72">
        <f ca="1"/>
        <v>45519</v>
      </c>
      <c r="BV3" vm="73">
        <f ca="1"/>
        <v>45520</v>
      </c>
      <c r="BW3" vm="74">
        <f ca="1"/>
        <v>45523</v>
      </c>
      <c r="BX3" vm="75">
        <f ca="1"/>
        <v>45524</v>
      </c>
      <c r="BY3" vm="76">
        <f ca="1"/>
        <v>45525</v>
      </c>
      <c r="BZ3" vm="77">
        <f ca="1"/>
        <v>45526</v>
      </c>
      <c r="CA3" vm="78">
        <f ca="1"/>
        <v>45527</v>
      </c>
      <c r="CB3" vm="79">
        <f ca="1"/>
        <v>45530</v>
      </c>
      <c r="CC3" vm="80">
        <f ca="1"/>
        <v>45531</v>
      </c>
      <c r="CD3" vm="81">
        <f ca="1"/>
        <v>45532</v>
      </c>
      <c r="CE3" vm="82">
        <f ca="1"/>
        <v>45533</v>
      </c>
      <c r="CF3" vm="83">
        <f ca="1"/>
        <v>45534</v>
      </c>
      <c r="CG3" vm="84">
        <f ca="1"/>
        <v>45538</v>
      </c>
      <c r="CH3" vm="85">
        <f ca="1"/>
        <v>45539</v>
      </c>
      <c r="CI3" vm="86">
        <f ca="1"/>
        <v>45540</v>
      </c>
      <c r="CJ3" vm="87">
        <f ca="1"/>
        <v>45541</v>
      </c>
      <c r="CK3" vm="88">
        <f ca="1"/>
        <v>45544</v>
      </c>
      <c r="CL3" vm="89">
        <f ca="1"/>
        <v>45545</v>
      </c>
      <c r="CM3" vm="90">
        <f ca="1"/>
        <v>45546</v>
      </c>
      <c r="CN3" vm="91">
        <f ca="1"/>
        <v>45547</v>
      </c>
      <c r="CO3" vm="92">
        <f ca="1"/>
        <v>45548</v>
      </c>
      <c r="CP3" vm="93">
        <f ca="1"/>
        <v>45551</v>
      </c>
      <c r="CQ3" vm="94">
        <f ca="1"/>
        <v>45552</v>
      </c>
      <c r="CR3" vm="95">
        <f ca="1"/>
        <v>45553</v>
      </c>
      <c r="CS3" vm="96">
        <f ca="1"/>
        <v>45554</v>
      </c>
      <c r="CT3" vm="97">
        <f ca="1"/>
        <v>45555</v>
      </c>
      <c r="CU3" vm="98">
        <f ca="1"/>
        <v>45558</v>
      </c>
      <c r="CV3" vm="99">
        <f ca="1"/>
        <v>45559</v>
      </c>
      <c r="CW3" vm="100">
        <f ca="1"/>
        <v>45560</v>
      </c>
      <c r="CX3" vm="101">
        <f ca="1"/>
        <v>45561</v>
      </c>
      <c r="CY3" vm="102">
        <f ca="1"/>
        <v>45562</v>
      </c>
      <c r="CZ3" vm="103">
        <f ca="1"/>
        <v>45565</v>
      </c>
      <c r="DA3" vm="104">
        <f ca="1"/>
        <v>45566</v>
      </c>
      <c r="DB3" vm="105">
        <f ca="1"/>
        <v>45567</v>
      </c>
      <c r="DC3" vm="106">
        <f ca="1"/>
        <v>45568</v>
      </c>
      <c r="DD3" vm="107">
        <f ca="1"/>
        <v>45569</v>
      </c>
      <c r="DE3" vm="108">
        <f ca="1"/>
        <v>45572</v>
      </c>
      <c r="DF3" vm="109">
        <f ca="1"/>
        <v>45573</v>
      </c>
      <c r="DG3" vm="110">
        <f ca="1"/>
        <v>45574</v>
      </c>
      <c r="DH3" vm="111">
        <f ca="1"/>
        <v>45575</v>
      </c>
      <c r="DI3" vm="112">
        <f ca="1"/>
        <v>45576</v>
      </c>
      <c r="DJ3" vm="113">
        <f ca="1"/>
        <v>45579</v>
      </c>
      <c r="DK3" vm="114">
        <f ca="1"/>
        <v>45580</v>
      </c>
      <c r="DL3" vm="115">
        <f ca="1"/>
        <v>45581</v>
      </c>
      <c r="DM3" vm="116">
        <f ca="1"/>
        <v>45582</v>
      </c>
      <c r="DN3" vm="117">
        <f ca="1"/>
        <v>45583</v>
      </c>
      <c r="DO3" vm="118">
        <f ca="1"/>
        <v>45586</v>
      </c>
      <c r="DP3" vm="119">
        <f ca="1"/>
        <v>45587</v>
      </c>
      <c r="DQ3" vm="120">
        <f ca="1"/>
        <v>45588</v>
      </c>
      <c r="DR3" vm="121">
        <f ca="1"/>
        <v>45589</v>
      </c>
      <c r="DS3" vm="122">
        <f ca="1"/>
        <v>45590</v>
      </c>
      <c r="DT3" vm="123">
        <f ca="1"/>
        <v>45593</v>
      </c>
      <c r="DU3" vm="124">
        <f ca="1"/>
        <v>45594</v>
      </c>
      <c r="DV3" vm="125">
        <f ca="1"/>
        <v>45595</v>
      </c>
      <c r="DW3" vm="126">
        <f ca="1"/>
        <v>45596</v>
      </c>
      <c r="DX3" vm="127">
        <f ca="1"/>
        <v>45597</v>
      </c>
      <c r="DY3" vm="128">
        <f ca="1"/>
        <v>45600</v>
      </c>
      <c r="DZ3" vm="129">
        <f ca="1"/>
        <v>45601</v>
      </c>
      <c r="EA3" vm="130">
        <f ca="1"/>
        <v>45602</v>
      </c>
      <c r="EB3" vm="131">
        <f ca="1"/>
        <v>45603</v>
      </c>
      <c r="EC3" vm="132">
        <f ca="1"/>
        <v>45604</v>
      </c>
      <c r="ED3" vm="133">
        <f ca="1"/>
        <v>45607</v>
      </c>
      <c r="EE3" vm="134">
        <f ca="1"/>
        <v>45608</v>
      </c>
      <c r="EF3" vm="135">
        <f ca="1"/>
        <v>45609</v>
      </c>
      <c r="EG3" vm="136">
        <f ca="1"/>
        <v>45610</v>
      </c>
      <c r="EH3" vm="137">
        <f ca="1"/>
        <v>45611</v>
      </c>
      <c r="EI3" vm="138">
        <f ca="1"/>
        <v>45614</v>
      </c>
      <c r="EJ3" vm="139">
        <f ca="1"/>
        <v>45615</v>
      </c>
      <c r="EK3" vm="140">
        <f ca="1"/>
        <v>45616</v>
      </c>
      <c r="EL3" vm="141">
        <f ca="1"/>
        <v>45617</v>
      </c>
      <c r="EM3" vm="142">
        <f ca="1"/>
        <v>45618</v>
      </c>
      <c r="EN3" vm="143">
        <f ca="1"/>
        <v>45621</v>
      </c>
      <c r="EO3" vm="144">
        <f ca="1"/>
        <v>45622</v>
      </c>
      <c r="EP3" vm="145">
        <f ca="1"/>
        <v>45623</v>
      </c>
      <c r="EQ3" vm="146">
        <f ca="1"/>
        <v>45625</v>
      </c>
      <c r="ER3" vm="147">
        <f ca="1"/>
        <v>45628</v>
      </c>
      <c r="ES3" vm="148">
        <f ca="1"/>
        <v>45629</v>
      </c>
      <c r="ET3" vm="149">
        <f ca="1"/>
        <v>45630</v>
      </c>
      <c r="EU3" vm="150">
        <f ca="1"/>
        <v>45631</v>
      </c>
      <c r="EV3" vm="151">
        <f ca="1"/>
        <v>45632</v>
      </c>
      <c r="EW3" vm="152">
        <f ca="1"/>
        <v>45635</v>
      </c>
      <c r="EX3" vm="153">
        <f ca="1"/>
        <v>45636</v>
      </c>
      <c r="EY3" vm="154">
        <f ca="1"/>
        <v>45637</v>
      </c>
      <c r="EZ3" vm="155">
        <f ca="1"/>
        <v>45638</v>
      </c>
      <c r="FA3" vm="156">
        <f ca="1"/>
        <v>45639</v>
      </c>
      <c r="FB3" vm="157">
        <f ca="1"/>
        <v>45642</v>
      </c>
      <c r="FC3" vm="158">
        <f ca="1"/>
        <v>45643</v>
      </c>
      <c r="FD3" vm="159">
        <f ca="1"/>
        <v>45644</v>
      </c>
      <c r="FE3" vm="160">
        <f ca="1"/>
        <v>45645</v>
      </c>
      <c r="FF3" vm="161">
        <f ca="1"/>
        <v>45646</v>
      </c>
      <c r="FG3" vm="162">
        <f ca="1"/>
        <v>45649</v>
      </c>
      <c r="FH3" vm="163">
        <f ca="1"/>
        <v>45650</v>
      </c>
      <c r="FI3" vm="164">
        <f ca="1"/>
        <v>45652</v>
      </c>
      <c r="FJ3" vm="165">
        <f ca="1"/>
        <v>45653</v>
      </c>
      <c r="FK3" vm="166">
        <f ca="1"/>
        <v>45656</v>
      </c>
      <c r="FL3" vm="167">
        <f ca="1"/>
        <v>45657</v>
      </c>
      <c r="FM3" vm="168">
        <f ca="1"/>
        <v>45659</v>
      </c>
      <c r="FN3" vm="169">
        <f ca="1"/>
        <v>45660</v>
      </c>
      <c r="FO3" vm="170">
        <f ca="1"/>
        <v>45663</v>
      </c>
      <c r="FP3" vm="171">
        <f ca="1"/>
        <v>45664</v>
      </c>
      <c r="FQ3" vm="172">
        <f ca="1"/>
        <v>45665</v>
      </c>
      <c r="FR3" vm="173">
        <f ca="1"/>
        <v>45667</v>
      </c>
      <c r="FS3" vm="174">
        <f ca="1"/>
        <v>45670</v>
      </c>
      <c r="FT3" vm="175">
        <f ca="1"/>
        <v>45671</v>
      </c>
      <c r="FU3" vm="176">
        <f ca="1"/>
        <v>45672</v>
      </c>
      <c r="FV3" vm="177">
        <f ca="1"/>
        <v>45673</v>
      </c>
      <c r="FW3" vm="178">
        <f ca="1"/>
        <v>45674</v>
      </c>
      <c r="FX3" vm="179">
        <f ca="1"/>
        <v>45678</v>
      </c>
      <c r="FY3" vm="180">
        <f ca="1"/>
        <v>45679</v>
      </c>
      <c r="FZ3" vm="181">
        <f ca="1"/>
        <v>45680</v>
      </c>
      <c r="GA3" vm="182">
        <f ca="1"/>
        <v>45681</v>
      </c>
      <c r="GB3" vm="183">
        <f ca="1"/>
        <v>45684</v>
      </c>
      <c r="GC3" vm="184">
        <f ca="1"/>
        <v>45685</v>
      </c>
      <c r="GD3" vm="185">
        <f ca="1"/>
        <v>45686</v>
      </c>
      <c r="GE3" vm="186">
        <f ca="1"/>
        <v>45687</v>
      </c>
      <c r="GF3" vm="187">
        <f ca="1"/>
        <v>45688</v>
      </c>
      <c r="GG3" vm="188">
        <f ca="1"/>
        <v>45691</v>
      </c>
      <c r="GH3" vm="189">
        <f ca="1"/>
        <v>45692</v>
      </c>
      <c r="GI3" vm="190">
        <f ca="1"/>
        <v>45693</v>
      </c>
      <c r="GJ3" vm="191">
        <f ca="1"/>
        <v>45694</v>
      </c>
      <c r="GK3" vm="192">
        <f ca="1"/>
        <v>45695</v>
      </c>
      <c r="GL3" vm="193">
        <f ca="1"/>
        <v>45698</v>
      </c>
      <c r="GM3" vm="194">
        <f ca="1"/>
        <v>45699</v>
      </c>
      <c r="GN3" vm="195">
        <f ca="1"/>
        <v>45700</v>
      </c>
      <c r="GO3" vm="196">
        <f ca="1"/>
        <v>45701</v>
      </c>
      <c r="GP3" vm="197">
        <f ca="1"/>
        <v>45702</v>
      </c>
      <c r="GQ3" vm="198">
        <f ca="1"/>
        <v>45706</v>
      </c>
      <c r="GR3" vm="199">
        <f ca="1"/>
        <v>45707</v>
      </c>
      <c r="GS3" vm="200">
        <f ca="1"/>
        <v>45708</v>
      </c>
      <c r="GT3" vm="201">
        <f ca="1"/>
        <v>45709</v>
      </c>
      <c r="GU3" vm="202">
        <f ca="1"/>
        <v>45712</v>
      </c>
      <c r="GV3" vm="203">
        <f ca="1"/>
        <v>45713</v>
      </c>
      <c r="GW3" vm="204">
        <f ca="1"/>
        <v>45714</v>
      </c>
      <c r="GX3" vm="205">
        <f ca="1"/>
        <v>45715</v>
      </c>
      <c r="GY3" vm="206">
        <f ca="1"/>
        <v>45716</v>
      </c>
      <c r="GZ3" vm="207">
        <f ca="1"/>
        <v>45719</v>
      </c>
      <c r="HA3" vm="208">
        <f ca="1"/>
        <v>45720</v>
      </c>
      <c r="HB3" vm="209">
        <f ca="1"/>
        <v>45721</v>
      </c>
      <c r="HC3" vm="210">
        <f ca="1"/>
        <v>45722</v>
      </c>
      <c r="HD3" vm="211">
        <f ca="1"/>
        <v>45723</v>
      </c>
      <c r="HE3" vm="212">
        <f ca="1"/>
        <v>45726</v>
      </c>
      <c r="HF3" vm="213">
        <f ca="1"/>
        <v>45727</v>
      </c>
      <c r="HG3" vm="214">
        <f ca="1"/>
        <v>45728</v>
      </c>
      <c r="HH3" vm="215">
        <f ca="1"/>
        <v>45729</v>
      </c>
      <c r="HI3" vm="216">
        <f ca="1"/>
        <v>45730</v>
      </c>
      <c r="HJ3" vm="217">
        <f ca="1"/>
        <v>45733</v>
      </c>
      <c r="HK3" vm="218">
        <f ca="1"/>
        <v>45734</v>
      </c>
      <c r="HL3" vm="219">
        <f ca="1"/>
        <v>45735</v>
      </c>
      <c r="HM3" vm="220">
        <f ca="1"/>
        <v>45736</v>
      </c>
      <c r="HN3" vm="221">
        <f ca="1"/>
        <v>45737</v>
      </c>
      <c r="HO3" vm="222">
        <f ca="1"/>
        <v>45740</v>
      </c>
      <c r="HP3" vm="223">
        <f ca="1"/>
        <v>45741</v>
      </c>
      <c r="HQ3" vm="224">
        <f ca="1"/>
        <v>45742</v>
      </c>
      <c r="HR3" vm="225">
        <f ca="1"/>
        <v>45743</v>
      </c>
      <c r="HS3" vm="226">
        <f ca="1"/>
        <v>45744</v>
      </c>
      <c r="HT3" vm="227">
        <f ca="1"/>
        <v>45747</v>
      </c>
      <c r="HU3" vm="228">
        <f ca="1"/>
        <v>45748</v>
      </c>
      <c r="HV3" vm="229">
        <f ca="1"/>
        <v>45749</v>
      </c>
      <c r="HW3" vm="230">
        <f ca="1"/>
        <v>45750</v>
      </c>
      <c r="HX3" vm="231">
        <f ca="1"/>
        <v>45751</v>
      </c>
      <c r="HY3" vm="232">
        <f ca="1"/>
        <v>45754</v>
      </c>
      <c r="HZ3" vm="233">
        <f ca="1"/>
        <v>45755</v>
      </c>
      <c r="IA3" vm="234">
        <f ca="1"/>
        <v>45756</v>
      </c>
      <c r="IB3" vm="235">
        <f ca="1"/>
        <v>45757</v>
      </c>
      <c r="IC3" vm="236">
        <f ca="1"/>
        <v>45758</v>
      </c>
      <c r="ID3" vm="237">
        <f ca="1"/>
        <v>45761</v>
      </c>
      <c r="IE3" vm="238">
        <f ca="1"/>
        <v>45762</v>
      </c>
      <c r="IF3" vm="239">
        <f ca="1"/>
        <v>45763</v>
      </c>
      <c r="IG3" vm="240">
        <f ca="1"/>
        <v>45764</v>
      </c>
      <c r="IH3" vm="241">
        <f ca="1"/>
        <v>45768</v>
      </c>
      <c r="II3" vm="242">
        <f ca="1"/>
        <v>45769</v>
      </c>
      <c r="IJ3" vm="243">
        <f ca="1"/>
        <v>45770</v>
      </c>
      <c r="IK3" vm="244">
        <f ca="1"/>
        <v>45771</v>
      </c>
      <c r="IL3" vm="245">
        <f ca="1"/>
        <v>45772</v>
      </c>
      <c r="IM3" vm="246">
        <f ca="1"/>
        <v>45775</v>
      </c>
      <c r="IN3" vm="247">
        <f ca="1"/>
        <v>45776</v>
      </c>
      <c r="IO3" vm="248">
        <f ca="1"/>
        <v>45777</v>
      </c>
      <c r="IP3" vm="249">
        <f ca="1"/>
        <v>45778</v>
      </c>
      <c r="IQ3" vm="250">
        <f ca="1"/>
        <v>45779</v>
      </c>
    </row>
    <row r="4" spans="1:251" x14ac:dyDescent="0.25">
      <c r="A4" t="s">
        <v>32</v>
      </c>
      <c r="B4" t="s">
        <v>34</v>
      </c>
      <c r="C4" vm="2479">
        <f ca="1"/>
        <v>181.71</v>
      </c>
      <c r="D4" vm="2480">
        <f ca="1"/>
        <v>182.4</v>
      </c>
      <c r="E4" vm="2481">
        <f ca="1"/>
        <v>182.74</v>
      </c>
      <c r="F4" vm="2482">
        <f ca="1"/>
        <v>184.57</v>
      </c>
      <c r="G4" vm="2483">
        <f ca="1"/>
        <v>183.05</v>
      </c>
      <c r="H4" vm="2484">
        <f ca="1"/>
        <v>186.28</v>
      </c>
      <c r="I4" vm="2485">
        <f ca="1"/>
        <v>187.43</v>
      </c>
      <c r="J4" vm="2486">
        <f ca="1"/>
        <v>189.72</v>
      </c>
      <c r="K4" vm="2487">
        <f ca="1"/>
        <v>189.84</v>
      </c>
      <c r="L4" vm="2488">
        <f ca="1"/>
        <v>189.87</v>
      </c>
      <c r="M4" vm="2489">
        <f ca="1"/>
        <v>191.04</v>
      </c>
      <c r="N4" vm="2490">
        <f ca="1"/>
        <v>192.35</v>
      </c>
      <c r="O4" vm="2491">
        <f ca="1"/>
        <v>190.9</v>
      </c>
      <c r="P4" vm="2492">
        <f ca="1"/>
        <v>186.88</v>
      </c>
      <c r="Q4" vm="2493">
        <f ca="1"/>
        <v>189.98</v>
      </c>
      <c r="R4" vm="2494">
        <f ca="1"/>
        <v>189.99</v>
      </c>
      <c r="S4" vm="2495">
        <f ca="1"/>
        <v>190.29</v>
      </c>
      <c r="T4" vm="2496">
        <f ca="1"/>
        <v>191.29</v>
      </c>
      <c r="U4" vm="2497">
        <f ca="1"/>
        <v>192.25</v>
      </c>
      <c r="V4" vm="2498">
        <f ca="1"/>
        <v>194.03</v>
      </c>
      <c r="W4" vm="2499">
        <f ca="1"/>
        <v>194.35</v>
      </c>
      <c r="X4" vm="2500">
        <f ca="1"/>
        <v>195.87</v>
      </c>
      <c r="Y4" vm="2501">
        <f ca="1"/>
        <v>194.48</v>
      </c>
      <c r="Z4" vm="2502">
        <f ca="1"/>
        <v>196.89</v>
      </c>
      <c r="AA4" vm="2503">
        <f ca="1"/>
        <v>193.12</v>
      </c>
      <c r="AB4" vm="2504">
        <f ca="1"/>
        <v>207.15</v>
      </c>
      <c r="AC4" vm="2505">
        <f ca="1"/>
        <v>213.07</v>
      </c>
      <c r="AD4" vm="2506">
        <f ca="1"/>
        <v>214.24</v>
      </c>
      <c r="AE4" vm="2507">
        <f ca="1"/>
        <v>212.49</v>
      </c>
      <c r="AF4" vm="2508">
        <f ca="1"/>
        <v>216.67</v>
      </c>
      <c r="AG4" vm="2509">
        <f ca="1"/>
        <v>214.29</v>
      </c>
      <c r="AH4" vm="2510">
        <f ca="1"/>
        <v>209.68</v>
      </c>
      <c r="AI4" vm="2511">
        <f ca="1"/>
        <v>207.49</v>
      </c>
      <c r="AJ4" vm="2512">
        <f ca="1"/>
        <v>208.14</v>
      </c>
      <c r="AK4" vm="2513">
        <f ca="1"/>
        <v>209.07</v>
      </c>
      <c r="AL4" vm="2514">
        <f ca="1"/>
        <v>213.25</v>
      </c>
      <c r="AM4" vm="2515">
        <f ca="1"/>
        <v>214.1</v>
      </c>
      <c r="AN4" vm="2516">
        <f ca="1"/>
        <v>210.62</v>
      </c>
      <c r="AO4" vm="2517">
        <f ca="1"/>
        <v>216.75</v>
      </c>
      <c r="AP4" vm="2518">
        <f ca="1"/>
        <v>220.27</v>
      </c>
      <c r="AQ4" vm="2519">
        <f ca="1"/>
        <v>221.55</v>
      </c>
      <c r="AR4" vm="2520">
        <f ca="1"/>
        <v>226.34</v>
      </c>
      <c r="AS4" vm="2521">
        <f ca="1"/>
        <v>227.82</v>
      </c>
      <c r="AT4" vm="2522">
        <f ca="1"/>
        <v>228.68</v>
      </c>
      <c r="AU4" vm="2523">
        <f ca="1"/>
        <v>232.98</v>
      </c>
      <c r="AV4" vm="2524">
        <f ca="1"/>
        <v>227.57</v>
      </c>
      <c r="AW4" vm="2525">
        <f ca="1"/>
        <v>230.54</v>
      </c>
      <c r="AX4" vm="2526">
        <f ca="1"/>
        <v>234.4</v>
      </c>
      <c r="AY4" vm="2527">
        <f ca="1"/>
        <v>234.82</v>
      </c>
      <c r="AZ4" vm="2528">
        <f ca="1"/>
        <v>228.88</v>
      </c>
      <c r="BA4" vm="2529">
        <f ca="1"/>
        <v>224.18</v>
      </c>
      <c r="BB4" vm="2530">
        <f ca="1"/>
        <v>224.31</v>
      </c>
      <c r="BC4" vm="2531">
        <f ca="1"/>
        <v>223.96</v>
      </c>
      <c r="BD4" vm="2532">
        <f ca="1"/>
        <v>225.01</v>
      </c>
      <c r="BE4" vm="2533">
        <f ca="1"/>
        <v>218.54</v>
      </c>
      <c r="BF4" vm="2534">
        <f ca="1"/>
        <v>217.49</v>
      </c>
      <c r="BG4" vm="2535">
        <f ca="1"/>
        <v>217.96</v>
      </c>
      <c r="BH4" vm="2536">
        <f ca="1"/>
        <v>218.24</v>
      </c>
      <c r="BI4" vm="2537">
        <f ca="1"/>
        <v>218.8</v>
      </c>
      <c r="BJ4" vm="2538">
        <f ca="1"/>
        <v>222.08</v>
      </c>
      <c r="BK4" vm="2539">
        <f ca="1"/>
        <v>218.36</v>
      </c>
      <c r="BL4" vm="2540">
        <f ca="1"/>
        <v>219.86</v>
      </c>
      <c r="BM4" vm="2541">
        <f ca="1"/>
        <v>209.27</v>
      </c>
      <c r="BN4" vm="1523">
        <f ca="1"/>
        <v>207.23</v>
      </c>
      <c r="BO4" vm="2542">
        <f ca="1"/>
        <v>209.82</v>
      </c>
      <c r="BP4" vm="2543">
        <f ca="1"/>
        <v>213.31</v>
      </c>
      <c r="BQ4" vm="2544">
        <f ca="1"/>
        <v>216.24</v>
      </c>
      <c r="BR4" vm="2545">
        <f ca="1"/>
        <v>217.53</v>
      </c>
      <c r="BS4" vm="2546">
        <f ca="1"/>
        <v>221.27</v>
      </c>
      <c r="BT4" vm="2547">
        <f ca="1"/>
        <v>221.72</v>
      </c>
      <c r="BU4" vm="2548">
        <f ca="1"/>
        <v>224.72</v>
      </c>
      <c r="BV4" vm="2549">
        <f ca="1"/>
        <v>226.05</v>
      </c>
      <c r="BW4" vm="2550">
        <f ca="1"/>
        <v>225.89</v>
      </c>
      <c r="BX4" vm="2551">
        <f ca="1"/>
        <v>226.51</v>
      </c>
      <c r="BY4" vm="2552">
        <f ca="1"/>
        <v>226.4</v>
      </c>
      <c r="BZ4" vm="2553">
        <f ca="1"/>
        <v>224.53</v>
      </c>
      <c r="CA4" vm="2554">
        <f ca="1"/>
        <v>226.84</v>
      </c>
      <c r="CB4" vm="2555">
        <f ca="1"/>
        <v>227.18</v>
      </c>
      <c r="CC4" vm="2556">
        <f ca="1"/>
        <v>228.03</v>
      </c>
      <c r="CD4" vm="2557">
        <f ca="1"/>
        <v>226.49</v>
      </c>
      <c r="CE4" vm="2558">
        <f ca="1"/>
        <v>229.79</v>
      </c>
      <c r="CF4" vm="2559">
        <f ca="1"/>
        <v>229</v>
      </c>
      <c r="CG4" vm="2560">
        <f ca="1"/>
        <v>222.77</v>
      </c>
      <c r="CH4" vm="2561">
        <f ca="1"/>
        <v>220.85</v>
      </c>
      <c r="CI4" vm="2562">
        <f ca="1"/>
        <v>222.38</v>
      </c>
      <c r="CJ4" vm="2563">
        <f ca="1"/>
        <v>220.82</v>
      </c>
      <c r="CK4" vm="2564">
        <f ca="1"/>
        <v>220.91</v>
      </c>
      <c r="CL4" vm="2565">
        <f ca="1"/>
        <v>220.11</v>
      </c>
      <c r="CM4" vm="2566">
        <f ca="1"/>
        <v>222.66</v>
      </c>
      <c r="CN4" vm="2560">
        <f ca="1"/>
        <v>222.77</v>
      </c>
      <c r="CO4" vm="2567">
        <f ca="1"/>
        <v>222.5</v>
      </c>
      <c r="CP4" vm="2568">
        <f ca="1"/>
        <v>216.32</v>
      </c>
      <c r="CQ4" vm="2569">
        <f ca="1"/>
        <v>216.79</v>
      </c>
      <c r="CR4" vm="2570">
        <f ca="1"/>
        <v>220.69</v>
      </c>
      <c r="CS4" vm="2571">
        <f ca="1"/>
        <v>228.87</v>
      </c>
      <c r="CT4" vm="2572">
        <f ca="1"/>
        <v>228.2</v>
      </c>
      <c r="CU4" vm="2573">
        <f ca="1"/>
        <v>226.47</v>
      </c>
      <c r="CV4" vm="2574">
        <f ca="1"/>
        <v>227.37</v>
      </c>
      <c r="CW4" vm="2575">
        <f ca="1"/>
        <v>226.37</v>
      </c>
      <c r="CX4" vm="2576">
        <f ca="1"/>
        <v>227.52</v>
      </c>
      <c r="CY4" vm="2577">
        <f ca="1"/>
        <v>227.79</v>
      </c>
      <c r="CZ4" vm="2578">
        <f ca="1"/>
        <v>233</v>
      </c>
      <c r="DA4" vm="2579">
        <f ca="1"/>
        <v>226.21</v>
      </c>
      <c r="DB4" vm="2580">
        <f ca="1"/>
        <v>226.78</v>
      </c>
      <c r="DC4" vm="2581">
        <f ca="1"/>
        <v>225.67</v>
      </c>
      <c r="DD4" vm="2582">
        <f ca="1"/>
        <v>226.8</v>
      </c>
      <c r="DE4" vm="2583">
        <f ca="1"/>
        <v>221.69</v>
      </c>
      <c r="DF4" vm="2584">
        <f ca="1"/>
        <v>225.77</v>
      </c>
      <c r="DG4" vm="2585">
        <f ca="1"/>
        <v>229.54</v>
      </c>
      <c r="DH4" vm="2586">
        <f ca="1"/>
        <v>229.04</v>
      </c>
      <c r="DI4" vm="2587">
        <f ca="1"/>
        <v>227.55</v>
      </c>
      <c r="DJ4" vm="2588">
        <f ca="1"/>
        <v>231.3</v>
      </c>
      <c r="DK4" vm="2589">
        <f ca="1"/>
        <v>233.85</v>
      </c>
      <c r="DL4" vm="2590">
        <f ca="1"/>
        <v>231.78</v>
      </c>
      <c r="DM4" vm="2591">
        <f ca="1"/>
        <v>232.15</v>
      </c>
      <c r="DN4" vm="2592">
        <f ca="1"/>
        <v>235</v>
      </c>
      <c r="DO4" vm="2593">
        <f ca="1"/>
        <v>236.48</v>
      </c>
      <c r="DP4" vm="2594">
        <f ca="1"/>
        <v>235.86</v>
      </c>
      <c r="DQ4" vm="2595">
        <f ca="1"/>
        <v>230.76</v>
      </c>
      <c r="DR4" vm="2596">
        <f ca="1"/>
        <v>230.57</v>
      </c>
      <c r="DS4" vm="2597">
        <f ca="1"/>
        <v>231.41</v>
      </c>
      <c r="DT4" vm="2598">
        <f ca="1"/>
        <v>233.4</v>
      </c>
      <c r="DU4" vm="2599">
        <f ca="1"/>
        <v>233.67</v>
      </c>
      <c r="DV4" vm="2600">
        <f ca="1"/>
        <v>230.1</v>
      </c>
      <c r="DW4" vm="2601">
        <f ca="1"/>
        <v>225.91</v>
      </c>
      <c r="DX4" vm="2602">
        <f ca="1"/>
        <v>222.91</v>
      </c>
      <c r="DY4" vm="2603">
        <f ca="1"/>
        <v>222.01</v>
      </c>
      <c r="DZ4" vm="2604">
        <f ca="1"/>
        <v>223.45</v>
      </c>
      <c r="EA4" vm="2605">
        <f ca="1"/>
        <v>222.72</v>
      </c>
      <c r="EB4" vm="2606">
        <f ca="1"/>
        <v>227.48</v>
      </c>
      <c r="EC4" vm="2607">
        <f ca="1"/>
        <v>226.96</v>
      </c>
      <c r="ED4" vm="2608">
        <f ca="1"/>
        <v>224.23</v>
      </c>
      <c r="EE4" vm="2608">
        <f ca="1"/>
        <v>224.23</v>
      </c>
      <c r="EF4" vm="2609">
        <f ca="1"/>
        <v>225.12</v>
      </c>
      <c r="EG4" vm="2610">
        <f ca="1"/>
        <v>228.22</v>
      </c>
      <c r="EH4" vm="2611">
        <f ca="1"/>
        <v>225</v>
      </c>
      <c r="EI4" vm="2612">
        <f ca="1"/>
        <v>228.02</v>
      </c>
      <c r="EJ4" vm="2613">
        <f ca="1"/>
        <v>228.28</v>
      </c>
      <c r="EK4" vm="2559">
        <f ca="1"/>
        <v>229</v>
      </c>
      <c r="EL4" vm="2614">
        <f ca="1"/>
        <v>228.52</v>
      </c>
      <c r="EM4" vm="2615">
        <f ca="1"/>
        <v>229.87</v>
      </c>
      <c r="EN4" vm="2616">
        <f ca="1"/>
        <v>232.87</v>
      </c>
      <c r="EO4" vm="2617">
        <f ca="1"/>
        <v>235.06</v>
      </c>
      <c r="EP4" vm="2618">
        <f ca="1"/>
        <v>234.93</v>
      </c>
      <c r="EQ4" vm="2619">
        <f ca="1"/>
        <v>237.33</v>
      </c>
      <c r="ER4" vm="2620">
        <f ca="1"/>
        <v>239.59</v>
      </c>
      <c r="ES4" vm="2621">
        <f ca="1"/>
        <v>242.65</v>
      </c>
      <c r="ET4" vm="2622">
        <f ca="1"/>
        <v>243.01</v>
      </c>
      <c r="EU4" vm="2623">
        <f ca="1"/>
        <v>243.04</v>
      </c>
      <c r="EV4" vm="2624">
        <f ca="1"/>
        <v>242.84</v>
      </c>
      <c r="EW4" vm="2625">
        <f ca="1"/>
        <v>246.75</v>
      </c>
      <c r="EX4" vm="2626">
        <f ca="1"/>
        <v>247.77</v>
      </c>
      <c r="EY4" vm="2627">
        <f ca="1"/>
        <v>246.49</v>
      </c>
      <c r="EZ4" vm="2628">
        <f ca="1"/>
        <v>247.96</v>
      </c>
      <c r="FA4" vm="2629">
        <f ca="1"/>
        <v>248.13</v>
      </c>
      <c r="FB4" vm="2630">
        <f ca="1"/>
        <v>251.04</v>
      </c>
      <c r="FC4" vm="2631">
        <f ca="1"/>
        <v>253.48</v>
      </c>
      <c r="FD4" vm="978">
        <f ca="1"/>
        <v>248.05</v>
      </c>
      <c r="FE4" vm="1162">
        <f ca="1"/>
        <v>249.79</v>
      </c>
      <c r="FF4" vm="2632">
        <f ca="1"/>
        <v>254.49</v>
      </c>
      <c r="FG4" vm="2633">
        <f ca="1"/>
        <v>255.27</v>
      </c>
      <c r="FH4" vm="2634">
        <f ca="1"/>
        <v>258.2</v>
      </c>
      <c r="FI4" vm="2635">
        <f ca="1"/>
        <v>259.02</v>
      </c>
      <c r="FJ4" vm="2636">
        <f ca="1"/>
        <v>255.59</v>
      </c>
      <c r="FK4" vm="2637">
        <f ca="1"/>
        <v>252.2</v>
      </c>
      <c r="FL4" vm="2638">
        <f ca="1"/>
        <v>250.42</v>
      </c>
      <c r="FM4" vm="2639">
        <f ca="1"/>
        <v>243.85</v>
      </c>
      <c r="FN4" vm="2640">
        <f ca="1"/>
        <v>243.36</v>
      </c>
      <c r="FO4" vm="2641">
        <f ca="1"/>
        <v>245</v>
      </c>
      <c r="FP4" vm="2642">
        <f ca="1"/>
        <v>242.21</v>
      </c>
      <c r="FQ4" vm="2643">
        <f ca="1"/>
        <v>242.7</v>
      </c>
      <c r="FR4" vm="2644">
        <f ca="1"/>
        <v>236.85</v>
      </c>
      <c r="FS4" vm="2526">
        <f ca="1"/>
        <v>234.4</v>
      </c>
      <c r="FT4" vm="2645">
        <f ca="1"/>
        <v>233.28</v>
      </c>
      <c r="FU4" vm="2646">
        <f ca="1"/>
        <v>237.87</v>
      </c>
      <c r="FV4" vm="2647">
        <f ca="1"/>
        <v>228.26</v>
      </c>
      <c r="FW4" vm="2648">
        <f ca="1"/>
        <v>229.98</v>
      </c>
      <c r="FX4" vm="2649">
        <f ca="1"/>
        <v>222.64</v>
      </c>
      <c r="FY4" vm="2650">
        <f ca="1"/>
        <v>223.83</v>
      </c>
      <c r="FZ4" vm="2651">
        <f ca="1"/>
        <v>223.66</v>
      </c>
      <c r="GA4" vm="2652">
        <f ca="1"/>
        <v>222.78</v>
      </c>
      <c r="GB4" vm="2653">
        <f ca="1"/>
        <v>229.86</v>
      </c>
      <c r="GC4" vm="2654">
        <f ca="1"/>
        <v>238.26</v>
      </c>
      <c r="GD4" vm="2655">
        <f ca="1"/>
        <v>239.36</v>
      </c>
      <c r="GE4" vm="2656">
        <f ca="1"/>
        <v>237.59</v>
      </c>
      <c r="GF4" vm="2657">
        <f ca="1"/>
        <v>236</v>
      </c>
      <c r="GG4" vm="2658">
        <f ca="1"/>
        <v>228.01</v>
      </c>
      <c r="GH4" vm="2659">
        <f ca="1"/>
        <v>232.8</v>
      </c>
      <c r="GI4" vm="2660">
        <f ca="1"/>
        <v>232.47</v>
      </c>
      <c r="GJ4" vm="2661">
        <f ca="1"/>
        <v>233.22</v>
      </c>
      <c r="GK4" vm="2662">
        <f ca="1"/>
        <v>227.63</v>
      </c>
      <c r="GL4" vm="2663">
        <f ca="1"/>
        <v>227.65</v>
      </c>
      <c r="GM4" vm="2664">
        <f ca="1"/>
        <v>232.62</v>
      </c>
      <c r="GN4" vm="2665">
        <f ca="1"/>
        <v>236.87</v>
      </c>
      <c r="GO4" vm="1585">
        <f ca="1"/>
        <v>241.53</v>
      </c>
      <c r="GP4" vm="2666">
        <f ca="1"/>
        <v>244.6</v>
      </c>
      <c r="GQ4" vm="2667">
        <f ca="1"/>
        <v>244.47</v>
      </c>
      <c r="GR4" vm="2668">
        <f ca="1"/>
        <v>244.87</v>
      </c>
      <c r="GS4" vm="2669">
        <f ca="1"/>
        <v>245.83</v>
      </c>
      <c r="GT4" vm="2670">
        <f ca="1"/>
        <v>245.55</v>
      </c>
      <c r="GU4" vm="2671">
        <f ca="1"/>
        <v>247.1</v>
      </c>
      <c r="GV4" vm="2672">
        <f ca="1"/>
        <v>247.04</v>
      </c>
      <c r="GW4" vm="2673">
        <f ca="1"/>
        <v>240.36</v>
      </c>
      <c r="GX4" vm="2674">
        <f ca="1"/>
        <v>237.3</v>
      </c>
      <c r="GY4" vm="2675">
        <f ca="1"/>
        <v>241.84</v>
      </c>
      <c r="GZ4" vm="2676">
        <f ca="1"/>
        <v>238.03</v>
      </c>
      <c r="HA4" vm="2677">
        <f ca="1"/>
        <v>235.93</v>
      </c>
      <c r="HB4" vm="2678">
        <f ca="1"/>
        <v>235.74</v>
      </c>
      <c r="HC4" vm="2679">
        <f ca="1"/>
        <v>235.33</v>
      </c>
      <c r="HD4" vm="2680">
        <f ca="1"/>
        <v>239.07</v>
      </c>
      <c r="HE4" vm="2606">
        <f ca="1"/>
        <v>227.48</v>
      </c>
      <c r="HF4" vm="2681">
        <f ca="1"/>
        <v>220.84</v>
      </c>
      <c r="HG4" vm="2682">
        <f ca="1"/>
        <v>216.98</v>
      </c>
      <c r="HH4" vm="2510">
        <f ca="1"/>
        <v>209.68</v>
      </c>
      <c r="HI4" vm="2683">
        <f ca="1"/>
        <v>213.49</v>
      </c>
      <c r="HJ4" vm="2684">
        <f ca="1"/>
        <v>214</v>
      </c>
      <c r="HK4" vm="2685">
        <f ca="1"/>
        <v>212.69</v>
      </c>
      <c r="HL4" vm="2686">
        <f ca="1"/>
        <v>215.24</v>
      </c>
      <c r="HM4" vm="2515">
        <f ca="1"/>
        <v>214.1</v>
      </c>
      <c r="HN4" vm="2687">
        <f ca="1"/>
        <v>218.27</v>
      </c>
      <c r="HO4" vm="2688">
        <f ca="1"/>
        <v>220.73</v>
      </c>
      <c r="HP4" vm="2689">
        <f ca="1"/>
        <v>223.75</v>
      </c>
      <c r="HQ4" vm="2690">
        <f ca="1"/>
        <v>221.53</v>
      </c>
      <c r="HR4" vm="2691">
        <f ca="1"/>
        <v>223.85</v>
      </c>
      <c r="HS4" vm="2692">
        <f ca="1"/>
        <v>217.9</v>
      </c>
      <c r="HT4" vm="2693">
        <f ca="1"/>
        <v>222.13</v>
      </c>
      <c r="HU4" vm="2694">
        <f ca="1"/>
        <v>223.19</v>
      </c>
      <c r="HV4" vm="2695">
        <f ca="1"/>
        <v>223.89</v>
      </c>
      <c r="HW4" vm="2696">
        <f ca="1"/>
        <v>203.19</v>
      </c>
      <c r="HX4" vm="2697">
        <f ca="1"/>
        <v>188.38</v>
      </c>
      <c r="HY4" vm="2698">
        <f ca="1"/>
        <v>181.46</v>
      </c>
      <c r="HZ4" vm="2699">
        <f ca="1"/>
        <v>172.42</v>
      </c>
      <c r="IA4" vm="2700">
        <f ca="1"/>
        <v>198.85</v>
      </c>
      <c r="IB4" vm="2701">
        <f ca="1"/>
        <v>190.42</v>
      </c>
      <c r="IC4" vm="2702">
        <f ca="1"/>
        <v>198.15</v>
      </c>
      <c r="ID4" vm="2703">
        <f ca="1"/>
        <v>202.52</v>
      </c>
      <c r="IE4" vm="2704">
        <f ca="1"/>
        <v>202.14</v>
      </c>
      <c r="IF4" vm="2705">
        <f ca="1"/>
        <v>194.27</v>
      </c>
      <c r="IG4" vm="2706">
        <f ca="1"/>
        <v>196.98</v>
      </c>
      <c r="IH4" vm="2707">
        <f ca="1"/>
        <v>193.16</v>
      </c>
      <c r="II4" vm="2708">
        <f ca="1"/>
        <v>199.74</v>
      </c>
      <c r="IJ4" vm="2709">
        <f ca="1"/>
        <v>204.6</v>
      </c>
      <c r="IK4" vm="2710">
        <f ca="1"/>
        <v>208.37</v>
      </c>
      <c r="IL4" vm="2711">
        <f ca="1"/>
        <v>209.28</v>
      </c>
      <c r="IM4" vm="2712">
        <f ca="1"/>
        <v>210.14</v>
      </c>
      <c r="IN4" vm="2713">
        <f ca="1"/>
        <v>211.21</v>
      </c>
      <c r="IO4" vm="2714">
        <f ca="1"/>
        <v>212.5</v>
      </c>
      <c r="IP4" vm="2715">
        <f ca="1"/>
        <v>213.32</v>
      </c>
      <c r="IQ4" vm="2716">
        <f ca="1"/>
        <v>205.35</v>
      </c>
    </row>
    <row r="5" spans="1:251" x14ac:dyDescent="0.25">
      <c r="B5" t="s">
        <v>35</v>
      </c>
    </row>
    <row r="6" spans="1:251" x14ac:dyDescent="0.25">
      <c r="B6" t="s">
        <v>36</v>
      </c>
    </row>
    <row r="7" spans="1:251" x14ac:dyDescent="0.25">
      <c r="B7" t="s">
        <v>37</v>
      </c>
    </row>
    <row r="8" spans="1:251" x14ac:dyDescent="0.25">
      <c r="B8" t="s">
        <v>38</v>
      </c>
    </row>
    <row r="9" spans="1:251" x14ac:dyDescent="0.25">
      <c r="B9" t="s">
        <v>39</v>
      </c>
    </row>
    <row r="10" spans="1:251" x14ac:dyDescent="0.25">
      <c r="A10" t="s">
        <v>33</v>
      </c>
      <c r="B10" t="s">
        <v>40</v>
      </c>
    </row>
    <row r="11" spans="1:251" x14ac:dyDescent="0.25">
      <c r="B11" t="s">
        <v>41</v>
      </c>
    </row>
    <row r="12" spans="1:251" x14ac:dyDescent="0.25">
      <c r="B12" t="s">
        <v>42</v>
      </c>
    </row>
    <row r="13" spans="1:251" x14ac:dyDescent="0.25">
      <c r="B13" t="s">
        <v>43</v>
      </c>
    </row>
    <row r="14" spans="1:251" x14ac:dyDescent="0.25">
      <c r="B14" t="s">
        <v>44</v>
      </c>
    </row>
    <row r="15" spans="1:251" x14ac:dyDescent="0.25">
      <c r="B15" t="s">
        <v>45</v>
      </c>
    </row>
    <row r="16" spans="1:251" x14ac:dyDescent="0.25">
      <c r="B16" t="s">
        <v>46</v>
      </c>
    </row>
    <row r="17" spans="2:2" x14ac:dyDescent="0.25">
      <c r="B17" t="s">
        <v>47</v>
      </c>
    </row>
    <row r="18" spans="2:2" x14ac:dyDescent="0.25">
      <c r="B18" t="s">
        <v>48</v>
      </c>
    </row>
    <row r="19" spans="2:2" x14ac:dyDescent="0.25">
      <c r="B19" t="s">
        <v>49</v>
      </c>
    </row>
    <row r="20" spans="2:2" x14ac:dyDescent="0.25">
      <c r="B20" t="s">
        <v>50</v>
      </c>
    </row>
    <row r="21" spans="2:2" x14ac:dyDescent="0.25">
      <c r="B21" t="s">
        <v>51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7EF03-CDF8-432D-9510-6116302017DD}">
  <dimension ref="A1:IQ21"/>
  <sheetViews>
    <sheetView workbookViewId="0">
      <selection activeCell="B16" sqref="B16:C16"/>
    </sheetView>
  </sheetViews>
  <sheetFormatPr defaultRowHeight="15" x14ac:dyDescent="0.25"/>
  <cols>
    <col min="1" max="1" width="11.85546875" bestFit="1" customWidth="1"/>
    <col min="2" max="2" width="15.85546875" bestFit="1" customWidth="1"/>
    <col min="3" max="253" width="10.42578125" bestFit="1" customWidth="1"/>
  </cols>
  <sheetData>
    <row r="1" spans="1:251" x14ac:dyDescent="0.25">
      <c r="A1" s="25" t="s">
        <v>13</v>
      </c>
      <c r="B1" t="s">
        <v>31</v>
      </c>
    </row>
    <row r="3" spans="1:251" x14ac:dyDescent="0.25">
      <c r="A3" s="25" t="s">
        <v>25</v>
      </c>
      <c r="B3" s="25" t="s">
        <v>26</v>
      </c>
      <c r="C3" cm="1" vm="2">
        <f t="array" aca="1" ref="C3:IQ4" ca="1">TRANSPOSE(_xlfn.STOCKHISTORY(A4&amp;":"&amp;B4,TODAY()-365,TODAY(),0,0,0,1))</f>
        <v>45418</v>
      </c>
      <c r="D3" vm="3">
        <f ca="1"/>
        <v>45419</v>
      </c>
      <c r="E3" vm="4">
        <f ca="1"/>
        <v>45420</v>
      </c>
      <c r="F3" vm="5">
        <f ca="1"/>
        <v>45421</v>
      </c>
      <c r="G3" vm="6">
        <f ca="1"/>
        <v>45422</v>
      </c>
      <c r="H3" vm="7">
        <f ca="1"/>
        <v>45425</v>
      </c>
      <c r="I3" vm="8">
        <f ca="1"/>
        <v>45426</v>
      </c>
      <c r="J3" vm="9">
        <f ca="1"/>
        <v>45427</v>
      </c>
      <c r="K3" vm="10">
        <f ca="1"/>
        <v>45428</v>
      </c>
      <c r="L3" vm="11">
        <f ca="1"/>
        <v>45429</v>
      </c>
      <c r="M3" vm="12">
        <f ca="1"/>
        <v>45432</v>
      </c>
      <c r="N3" vm="13">
        <f ca="1"/>
        <v>45433</v>
      </c>
      <c r="O3" vm="14">
        <f ca="1"/>
        <v>45434</v>
      </c>
      <c r="P3" vm="15">
        <f ca="1"/>
        <v>45435</v>
      </c>
      <c r="Q3" vm="16">
        <f ca="1"/>
        <v>45436</v>
      </c>
      <c r="R3" vm="17">
        <f ca="1"/>
        <v>45440</v>
      </c>
      <c r="S3" vm="18">
        <f ca="1"/>
        <v>45441</v>
      </c>
      <c r="T3" vm="19">
        <f ca="1"/>
        <v>45442</v>
      </c>
      <c r="U3" vm="20">
        <f ca="1"/>
        <v>45443</v>
      </c>
      <c r="V3" vm="21">
        <f ca="1"/>
        <v>45446</v>
      </c>
      <c r="W3" vm="22">
        <f ca="1"/>
        <v>45447</v>
      </c>
      <c r="X3" vm="23">
        <f ca="1"/>
        <v>45448</v>
      </c>
      <c r="Y3" vm="24">
        <f ca="1"/>
        <v>45449</v>
      </c>
      <c r="Z3" vm="25">
        <f ca="1"/>
        <v>45450</v>
      </c>
      <c r="AA3" vm="26">
        <f ca="1"/>
        <v>45453</v>
      </c>
      <c r="AB3" vm="27">
        <f ca="1"/>
        <v>45454</v>
      </c>
      <c r="AC3" vm="28">
        <f ca="1"/>
        <v>45455</v>
      </c>
      <c r="AD3" vm="29">
        <f ca="1"/>
        <v>45456</v>
      </c>
      <c r="AE3" vm="30">
        <f ca="1"/>
        <v>45457</v>
      </c>
      <c r="AF3" vm="31">
        <f ca="1"/>
        <v>45460</v>
      </c>
      <c r="AG3" vm="32">
        <f ca="1"/>
        <v>45461</v>
      </c>
      <c r="AH3" vm="33">
        <f ca="1"/>
        <v>45463</v>
      </c>
      <c r="AI3" vm="34">
        <f ca="1"/>
        <v>45464</v>
      </c>
      <c r="AJ3" vm="35">
        <f ca="1"/>
        <v>45467</v>
      </c>
      <c r="AK3" vm="36">
        <f ca="1"/>
        <v>45468</v>
      </c>
      <c r="AL3" vm="37">
        <f ca="1"/>
        <v>45469</v>
      </c>
      <c r="AM3" vm="38">
        <f ca="1"/>
        <v>45470</v>
      </c>
      <c r="AN3" vm="39">
        <f ca="1"/>
        <v>45471</v>
      </c>
      <c r="AO3" vm="40">
        <f ca="1"/>
        <v>45474</v>
      </c>
      <c r="AP3" vm="41">
        <f ca="1"/>
        <v>45475</v>
      </c>
      <c r="AQ3" vm="42">
        <f ca="1"/>
        <v>45476</v>
      </c>
      <c r="AR3" vm="43">
        <f ca="1"/>
        <v>45478</v>
      </c>
      <c r="AS3" vm="44">
        <f ca="1"/>
        <v>45481</v>
      </c>
      <c r="AT3" vm="45">
        <f ca="1"/>
        <v>45482</v>
      </c>
      <c r="AU3" vm="46">
        <f ca="1"/>
        <v>45483</v>
      </c>
      <c r="AV3" vm="47">
        <f ca="1"/>
        <v>45484</v>
      </c>
      <c r="AW3" vm="48">
        <f ca="1"/>
        <v>45485</v>
      </c>
      <c r="AX3" vm="49">
        <f ca="1"/>
        <v>45488</v>
      </c>
      <c r="AY3" vm="50">
        <f ca="1"/>
        <v>45489</v>
      </c>
      <c r="AZ3" vm="51">
        <f ca="1"/>
        <v>45490</v>
      </c>
      <c r="BA3" vm="52">
        <f ca="1"/>
        <v>45491</v>
      </c>
      <c r="BB3" vm="53">
        <f ca="1"/>
        <v>45492</v>
      </c>
      <c r="BC3" vm="54">
        <f ca="1"/>
        <v>45495</v>
      </c>
      <c r="BD3" vm="55">
        <f ca="1"/>
        <v>45496</v>
      </c>
      <c r="BE3" vm="56">
        <f ca="1"/>
        <v>45497</v>
      </c>
      <c r="BF3" vm="57">
        <f ca="1"/>
        <v>45498</v>
      </c>
      <c r="BG3" vm="58">
        <f ca="1"/>
        <v>45499</v>
      </c>
      <c r="BH3" vm="59">
        <f ca="1"/>
        <v>45502</v>
      </c>
      <c r="BI3" vm="60">
        <f ca="1"/>
        <v>45503</v>
      </c>
      <c r="BJ3" vm="61">
        <f ca="1"/>
        <v>45504</v>
      </c>
      <c r="BK3" vm="62">
        <f ca="1"/>
        <v>45505</v>
      </c>
      <c r="BL3" vm="63">
        <f ca="1"/>
        <v>45506</v>
      </c>
      <c r="BM3" vm="64">
        <f ca="1"/>
        <v>45509</v>
      </c>
      <c r="BN3" vm="65">
        <f ca="1"/>
        <v>45510</v>
      </c>
      <c r="BO3" vm="66">
        <f ca="1"/>
        <v>45511</v>
      </c>
      <c r="BP3" vm="67">
        <f ca="1"/>
        <v>45512</v>
      </c>
      <c r="BQ3" vm="68">
        <f ca="1"/>
        <v>45513</v>
      </c>
      <c r="BR3" vm="69">
        <f ca="1"/>
        <v>45516</v>
      </c>
      <c r="BS3" vm="70">
        <f ca="1"/>
        <v>45517</v>
      </c>
      <c r="BT3" vm="71">
        <f ca="1"/>
        <v>45518</v>
      </c>
      <c r="BU3" vm="72">
        <f ca="1"/>
        <v>45519</v>
      </c>
      <c r="BV3" vm="73">
        <f ca="1"/>
        <v>45520</v>
      </c>
      <c r="BW3" vm="74">
        <f ca="1"/>
        <v>45523</v>
      </c>
      <c r="BX3" vm="75">
        <f ca="1"/>
        <v>45524</v>
      </c>
      <c r="BY3" vm="76">
        <f ca="1"/>
        <v>45525</v>
      </c>
      <c r="BZ3" vm="77">
        <f ca="1"/>
        <v>45526</v>
      </c>
      <c r="CA3" vm="78">
        <f ca="1"/>
        <v>45527</v>
      </c>
      <c r="CB3" vm="79">
        <f ca="1"/>
        <v>45530</v>
      </c>
      <c r="CC3" vm="80">
        <f ca="1"/>
        <v>45531</v>
      </c>
      <c r="CD3" vm="81">
        <f ca="1"/>
        <v>45532</v>
      </c>
      <c r="CE3" vm="82">
        <f ca="1"/>
        <v>45533</v>
      </c>
      <c r="CF3" vm="83">
        <f ca="1"/>
        <v>45534</v>
      </c>
      <c r="CG3" vm="84">
        <f ca="1"/>
        <v>45538</v>
      </c>
      <c r="CH3" vm="85">
        <f ca="1"/>
        <v>45539</v>
      </c>
      <c r="CI3" vm="86">
        <f ca="1"/>
        <v>45540</v>
      </c>
      <c r="CJ3" vm="87">
        <f ca="1"/>
        <v>45541</v>
      </c>
      <c r="CK3" vm="88">
        <f ca="1"/>
        <v>45544</v>
      </c>
      <c r="CL3" vm="89">
        <f ca="1"/>
        <v>45545</v>
      </c>
      <c r="CM3" vm="90">
        <f ca="1"/>
        <v>45546</v>
      </c>
      <c r="CN3" vm="91">
        <f ca="1"/>
        <v>45547</v>
      </c>
      <c r="CO3" vm="92">
        <f ca="1"/>
        <v>45548</v>
      </c>
      <c r="CP3" vm="93">
        <f ca="1"/>
        <v>45551</v>
      </c>
      <c r="CQ3" vm="94">
        <f ca="1"/>
        <v>45552</v>
      </c>
      <c r="CR3" vm="95">
        <f ca="1"/>
        <v>45553</v>
      </c>
      <c r="CS3" vm="96">
        <f ca="1"/>
        <v>45554</v>
      </c>
      <c r="CT3" vm="97">
        <f ca="1"/>
        <v>45555</v>
      </c>
      <c r="CU3" vm="98">
        <f ca="1"/>
        <v>45558</v>
      </c>
      <c r="CV3" vm="99">
        <f ca="1"/>
        <v>45559</v>
      </c>
      <c r="CW3" vm="100">
        <f ca="1"/>
        <v>45560</v>
      </c>
      <c r="CX3" vm="101">
        <f ca="1"/>
        <v>45561</v>
      </c>
      <c r="CY3" vm="102">
        <f ca="1"/>
        <v>45562</v>
      </c>
      <c r="CZ3" vm="103">
        <f ca="1"/>
        <v>45565</v>
      </c>
      <c r="DA3" vm="104">
        <f ca="1"/>
        <v>45566</v>
      </c>
      <c r="DB3" vm="105">
        <f ca="1"/>
        <v>45567</v>
      </c>
      <c r="DC3" vm="106">
        <f ca="1"/>
        <v>45568</v>
      </c>
      <c r="DD3" vm="107">
        <f ca="1"/>
        <v>45569</v>
      </c>
      <c r="DE3" vm="108">
        <f ca="1"/>
        <v>45572</v>
      </c>
      <c r="DF3" vm="109">
        <f ca="1"/>
        <v>45573</v>
      </c>
      <c r="DG3" vm="110">
        <f ca="1"/>
        <v>45574</v>
      </c>
      <c r="DH3" vm="111">
        <f ca="1"/>
        <v>45575</v>
      </c>
      <c r="DI3" vm="112">
        <f ca="1"/>
        <v>45576</v>
      </c>
      <c r="DJ3" vm="113">
        <f ca="1"/>
        <v>45579</v>
      </c>
      <c r="DK3" vm="114">
        <f ca="1"/>
        <v>45580</v>
      </c>
      <c r="DL3" vm="115">
        <f ca="1"/>
        <v>45581</v>
      </c>
      <c r="DM3" vm="116">
        <f ca="1"/>
        <v>45582</v>
      </c>
      <c r="DN3" vm="117">
        <f ca="1"/>
        <v>45583</v>
      </c>
      <c r="DO3" vm="118">
        <f ca="1"/>
        <v>45586</v>
      </c>
      <c r="DP3" vm="119">
        <f ca="1"/>
        <v>45587</v>
      </c>
      <c r="DQ3" vm="120">
        <f ca="1"/>
        <v>45588</v>
      </c>
      <c r="DR3" vm="121">
        <f ca="1"/>
        <v>45589</v>
      </c>
      <c r="DS3" vm="122">
        <f ca="1"/>
        <v>45590</v>
      </c>
      <c r="DT3" vm="123">
        <f ca="1"/>
        <v>45593</v>
      </c>
      <c r="DU3" vm="124">
        <f ca="1"/>
        <v>45594</v>
      </c>
      <c r="DV3" vm="125">
        <f ca="1"/>
        <v>45595</v>
      </c>
      <c r="DW3" vm="126">
        <f ca="1"/>
        <v>45596</v>
      </c>
      <c r="DX3" vm="127">
        <f ca="1"/>
        <v>45597</v>
      </c>
      <c r="DY3" vm="128">
        <f ca="1"/>
        <v>45600</v>
      </c>
      <c r="DZ3" vm="129">
        <f ca="1"/>
        <v>45601</v>
      </c>
      <c r="EA3" vm="130">
        <f ca="1"/>
        <v>45602</v>
      </c>
      <c r="EB3" vm="131">
        <f ca="1"/>
        <v>45603</v>
      </c>
      <c r="EC3" vm="132">
        <f ca="1"/>
        <v>45604</v>
      </c>
      <c r="ED3" vm="133">
        <f ca="1"/>
        <v>45607</v>
      </c>
      <c r="EE3" vm="134">
        <f ca="1"/>
        <v>45608</v>
      </c>
      <c r="EF3" vm="135">
        <f ca="1"/>
        <v>45609</v>
      </c>
      <c r="EG3" vm="136">
        <f ca="1"/>
        <v>45610</v>
      </c>
      <c r="EH3" vm="137">
        <f ca="1"/>
        <v>45611</v>
      </c>
      <c r="EI3" vm="138">
        <f ca="1"/>
        <v>45614</v>
      </c>
      <c r="EJ3" vm="139">
        <f ca="1"/>
        <v>45615</v>
      </c>
      <c r="EK3" vm="140">
        <f ca="1"/>
        <v>45616</v>
      </c>
      <c r="EL3" vm="141">
        <f ca="1"/>
        <v>45617</v>
      </c>
      <c r="EM3" vm="142">
        <f ca="1"/>
        <v>45618</v>
      </c>
      <c r="EN3" vm="143">
        <f ca="1"/>
        <v>45621</v>
      </c>
      <c r="EO3" vm="144">
        <f ca="1"/>
        <v>45622</v>
      </c>
      <c r="EP3" vm="145">
        <f ca="1"/>
        <v>45623</v>
      </c>
      <c r="EQ3" vm="146">
        <f ca="1"/>
        <v>45625</v>
      </c>
      <c r="ER3" vm="147">
        <f ca="1"/>
        <v>45628</v>
      </c>
      <c r="ES3" vm="148">
        <f ca="1"/>
        <v>45629</v>
      </c>
      <c r="ET3" vm="149">
        <f ca="1"/>
        <v>45630</v>
      </c>
      <c r="EU3" vm="150">
        <f ca="1"/>
        <v>45631</v>
      </c>
      <c r="EV3" vm="151">
        <f ca="1"/>
        <v>45632</v>
      </c>
      <c r="EW3" vm="152">
        <f ca="1"/>
        <v>45635</v>
      </c>
      <c r="EX3" vm="153">
        <f ca="1"/>
        <v>45636</v>
      </c>
      <c r="EY3" vm="154">
        <f ca="1"/>
        <v>45637</v>
      </c>
      <c r="EZ3" vm="155">
        <f ca="1"/>
        <v>45638</v>
      </c>
      <c r="FA3" vm="156">
        <f ca="1"/>
        <v>45639</v>
      </c>
      <c r="FB3" vm="157">
        <f ca="1"/>
        <v>45642</v>
      </c>
      <c r="FC3" vm="158">
        <f ca="1"/>
        <v>45643</v>
      </c>
      <c r="FD3" vm="159">
        <f ca="1"/>
        <v>45644</v>
      </c>
      <c r="FE3" vm="160">
        <f ca="1"/>
        <v>45645</v>
      </c>
      <c r="FF3" vm="161">
        <f ca="1"/>
        <v>45646</v>
      </c>
      <c r="FG3" vm="162">
        <f ca="1"/>
        <v>45649</v>
      </c>
      <c r="FH3" vm="163">
        <f ca="1"/>
        <v>45650</v>
      </c>
      <c r="FI3" vm="164">
        <f ca="1"/>
        <v>45652</v>
      </c>
      <c r="FJ3" vm="165">
        <f ca="1"/>
        <v>45653</v>
      </c>
      <c r="FK3" vm="166">
        <f ca="1"/>
        <v>45656</v>
      </c>
      <c r="FL3" vm="167">
        <f ca="1"/>
        <v>45657</v>
      </c>
      <c r="FM3" vm="168">
        <f ca="1"/>
        <v>45659</v>
      </c>
      <c r="FN3" vm="169">
        <f ca="1"/>
        <v>45660</v>
      </c>
      <c r="FO3" vm="170">
        <f ca="1"/>
        <v>45663</v>
      </c>
      <c r="FP3" vm="171">
        <f ca="1"/>
        <v>45664</v>
      </c>
      <c r="FQ3" vm="172">
        <f ca="1"/>
        <v>45665</v>
      </c>
      <c r="FR3" vm="173">
        <f ca="1"/>
        <v>45667</v>
      </c>
      <c r="FS3" vm="174">
        <f ca="1"/>
        <v>45670</v>
      </c>
      <c r="FT3" vm="175">
        <f ca="1"/>
        <v>45671</v>
      </c>
      <c r="FU3" vm="176">
        <f ca="1"/>
        <v>45672</v>
      </c>
      <c r="FV3" vm="177">
        <f ca="1"/>
        <v>45673</v>
      </c>
      <c r="FW3" vm="178">
        <f ca="1"/>
        <v>45674</v>
      </c>
      <c r="FX3" vm="179">
        <f ca="1"/>
        <v>45678</v>
      </c>
      <c r="FY3" vm="180">
        <f ca="1"/>
        <v>45679</v>
      </c>
      <c r="FZ3" vm="181">
        <f ca="1"/>
        <v>45680</v>
      </c>
      <c r="GA3" vm="182">
        <f ca="1"/>
        <v>45681</v>
      </c>
      <c r="GB3" vm="183">
        <f ca="1"/>
        <v>45684</v>
      </c>
      <c r="GC3" vm="184">
        <f ca="1"/>
        <v>45685</v>
      </c>
      <c r="GD3" vm="185">
        <f ca="1"/>
        <v>45686</v>
      </c>
      <c r="GE3" vm="186">
        <f ca="1"/>
        <v>45687</v>
      </c>
      <c r="GF3" vm="187">
        <f ca="1"/>
        <v>45688</v>
      </c>
      <c r="GG3" vm="188">
        <f ca="1"/>
        <v>45691</v>
      </c>
      <c r="GH3" vm="189">
        <f ca="1"/>
        <v>45692</v>
      </c>
      <c r="GI3" vm="190">
        <f ca="1"/>
        <v>45693</v>
      </c>
      <c r="GJ3" vm="191">
        <f ca="1"/>
        <v>45694</v>
      </c>
      <c r="GK3" vm="192">
        <f ca="1"/>
        <v>45695</v>
      </c>
      <c r="GL3" vm="193">
        <f ca="1"/>
        <v>45698</v>
      </c>
      <c r="GM3" vm="194">
        <f ca="1"/>
        <v>45699</v>
      </c>
      <c r="GN3" vm="195">
        <f ca="1"/>
        <v>45700</v>
      </c>
      <c r="GO3" vm="196">
        <f ca="1"/>
        <v>45701</v>
      </c>
      <c r="GP3" vm="197">
        <f ca="1"/>
        <v>45702</v>
      </c>
      <c r="GQ3" vm="198">
        <f ca="1"/>
        <v>45706</v>
      </c>
      <c r="GR3" vm="199">
        <f ca="1"/>
        <v>45707</v>
      </c>
      <c r="GS3" vm="200">
        <f ca="1"/>
        <v>45708</v>
      </c>
      <c r="GT3" vm="201">
        <f ca="1"/>
        <v>45709</v>
      </c>
      <c r="GU3" vm="202">
        <f ca="1"/>
        <v>45712</v>
      </c>
      <c r="GV3" vm="203">
        <f ca="1"/>
        <v>45713</v>
      </c>
      <c r="GW3" vm="204">
        <f ca="1"/>
        <v>45714</v>
      </c>
      <c r="GX3" vm="205">
        <f ca="1"/>
        <v>45715</v>
      </c>
      <c r="GY3" vm="206">
        <f ca="1"/>
        <v>45716</v>
      </c>
      <c r="GZ3" vm="207">
        <f ca="1"/>
        <v>45719</v>
      </c>
      <c r="HA3" vm="208">
        <f ca="1"/>
        <v>45720</v>
      </c>
      <c r="HB3" vm="209">
        <f ca="1"/>
        <v>45721</v>
      </c>
      <c r="HC3" vm="210">
        <f ca="1"/>
        <v>45722</v>
      </c>
      <c r="HD3" vm="211">
        <f ca="1"/>
        <v>45723</v>
      </c>
      <c r="HE3" vm="212">
        <f ca="1"/>
        <v>45726</v>
      </c>
      <c r="HF3" vm="213">
        <f ca="1"/>
        <v>45727</v>
      </c>
      <c r="HG3" vm="214">
        <f ca="1"/>
        <v>45728</v>
      </c>
      <c r="HH3" vm="215">
        <f ca="1"/>
        <v>45729</v>
      </c>
      <c r="HI3" vm="216">
        <f ca="1"/>
        <v>45730</v>
      </c>
      <c r="HJ3" vm="217">
        <f ca="1"/>
        <v>45733</v>
      </c>
      <c r="HK3" vm="218">
        <f ca="1"/>
        <v>45734</v>
      </c>
      <c r="HL3" vm="219">
        <f ca="1"/>
        <v>45735</v>
      </c>
      <c r="HM3" vm="220">
        <f ca="1"/>
        <v>45736</v>
      </c>
      <c r="HN3" vm="221">
        <f ca="1"/>
        <v>45737</v>
      </c>
      <c r="HO3" vm="222">
        <f ca="1"/>
        <v>45740</v>
      </c>
      <c r="HP3" vm="223">
        <f ca="1"/>
        <v>45741</v>
      </c>
      <c r="HQ3" vm="224">
        <f ca="1"/>
        <v>45742</v>
      </c>
      <c r="HR3" vm="225">
        <f ca="1"/>
        <v>45743</v>
      </c>
      <c r="HS3" vm="226">
        <f ca="1"/>
        <v>45744</v>
      </c>
      <c r="HT3" vm="227">
        <f ca="1"/>
        <v>45747</v>
      </c>
      <c r="HU3" vm="228">
        <f ca="1"/>
        <v>45748</v>
      </c>
      <c r="HV3" vm="229">
        <f ca="1"/>
        <v>45749</v>
      </c>
      <c r="HW3" vm="230">
        <f ca="1"/>
        <v>45750</v>
      </c>
      <c r="HX3" vm="231">
        <f ca="1"/>
        <v>45751</v>
      </c>
      <c r="HY3" vm="232">
        <f ca="1"/>
        <v>45754</v>
      </c>
      <c r="HZ3" vm="233">
        <f ca="1"/>
        <v>45755</v>
      </c>
      <c r="IA3" vm="234">
        <f ca="1"/>
        <v>45756</v>
      </c>
      <c r="IB3" vm="235">
        <f ca="1"/>
        <v>45757</v>
      </c>
      <c r="IC3" vm="236">
        <f ca="1"/>
        <v>45758</v>
      </c>
      <c r="ID3" vm="237">
        <f ca="1"/>
        <v>45761</v>
      </c>
      <c r="IE3" vm="238">
        <f ca="1"/>
        <v>45762</v>
      </c>
      <c r="IF3" vm="239">
        <f ca="1"/>
        <v>45763</v>
      </c>
      <c r="IG3" vm="240">
        <f ca="1"/>
        <v>45764</v>
      </c>
      <c r="IH3" vm="241">
        <f ca="1"/>
        <v>45768</v>
      </c>
      <c r="II3" vm="242">
        <f ca="1"/>
        <v>45769</v>
      </c>
      <c r="IJ3" vm="243">
        <f ca="1"/>
        <v>45770</v>
      </c>
      <c r="IK3" vm="244">
        <f ca="1"/>
        <v>45771</v>
      </c>
      <c r="IL3" vm="245">
        <f ca="1"/>
        <v>45772</v>
      </c>
      <c r="IM3" vm="246">
        <f ca="1"/>
        <v>45775</v>
      </c>
      <c r="IN3" vm="247">
        <f ca="1"/>
        <v>45776</v>
      </c>
      <c r="IO3" vm="248">
        <f ca="1"/>
        <v>45777</v>
      </c>
      <c r="IP3" vm="249">
        <f ca="1"/>
        <v>45778</v>
      </c>
      <c r="IQ3" vm="250">
        <f ca="1"/>
        <v>45779</v>
      </c>
    </row>
    <row r="4" spans="1:251" x14ac:dyDescent="0.25">
      <c r="A4" t="s">
        <v>32</v>
      </c>
      <c r="B4" t="s">
        <v>34</v>
      </c>
      <c r="C4" vm="2479">
        <f ca="1"/>
        <v>181.71</v>
      </c>
      <c r="D4" vm="2480">
        <f ca="1"/>
        <v>182.4</v>
      </c>
      <c r="E4" vm="2481">
        <f ca="1"/>
        <v>182.74</v>
      </c>
      <c r="F4" vm="2482">
        <f ca="1"/>
        <v>184.57</v>
      </c>
      <c r="G4" vm="2483">
        <f ca="1"/>
        <v>183.05</v>
      </c>
      <c r="H4" vm="2484">
        <f ca="1"/>
        <v>186.28</v>
      </c>
      <c r="I4" vm="2485">
        <f ca="1"/>
        <v>187.43</v>
      </c>
      <c r="J4" vm="2486">
        <f ca="1"/>
        <v>189.72</v>
      </c>
      <c r="K4" vm="2487">
        <f ca="1"/>
        <v>189.84</v>
      </c>
      <c r="L4" vm="2488">
        <f ca="1"/>
        <v>189.87</v>
      </c>
      <c r="M4" vm="2489">
        <f ca="1"/>
        <v>191.04</v>
      </c>
      <c r="N4" vm="2490">
        <f ca="1"/>
        <v>192.35</v>
      </c>
      <c r="O4" vm="2491">
        <f ca="1"/>
        <v>190.9</v>
      </c>
      <c r="P4" vm="2492">
        <f ca="1"/>
        <v>186.88</v>
      </c>
      <c r="Q4" vm="2493">
        <f ca="1"/>
        <v>189.98</v>
      </c>
      <c r="R4" vm="2494">
        <f ca="1"/>
        <v>189.99</v>
      </c>
      <c r="S4" vm="2495">
        <f ca="1"/>
        <v>190.29</v>
      </c>
      <c r="T4" vm="2496">
        <f ca="1"/>
        <v>191.29</v>
      </c>
      <c r="U4" vm="2497">
        <f ca="1"/>
        <v>192.25</v>
      </c>
      <c r="V4" vm="2498">
        <f ca="1"/>
        <v>194.03</v>
      </c>
      <c r="W4" vm="2499">
        <f ca="1"/>
        <v>194.35</v>
      </c>
      <c r="X4" vm="2500">
        <f ca="1"/>
        <v>195.87</v>
      </c>
      <c r="Y4" vm="2501">
        <f ca="1"/>
        <v>194.48</v>
      </c>
      <c r="Z4" vm="2502">
        <f ca="1"/>
        <v>196.89</v>
      </c>
      <c r="AA4" vm="2503">
        <f ca="1"/>
        <v>193.12</v>
      </c>
      <c r="AB4" vm="2504">
        <f ca="1"/>
        <v>207.15</v>
      </c>
      <c r="AC4" vm="2505">
        <f ca="1"/>
        <v>213.07</v>
      </c>
      <c r="AD4" vm="2506">
        <f ca="1"/>
        <v>214.24</v>
      </c>
      <c r="AE4" vm="2507">
        <f ca="1"/>
        <v>212.49</v>
      </c>
      <c r="AF4" vm="2508">
        <f ca="1"/>
        <v>216.67</v>
      </c>
      <c r="AG4" vm="2509">
        <f ca="1"/>
        <v>214.29</v>
      </c>
      <c r="AH4" vm="2510">
        <f ca="1"/>
        <v>209.68</v>
      </c>
      <c r="AI4" vm="2511">
        <f ca="1"/>
        <v>207.49</v>
      </c>
      <c r="AJ4" vm="2512">
        <f ca="1"/>
        <v>208.14</v>
      </c>
      <c r="AK4" vm="2513">
        <f ca="1"/>
        <v>209.07</v>
      </c>
      <c r="AL4" vm="2514">
        <f ca="1"/>
        <v>213.25</v>
      </c>
      <c r="AM4" vm="2515">
        <f ca="1"/>
        <v>214.1</v>
      </c>
      <c r="AN4" vm="2516">
        <f ca="1"/>
        <v>210.62</v>
      </c>
      <c r="AO4" vm="2517">
        <f ca="1"/>
        <v>216.75</v>
      </c>
      <c r="AP4" vm="2518">
        <f ca="1"/>
        <v>220.27</v>
      </c>
      <c r="AQ4" vm="2519">
        <f ca="1"/>
        <v>221.55</v>
      </c>
      <c r="AR4" vm="2520">
        <f ca="1"/>
        <v>226.34</v>
      </c>
      <c r="AS4" vm="2521">
        <f ca="1"/>
        <v>227.82</v>
      </c>
      <c r="AT4" vm="2522">
        <f ca="1"/>
        <v>228.68</v>
      </c>
      <c r="AU4" vm="2523">
        <f ca="1"/>
        <v>232.98</v>
      </c>
      <c r="AV4" vm="2524">
        <f ca="1"/>
        <v>227.57</v>
      </c>
      <c r="AW4" vm="2525">
        <f ca="1"/>
        <v>230.54</v>
      </c>
      <c r="AX4" vm="2526">
        <f ca="1"/>
        <v>234.4</v>
      </c>
      <c r="AY4" vm="2527">
        <f ca="1"/>
        <v>234.82</v>
      </c>
      <c r="AZ4" vm="2528">
        <f ca="1"/>
        <v>228.88</v>
      </c>
      <c r="BA4" vm="2529">
        <f ca="1"/>
        <v>224.18</v>
      </c>
      <c r="BB4" vm="2530">
        <f ca="1"/>
        <v>224.31</v>
      </c>
      <c r="BC4" vm="2531">
        <f ca="1"/>
        <v>223.96</v>
      </c>
      <c r="BD4" vm="2532">
        <f ca="1"/>
        <v>225.01</v>
      </c>
      <c r="BE4" vm="2533">
        <f ca="1"/>
        <v>218.54</v>
      </c>
      <c r="BF4" vm="2534">
        <f ca="1"/>
        <v>217.49</v>
      </c>
      <c r="BG4" vm="2535">
        <f ca="1"/>
        <v>217.96</v>
      </c>
      <c r="BH4" vm="2536">
        <f ca="1"/>
        <v>218.24</v>
      </c>
      <c r="BI4" vm="2537">
        <f ca="1"/>
        <v>218.8</v>
      </c>
      <c r="BJ4" vm="2538">
        <f ca="1"/>
        <v>222.08</v>
      </c>
      <c r="BK4" vm="2539">
        <f ca="1"/>
        <v>218.36</v>
      </c>
      <c r="BL4" vm="2540">
        <f ca="1"/>
        <v>219.86</v>
      </c>
      <c r="BM4" vm="2541">
        <f ca="1"/>
        <v>209.27</v>
      </c>
      <c r="BN4" vm="1523">
        <f ca="1"/>
        <v>207.23</v>
      </c>
      <c r="BO4" vm="2542">
        <f ca="1"/>
        <v>209.82</v>
      </c>
      <c r="BP4" vm="2543">
        <f ca="1"/>
        <v>213.31</v>
      </c>
      <c r="BQ4" vm="2544">
        <f ca="1"/>
        <v>216.24</v>
      </c>
      <c r="BR4" vm="2545">
        <f ca="1"/>
        <v>217.53</v>
      </c>
      <c r="BS4" vm="2546">
        <f ca="1"/>
        <v>221.27</v>
      </c>
      <c r="BT4" vm="2547">
        <f ca="1"/>
        <v>221.72</v>
      </c>
      <c r="BU4" vm="2548">
        <f ca="1"/>
        <v>224.72</v>
      </c>
      <c r="BV4" vm="2549">
        <f ca="1"/>
        <v>226.05</v>
      </c>
      <c r="BW4" vm="2550">
        <f ca="1"/>
        <v>225.89</v>
      </c>
      <c r="BX4" vm="2551">
        <f ca="1"/>
        <v>226.51</v>
      </c>
      <c r="BY4" vm="2552">
        <f ca="1"/>
        <v>226.4</v>
      </c>
      <c r="BZ4" vm="2553">
        <f ca="1"/>
        <v>224.53</v>
      </c>
      <c r="CA4" vm="2554">
        <f ca="1"/>
        <v>226.84</v>
      </c>
      <c r="CB4" vm="2555">
        <f ca="1"/>
        <v>227.18</v>
      </c>
      <c r="CC4" vm="2556">
        <f ca="1"/>
        <v>228.03</v>
      </c>
      <c r="CD4" vm="2557">
        <f ca="1"/>
        <v>226.49</v>
      </c>
      <c r="CE4" vm="2558">
        <f ca="1"/>
        <v>229.79</v>
      </c>
      <c r="CF4" vm="2559">
        <f ca="1"/>
        <v>229</v>
      </c>
      <c r="CG4" vm="2560">
        <f ca="1"/>
        <v>222.77</v>
      </c>
      <c r="CH4" vm="2561">
        <f ca="1"/>
        <v>220.85</v>
      </c>
      <c r="CI4" vm="2562">
        <f ca="1"/>
        <v>222.38</v>
      </c>
      <c r="CJ4" vm="2563">
        <f ca="1"/>
        <v>220.82</v>
      </c>
      <c r="CK4" vm="2564">
        <f ca="1"/>
        <v>220.91</v>
      </c>
      <c r="CL4" vm="2565">
        <f ca="1"/>
        <v>220.11</v>
      </c>
      <c r="CM4" vm="2566">
        <f ca="1"/>
        <v>222.66</v>
      </c>
      <c r="CN4" vm="2560">
        <f ca="1"/>
        <v>222.77</v>
      </c>
      <c r="CO4" vm="2567">
        <f ca="1"/>
        <v>222.5</v>
      </c>
      <c r="CP4" vm="2568">
        <f ca="1"/>
        <v>216.32</v>
      </c>
      <c r="CQ4" vm="2569">
        <f ca="1"/>
        <v>216.79</v>
      </c>
      <c r="CR4" vm="2570">
        <f ca="1"/>
        <v>220.69</v>
      </c>
      <c r="CS4" vm="2571">
        <f ca="1"/>
        <v>228.87</v>
      </c>
      <c r="CT4" vm="2572">
        <f ca="1"/>
        <v>228.2</v>
      </c>
      <c r="CU4" vm="2573">
        <f ca="1"/>
        <v>226.47</v>
      </c>
      <c r="CV4" vm="2574">
        <f ca="1"/>
        <v>227.37</v>
      </c>
      <c r="CW4" vm="2575">
        <f ca="1"/>
        <v>226.37</v>
      </c>
      <c r="CX4" vm="2576">
        <f ca="1"/>
        <v>227.52</v>
      </c>
      <c r="CY4" vm="2577">
        <f ca="1"/>
        <v>227.79</v>
      </c>
      <c r="CZ4" vm="2578">
        <f ca="1"/>
        <v>233</v>
      </c>
      <c r="DA4" vm="2579">
        <f ca="1"/>
        <v>226.21</v>
      </c>
      <c r="DB4" vm="2580">
        <f ca="1"/>
        <v>226.78</v>
      </c>
      <c r="DC4" vm="2581">
        <f ca="1"/>
        <v>225.67</v>
      </c>
      <c r="DD4" vm="2582">
        <f ca="1"/>
        <v>226.8</v>
      </c>
      <c r="DE4" vm="2583">
        <f ca="1"/>
        <v>221.69</v>
      </c>
      <c r="DF4" vm="2584">
        <f ca="1"/>
        <v>225.77</v>
      </c>
      <c r="DG4" vm="2585">
        <f ca="1"/>
        <v>229.54</v>
      </c>
      <c r="DH4" vm="2586">
        <f ca="1"/>
        <v>229.04</v>
      </c>
      <c r="DI4" vm="2587">
        <f ca="1"/>
        <v>227.55</v>
      </c>
      <c r="DJ4" vm="2588">
        <f ca="1"/>
        <v>231.3</v>
      </c>
      <c r="DK4" vm="2589">
        <f ca="1"/>
        <v>233.85</v>
      </c>
      <c r="DL4" vm="2590">
        <f ca="1"/>
        <v>231.78</v>
      </c>
      <c r="DM4" vm="2591">
        <f ca="1"/>
        <v>232.15</v>
      </c>
      <c r="DN4" vm="2592">
        <f ca="1"/>
        <v>235</v>
      </c>
      <c r="DO4" vm="2593">
        <f ca="1"/>
        <v>236.48</v>
      </c>
      <c r="DP4" vm="2594">
        <f ca="1"/>
        <v>235.86</v>
      </c>
      <c r="DQ4" vm="2595">
        <f ca="1"/>
        <v>230.76</v>
      </c>
      <c r="DR4" vm="2596">
        <f ca="1"/>
        <v>230.57</v>
      </c>
      <c r="DS4" vm="2597">
        <f ca="1"/>
        <v>231.41</v>
      </c>
      <c r="DT4" vm="2598">
        <f ca="1"/>
        <v>233.4</v>
      </c>
      <c r="DU4" vm="2599">
        <f ca="1"/>
        <v>233.67</v>
      </c>
      <c r="DV4" vm="2600">
        <f ca="1"/>
        <v>230.1</v>
      </c>
      <c r="DW4" vm="2601">
        <f ca="1"/>
        <v>225.91</v>
      </c>
      <c r="DX4" vm="2602">
        <f ca="1"/>
        <v>222.91</v>
      </c>
      <c r="DY4" vm="2603">
        <f ca="1"/>
        <v>222.01</v>
      </c>
      <c r="DZ4" vm="2604">
        <f ca="1"/>
        <v>223.45</v>
      </c>
      <c r="EA4" vm="2605">
        <f ca="1"/>
        <v>222.72</v>
      </c>
      <c r="EB4" vm="2606">
        <f ca="1"/>
        <v>227.48</v>
      </c>
      <c r="EC4" vm="2607">
        <f ca="1"/>
        <v>226.96</v>
      </c>
      <c r="ED4" vm="2608">
        <f ca="1"/>
        <v>224.23</v>
      </c>
      <c r="EE4" vm="2608">
        <f ca="1"/>
        <v>224.23</v>
      </c>
      <c r="EF4" vm="2609">
        <f ca="1"/>
        <v>225.12</v>
      </c>
      <c r="EG4" vm="2610">
        <f ca="1"/>
        <v>228.22</v>
      </c>
      <c r="EH4" vm="2611">
        <f ca="1"/>
        <v>225</v>
      </c>
      <c r="EI4" vm="2612">
        <f ca="1"/>
        <v>228.02</v>
      </c>
      <c r="EJ4" vm="2613">
        <f ca="1"/>
        <v>228.28</v>
      </c>
      <c r="EK4" vm="2559">
        <f ca="1"/>
        <v>229</v>
      </c>
      <c r="EL4" vm="2614">
        <f ca="1"/>
        <v>228.52</v>
      </c>
      <c r="EM4" vm="2615">
        <f ca="1"/>
        <v>229.87</v>
      </c>
      <c r="EN4" vm="2616">
        <f ca="1"/>
        <v>232.87</v>
      </c>
      <c r="EO4" vm="2617">
        <f ca="1"/>
        <v>235.06</v>
      </c>
      <c r="EP4" vm="2618">
        <f ca="1"/>
        <v>234.93</v>
      </c>
      <c r="EQ4" vm="2619">
        <f ca="1"/>
        <v>237.33</v>
      </c>
      <c r="ER4" vm="2620">
        <f ca="1"/>
        <v>239.59</v>
      </c>
      <c r="ES4" vm="2621">
        <f ca="1"/>
        <v>242.65</v>
      </c>
      <c r="ET4" vm="2622">
        <f ca="1"/>
        <v>243.01</v>
      </c>
      <c r="EU4" vm="2623">
        <f ca="1"/>
        <v>243.04</v>
      </c>
      <c r="EV4" vm="2624">
        <f ca="1"/>
        <v>242.84</v>
      </c>
      <c r="EW4" vm="2625">
        <f ca="1"/>
        <v>246.75</v>
      </c>
      <c r="EX4" vm="2626">
        <f ca="1"/>
        <v>247.77</v>
      </c>
      <c r="EY4" vm="2627">
        <f ca="1"/>
        <v>246.49</v>
      </c>
      <c r="EZ4" vm="2628">
        <f ca="1"/>
        <v>247.96</v>
      </c>
      <c r="FA4" vm="2629">
        <f ca="1"/>
        <v>248.13</v>
      </c>
      <c r="FB4" vm="2630">
        <f ca="1"/>
        <v>251.04</v>
      </c>
      <c r="FC4" vm="2631">
        <f ca="1"/>
        <v>253.48</v>
      </c>
      <c r="FD4" vm="978">
        <f ca="1"/>
        <v>248.05</v>
      </c>
      <c r="FE4" vm="1162">
        <f ca="1"/>
        <v>249.79</v>
      </c>
      <c r="FF4" vm="2632">
        <f ca="1"/>
        <v>254.49</v>
      </c>
      <c r="FG4" vm="2633">
        <f ca="1"/>
        <v>255.27</v>
      </c>
      <c r="FH4" vm="2634">
        <f ca="1"/>
        <v>258.2</v>
      </c>
      <c r="FI4" vm="2635">
        <f ca="1"/>
        <v>259.02</v>
      </c>
      <c r="FJ4" vm="2636">
        <f ca="1"/>
        <v>255.59</v>
      </c>
      <c r="FK4" vm="2637">
        <f ca="1"/>
        <v>252.2</v>
      </c>
      <c r="FL4" vm="2638">
        <f ca="1"/>
        <v>250.42</v>
      </c>
      <c r="FM4" vm="2639">
        <f ca="1"/>
        <v>243.85</v>
      </c>
      <c r="FN4" vm="2640">
        <f ca="1"/>
        <v>243.36</v>
      </c>
      <c r="FO4" vm="2641">
        <f ca="1"/>
        <v>245</v>
      </c>
      <c r="FP4" vm="2642">
        <f ca="1"/>
        <v>242.21</v>
      </c>
      <c r="FQ4" vm="2643">
        <f ca="1"/>
        <v>242.7</v>
      </c>
      <c r="FR4" vm="2644">
        <f ca="1"/>
        <v>236.85</v>
      </c>
      <c r="FS4" vm="2526">
        <f ca="1"/>
        <v>234.4</v>
      </c>
      <c r="FT4" vm="2645">
        <f ca="1"/>
        <v>233.28</v>
      </c>
      <c r="FU4" vm="2646">
        <f ca="1"/>
        <v>237.87</v>
      </c>
      <c r="FV4" vm="2647">
        <f ca="1"/>
        <v>228.26</v>
      </c>
      <c r="FW4" vm="2648">
        <f ca="1"/>
        <v>229.98</v>
      </c>
      <c r="FX4" vm="2649">
        <f ca="1"/>
        <v>222.64</v>
      </c>
      <c r="FY4" vm="2650">
        <f ca="1"/>
        <v>223.83</v>
      </c>
      <c r="FZ4" vm="2651">
        <f ca="1"/>
        <v>223.66</v>
      </c>
      <c r="GA4" vm="2652">
        <f ca="1"/>
        <v>222.78</v>
      </c>
      <c r="GB4" vm="2653">
        <f ca="1"/>
        <v>229.86</v>
      </c>
      <c r="GC4" vm="2654">
        <f ca="1"/>
        <v>238.26</v>
      </c>
      <c r="GD4" vm="2655">
        <f ca="1"/>
        <v>239.36</v>
      </c>
      <c r="GE4" vm="2656">
        <f ca="1"/>
        <v>237.59</v>
      </c>
      <c r="GF4" vm="2657">
        <f ca="1"/>
        <v>236</v>
      </c>
      <c r="GG4" vm="2658">
        <f ca="1"/>
        <v>228.01</v>
      </c>
      <c r="GH4" vm="2659">
        <f ca="1"/>
        <v>232.8</v>
      </c>
      <c r="GI4" vm="2660">
        <f ca="1"/>
        <v>232.47</v>
      </c>
      <c r="GJ4" vm="2661">
        <f ca="1"/>
        <v>233.22</v>
      </c>
      <c r="GK4" vm="2662">
        <f ca="1"/>
        <v>227.63</v>
      </c>
      <c r="GL4" vm="2663">
        <f ca="1"/>
        <v>227.65</v>
      </c>
      <c r="GM4" vm="2664">
        <f ca="1"/>
        <v>232.62</v>
      </c>
      <c r="GN4" vm="2665">
        <f ca="1"/>
        <v>236.87</v>
      </c>
      <c r="GO4" vm="1585">
        <f ca="1"/>
        <v>241.53</v>
      </c>
      <c r="GP4" vm="2666">
        <f ca="1"/>
        <v>244.6</v>
      </c>
      <c r="GQ4" vm="2667">
        <f ca="1"/>
        <v>244.47</v>
      </c>
      <c r="GR4" vm="2668">
        <f ca="1"/>
        <v>244.87</v>
      </c>
      <c r="GS4" vm="2669">
        <f ca="1"/>
        <v>245.83</v>
      </c>
      <c r="GT4" vm="2670">
        <f ca="1"/>
        <v>245.55</v>
      </c>
      <c r="GU4" vm="2671">
        <f ca="1"/>
        <v>247.1</v>
      </c>
      <c r="GV4" vm="2672">
        <f ca="1"/>
        <v>247.04</v>
      </c>
      <c r="GW4" vm="2673">
        <f ca="1"/>
        <v>240.36</v>
      </c>
      <c r="GX4" vm="2674">
        <f ca="1"/>
        <v>237.3</v>
      </c>
      <c r="GY4" vm="2675">
        <f ca="1"/>
        <v>241.84</v>
      </c>
      <c r="GZ4" vm="2676">
        <f ca="1"/>
        <v>238.03</v>
      </c>
      <c r="HA4" vm="2677">
        <f ca="1"/>
        <v>235.93</v>
      </c>
      <c r="HB4" vm="2678">
        <f ca="1"/>
        <v>235.74</v>
      </c>
      <c r="HC4" vm="2679">
        <f ca="1"/>
        <v>235.33</v>
      </c>
      <c r="HD4" vm="2680">
        <f ca="1"/>
        <v>239.07</v>
      </c>
      <c r="HE4" vm="2606">
        <f ca="1"/>
        <v>227.48</v>
      </c>
      <c r="HF4" vm="2681">
        <f ca="1"/>
        <v>220.84</v>
      </c>
      <c r="HG4" vm="2682">
        <f ca="1"/>
        <v>216.98</v>
      </c>
      <c r="HH4" vm="2510">
        <f ca="1"/>
        <v>209.68</v>
      </c>
      <c r="HI4" vm="2683">
        <f ca="1"/>
        <v>213.49</v>
      </c>
      <c r="HJ4" vm="2684">
        <f ca="1"/>
        <v>214</v>
      </c>
      <c r="HK4" vm="2685">
        <f ca="1"/>
        <v>212.69</v>
      </c>
      <c r="HL4" vm="2686">
        <f ca="1"/>
        <v>215.24</v>
      </c>
      <c r="HM4" vm="2515">
        <f ca="1"/>
        <v>214.1</v>
      </c>
      <c r="HN4" vm="2687">
        <f ca="1"/>
        <v>218.27</v>
      </c>
      <c r="HO4" vm="2688">
        <f ca="1"/>
        <v>220.73</v>
      </c>
      <c r="HP4" vm="2689">
        <f ca="1"/>
        <v>223.75</v>
      </c>
      <c r="HQ4" vm="2690">
        <f ca="1"/>
        <v>221.53</v>
      </c>
      <c r="HR4" vm="2691">
        <f ca="1"/>
        <v>223.85</v>
      </c>
      <c r="HS4" vm="2692">
        <f ca="1"/>
        <v>217.9</v>
      </c>
      <c r="HT4" vm="2693">
        <f ca="1"/>
        <v>222.13</v>
      </c>
      <c r="HU4" vm="2694">
        <f ca="1"/>
        <v>223.19</v>
      </c>
      <c r="HV4" vm="2695">
        <f ca="1"/>
        <v>223.89</v>
      </c>
      <c r="HW4" vm="2696">
        <f ca="1"/>
        <v>203.19</v>
      </c>
      <c r="HX4" vm="2697">
        <f ca="1"/>
        <v>188.38</v>
      </c>
      <c r="HY4" vm="2698">
        <f ca="1"/>
        <v>181.46</v>
      </c>
      <c r="HZ4" vm="2699">
        <f ca="1"/>
        <v>172.42</v>
      </c>
      <c r="IA4" vm="2700">
        <f ca="1"/>
        <v>198.85</v>
      </c>
      <c r="IB4" vm="2701">
        <f ca="1"/>
        <v>190.42</v>
      </c>
      <c r="IC4" vm="2702">
        <f ca="1"/>
        <v>198.15</v>
      </c>
      <c r="ID4" vm="2703">
        <f ca="1"/>
        <v>202.52</v>
      </c>
      <c r="IE4" vm="2704">
        <f ca="1"/>
        <v>202.14</v>
      </c>
      <c r="IF4" vm="2705">
        <f ca="1"/>
        <v>194.27</v>
      </c>
      <c r="IG4" vm="2706">
        <f ca="1"/>
        <v>196.98</v>
      </c>
      <c r="IH4" vm="2707">
        <f ca="1"/>
        <v>193.16</v>
      </c>
      <c r="II4" vm="2708">
        <f ca="1"/>
        <v>199.74</v>
      </c>
      <c r="IJ4" vm="2709">
        <f ca="1"/>
        <v>204.6</v>
      </c>
      <c r="IK4" vm="2710">
        <f ca="1"/>
        <v>208.37</v>
      </c>
      <c r="IL4" vm="2711">
        <f ca="1"/>
        <v>209.28</v>
      </c>
      <c r="IM4" vm="2712">
        <f ca="1"/>
        <v>210.14</v>
      </c>
      <c r="IN4" vm="2713">
        <f ca="1"/>
        <v>211.21</v>
      </c>
      <c r="IO4" vm="2714">
        <f ca="1"/>
        <v>212.5</v>
      </c>
      <c r="IP4" vm="2715">
        <f ca="1"/>
        <v>213.32</v>
      </c>
      <c r="IQ4" vm="2716">
        <f ca="1"/>
        <v>205.35</v>
      </c>
    </row>
    <row r="5" spans="1:251" x14ac:dyDescent="0.25">
      <c r="B5" t="s">
        <v>35</v>
      </c>
    </row>
    <row r="6" spans="1:251" x14ac:dyDescent="0.25">
      <c r="B6" t="s">
        <v>36</v>
      </c>
    </row>
    <row r="7" spans="1:251" x14ac:dyDescent="0.25">
      <c r="B7" t="s">
        <v>37</v>
      </c>
    </row>
    <row r="8" spans="1:251" x14ac:dyDescent="0.25">
      <c r="B8" t="s">
        <v>38</v>
      </c>
    </row>
    <row r="9" spans="1:251" x14ac:dyDescent="0.25">
      <c r="B9" t="s">
        <v>39</v>
      </c>
    </row>
    <row r="10" spans="1:251" x14ac:dyDescent="0.25">
      <c r="A10" t="s">
        <v>33</v>
      </c>
      <c r="B10" t="s">
        <v>40</v>
      </c>
    </row>
    <row r="11" spans="1:251" x14ac:dyDescent="0.25">
      <c r="B11" t="s">
        <v>41</v>
      </c>
    </row>
    <row r="12" spans="1:251" x14ac:dyDescent="0.25">
      <c r="B12" t="s">
        <v>42</v>
      </c>
    </row>
    <row r="13" spans="1:251" x14ac:dyDescent="0.25">
      <c r="B13" t="s">
        <v>43</v>
      </c>
    </row>
    <row r="14" spans="1:251" x14ac:dyDescent="0.25">
      <c r="B14" t="s">
        <v>44</v>
      </c>
    </row>
    <row r="15" spans="1:251" x14ac:dyDescent="0.25">
      <c r="B15" t="s">
        <v>45</v>
      </c>
    </row>
    <row r="16" spans="1:251" x14ac:dyDescent="0.25">
      <c r="B16" t="s">
        <v>46</v>
      </c>
    </row>
    <row r="17" spans="2:2" x14ac:dyDescent="0.25">
      <c r="B17" t="s">
        <v>47</v>
      </c>
    </row>
    <row r="18" spans="2:2" x14ac:dyDescent="0.25">
      <c r="B18" t="s">
        <v>48</v>
      </c>
    </row>
    <row r="19" spans="2:2" x14ac:dyDescent="0.25">
      <c r="B19" t="s">
        <v>49</v>
      </c>
    </row>
    <row r="20" spans="2:2" x14ac:dyDescent="0.25">
      <c r="B20" t="s">
        <v>50</v>
      </c>
    </row>
    <row r="21" spans="2:2" x14ac:dyDescent="0.25">
      <c r="B21" t="s">
        <v>51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070B3-1BCC-4BDC-8589-6C9BCC993B34}">
  <dimension ref="A1:IQ21"/>
  <sheetViews>
    <sheetView workbookViewId="0">
      <selection activeCell="B16" sqref="B16:C16"/>
    </sheetView>
  </sheetViews>
  <sheetFormatPr defaultRowHeight="15" x14ac:dyDescent="0.25"/>
  <cols>
    <col min="1" max="1" width="11.85546875" bestFit="1" customWidth="1"/>
    <col min="2" max="2" width="15.85546875" bestFit="1" customWidth="1"/>
    <col min="3" max="253" width="10.42578125" bestFit="1" customWidth="1"/>
  </cols>
  <sheetData>
    <row r="1" spans="1:251" x14ac:dyDescent="0.25">
      <c r="A1" s="25" t="s">
        <v>13</v>
      </c>
      <c r="B1" t="s">
        <v>31</v>
      </c>
    </row>
    <row r="3" spans="1:251" x14ac:dyDescent="0.25">
      <c r="A3" s="25" t="s">
        <v>25</v>
      </c>
      <c r="B3" s="25" t="s">
        <v>26</v>
      </c>
      <c r="C3" cm="1" vm="2">
        <f t="array" aca="1" ref="C3:IQ4" ca="1">TRANSPOSE(_xlfn.STOCKHISTORY(A4&amp;":"&amp;B4,TODAY()-365,TODAY(),0,0,0,1))</f>
        <v>45418</v>
      </c>
      <c r="D3" vm="3">
        <f ca="1"/>
        <v>45419</v>
      </c>
      <c r="E3" vm="4">
        <f ca="1"/>
        <v>45420</v>
      </c>
      <c r="F3" vm="5">
        <f ca="1"/>
        <v>45421</v>
      </c>
      <c r="G3" vm="6">
        <f ca="1"/>
        <v>45422</v>
      </c>
      <c r="H3" vm="7">
        <f ca="1"/>
        <v>45425</v>
      </c>
      <c r="I3" vm="8">
        <f ca="1"/>
        <v>45426</v>
      </c>
      <c r="J3" vm="9">
        <f ca="1"/>
        <v>45427</v>
      </c>
      <c r="K3" vm="10">
        <f ca="1"/>
        <v>45428</v>
      </c>
      <c r="L3" vm="11">
        <f ca="1"/>
        <v>45429</v>
      </c>
      <c r="M3" vm="12">
        <f ca="1"/>
        <v>45432</v>
      </c>
      <c r="N3" vm="13">
        <f ca="1"/>
        <v>45433</v>
      </c>
      <c r="O3" vm="14">
        <f ca="1"/>
        <v>45434</v>
      </c>
      <c r="P3" vm="15">
        <f ca="1"/>
        <v>45435</v>
      </c>
      <c r="Q3" vm="16">
        <f ca="1"/>
        <v>45436</v>
      </c>
      <c r="R3" vm="17">
        <f ca="1"/>
        <v>45440</v>
      </c>
      <c r="S3" vm="18">
        <f ca="1"/>
        <v>45441</v>
      </c>
      <c r="T3" vm="19">
        <f ca="1"/>
        <v>45442</v>
      </c>
      <c r="U3" vm="20">
        <f ca="1"/>
        <v>45443</v>
      </c>
      <c r="V3" vm="21">
        <f ca="1"/>
        <v>45446</v>
      </c>
      <c r="W3" vm="22">
        <f ca="1"/>
        <v>45447</v>
      </c>
      <c r="X3" vm="23">
        <f ca="1"/>
        <v>45448</v>
      </c>
      <c r="Y3" vm="24">
        <f ca="1"/>
        <v>45449</v>
      </c>
      <c r="Z3" vm="25">
        <f ca="1"/>
        <v>45450</v>
      </c>
      <c r="AA3" vm="26">
        <f ca="1"/>
        <v>45453</v>
      </c>
      <c r="AB3" vm="27">
        <f ca="1"/>
        <v>45454</v>
      </c>
      <c r="AC3" vm="28">
        <f ca="1"/>
        <v>45455</v>
      </c>
      <c r="AD3" vm="29">
        <f ca="1"/>
        <v>45456</v>
      </c>
      <c r="AE3" vm="30">
        <f ca="1"/>
        <v>45457</v>
      </c>
      <c r="AF3" vm="31">
        <f ca="1"/>
        <v>45460</v>
      </c>
      <c r="AG3" vm="32">
        <f ca="1"/>
        <v>45461</v>
      </c>
      <c r="AH3" vm="33">
        <f ca="1"/>
        <v>45463</v>
      </c>
      <c r="AI3" vm="34">
        <f ca="1"/>
        <v>45464</v>
      </c>
      <c r="AJ3" vm="35">
        <f ca="1"/>
        <v>45467</v>
      </c>
      <c r="AK3" vm="36">
        <f ca="1"/>
        <v>45468</v>
      </c>
      <c r="AL3" vm="37">
        <f ca="1"/>
        <v>45469</v>
      </c>
      <c r="AM3" vm="38">
        <f ca="1"/>
        <v>45470</v>
      </c>
      <c r="AN3" vm="39">
        <f ca="1"/>
        <v>45471</v>
      </c>
      <c r="AO3" vm="40">
        <f ca="1"/>
        <v>45474</v>
      </c>
      <c r="AP3" vm="41">
        <f ca="1"/>
        <v>45475</v>
      </c>
      <c r="AQ3" vm="42">
        <f ca="1"/>
        <v>45476</v>
      </c>
      <c r="AR3" vm="43">
        <f ca="1"/>
        <v>45478</v>
      </c>
      <c r="AS3" vm="44">
        <f ca="1"/>
        <v>45481</v>
      </c>
      <c r="AT3" vm="45">
        <f ca="1"/>
        <v>45482</v>
      </c>
      <c r="AU3" vm="46">
        <f ca="1"/>
        <v>45483</v>
      </c>
      <c r="AV3" vm="47">
        <f ca="1"/>
        <v>45484</v>
      </c>
      <c r="AW3" vm="48">
        <f ca="1"/>
        <v>45485</v>
      </c>
      <c r="AX3" vm="49">
        <f ca="1"/>
        <v>45488</v>
      </c>
      <c r="AY3" vm="50">
        <f ca="1"/>
        <v>45489</v>
      </c>
      <c r="AZ3" vm="51">
        <f ca="1"/>
        <v>45490</v>
      </c>
      <c r="BA3" vm="52">
        <f ca="1"/>
        <v>45491</v>
      </c>
      <c r="BB3" vm="53">
        <f ca="1"/>
        <v>45492</v>
      </c>
      <c r="BC3" vm="54">
        <f ca="1"/>
        <v>45495</v>
      </c>
      <c r="BD3" vm="55">
        <f ca="1"/>
        <v>45496</v>
      </c>
      <c r="BE3" vm="56">
        <f ca="1"/>
        <v>45497</v>
      </c>
      <c r="BF3" vm="57">
        <f ca="1"/>
        <v>45498</v>
      </c>
      <c r="BG3" vm="58">
        <f ca="1"/>
        <v>45499</v>
      </c>
      <c r="BH3" vm="59">
        <f ca="1"/>
        <v>45502</v>
      </c>
      <c r="BI3" vm="60">
        <f ca="1"/>
        <v>45503</v>
      </c>
      <c r="BJ3" vm="61">
        <f ca="1"/>
        <v>45504</v>
      </c>
      <c r="BK3" vm="62">
        <f ca="1"/>
        <v>45505</v>
      </c>
      <c r="BL3" vm="63">
        <f ca="1"/>
        <v>45506</v>
      </c>
      <c r="BM3" vm="64">
        <f ca="1"/>
        <v>45509</v>
      </c>
      <c r="BN3" vm="65">
        <f ca="1"/>
        <v>45510</v>
      </c>
      <c r="BO3" vm="66">
        <f ca="1"/>
        <v>45511</v>
      </c>
      <c r="BP3" vm="67">
        <f ca="1"/>
        <v>45512</v>
      </c>
      <c r="BQ3" vm="68">
        <f ca="1"/>
        <v>45513</v>
      </c>
      <c r="BR3" vm="69">
        <f ca="1"/>
        <v>45516</v>
      </c>
      <c r="BS3" vm="70">
        <f ca="1"/>
        <v>45517</v>
      </c>
      <c r="BT3" vm="71">
        <f ca="1"/>
        <v>45518</v>
      </c>
      <c r="BU3" vm="72">
        <f ca="1"/>
        <v>45519</v>
      </c>
      <c r="BV3" vm="73">
        <f ca="1"/>
        <v>45520</v>
      </c>
      <c r="BW3" vm="74">
        <f ca="1"/>
        <v>45523</v>
      </c>
      <c r="BX3" vm="75">
        <f ca="1"/>
        <v>45524</v>
      </c>
      <c r="BY3" vm="76">
        <f ca="1"/>
        <v>45525</v>
      </c>
      <c r="BZ3" vm="77">
        <f ca="1"/>
        <v>45526</v>
      </c>
      <c r="CA3" vm="78">
        <f ca="1"/>
        <v>45527</v>
      </c>
      <c r="CB3" vm="79">
        <f ca="1"/>
        <v>45530</v>
      </c>
      <c r="CC3" vm="80">
        <f ca="1"/>
        <v>45531</v>
      </c>
      <c r="CD3" vm="81">
        <f ca="1"/>
        <v>45532</v>
      </c>
      <c r="CE3" vm="82">
        <f ca="1"/>
        <v>45533</v>
      </c>
      <c r="CF3" vm="83">
        <f ca="1"/>
        <v>45534</v>
      </c>
      <c r="CG3" vm="84">
        <f ca="1"/>
        <v>45538</v>
      </c>
      <c r="CH3" vm="85">
        <f ca="1"/>
        <v>45539</v>
      </c>
      <c r="CI3" vm="86">
        <f ca="1"/>
        <v>45540</v>
      </c>
      <c r="CJ3" vm="87">
        <f ca="1"/>
        <v>45541</v>
      </c>
      <c r="CK3" vm="88">
        <f ca="1"/>
        <v>45544</v>
      </c>
      <c r="CL3" vm="89">
        <f ca="1"/>
        <v>45545</v>
      </c>
      <c r="CM3" vm="90">
        <f ca="1"/>
        <v>45546</v>
      </c>
      <c r="CN3" vm="91">
        <f ca="1"/>
        <v>45547</v>
      </c>
      <c r="CO3" vm="92">
        <f ca="1"/>
        <v>45548</v>
      </c>
      <c r="CP3" vm="93">
        <f ca="1"/>
        <v>45551</v>
      </c>
      <c r="CQ3" vm="94">
        <f ca="1"/>
        <v>45552</v>
      </c>
      <c r="CR3" vm="95">
        <f ca="1"/>
        <v>45553</v>
      </c>
      <c r="CS3" vm="96">
        <f ca="1"/>
        <v>45554</v>
      </c>
      <c r="CT3" vm="97">
        <f ca="1"/>
        <v>45555</v>
      </c>
      <c r="CU3" vm="98">
        <f ca="1"/>
        <v>45558</v>
      </c>
      <c r="CV3" vm="99">
        <f ca="1"/>
        <v>45559</v>
      </c>
      <c r="CW3" vm="100">
        <f ca="1"/>
        <v>45560</v>
      </c>
      <c r="CX3" vm="101">
        <f ca="1"/>
        <v>45561</v>
      </c>
      <c r="CY3" vm="102">
        <f ca="1"/>
        <v>45562</v>
      </c>
      <c r="CZ3" vm="103">
        <f ca="1"/>
        <v>45565</v>
      </c>
      <c r="DA3" vm="104">
        <f ca="1"/>
        <v>45566</v>
      </c>
      <c r="DB3" vm="105">
        <f ca="1"/>
        <v>45567</v>
      </c>
      <c r="DC3" vm="106">
        <f ca="1"/>
        <v>45568</v>
      </c>
      <c r="DD3" vm="107">
        <f ca="1"/>
        <v>45569</v>
      </c>
      <c r="DE3" vm="108">
        <f ca="1"/>
        <v>45572</v>
      </c>
      <c r="DF3" vm="109">
        <f ca="1"/>
        <v>45573</v>
      </c>
      <c r="DG3" vm="110">
        <f ca="1"/>
        <v>45574</v>
      </c>
      <c r="DH3" vm="111">
        <f ca="1"/>
        <v>45575</v>
      </c>
      <c r="DI3" vm="112">
        <f ca="1"/>
        <v>45576</v>
      </c>
      <c r="DJ3" vm="113">
        <f ca="1"/>
        <v>45579</v>
      </c>
      <c r="DK3" vm="114">
        <f ca="1"/>
        <v>45580</v>
      </c>
      <c r="DL3" vm="115">
        <f ca="1"/>
        <v>45581</v>
      </c>
      <c r="DM3" vm="116">
        <f ca="1"/>
        <v>45582</v>
      </c>
      <c r="DN3" vm="117">
        <f ca="1"/>
        <v>45583</v>
      </c>
      <c r="DO3" vm="118">
        <f ca="1"/>
        <v>45586</v>
      </c>
      <c r="DP3" vm="119">
        <f ca="1"/>
        <v>45587</v>
      </c>
      <c r="DQ3" vm="120">
        <f ca="1"/>
        <v>45588</v>
      </c>
      <c r="DR3" vm="121">
        <f ca="1"/>
        <v>45589</v>
      </c>
      <c r="DS3" vm="122">
        <f ca="1"/>
        <v>45590</v>
      </c>
      <c r="DT3" vm="123">
        <f ca="1"/>
        <v>45593</v>
      </c>
      <c r="DU3" vm="124">
        <f ca="1"/>
        <v>45594</v>
      </c>
      <c r="DV3" vm="125">
        <f ca="1"/>
        <v>45595</v>
      </c>
      <c r="DW3" vm="126">
        <f ca="1"/>
        <v>45596</v>
      </c>
      <c r="DX3" vm="127">
        <f ca="1"/>
        <v>45597</v>
      </c>
      <c r="DY3" vm="128">
        <f ca="1"/>
        <v>45600</v>
      </c>
      <c r="DZ3" vm="129">
        <f ca="1"/>
        <v>45601</v>
      </c>
      <c r="EA3" vm="130">
        <f ca="1"/>
        <v>45602</v>
      </c>
      <c r="EB3" vm="131">
        <f ca="1"/>
        <v>45603</v>
      </c>
      <c r="EC3" vm="132">
        <f ca="1"/>
        <v>45604</v>
      </c>
      <c r="ED3" vm="133">
        <f ca="1"/>
        <v>45607</v>
      </c>
      <c r="EE3" vm="134">
        <f ca="1"/>
        <v>45608</v>
      </c>
      <c r="EF3" vm="135">
        <f ca="1"/>
        <v>45609</v>
      </c>
      <c r="EG3" vm="136">
        <f ca="1"/>
        <v>45610</v>
      </c>
      <c r="EH3" vm="137">
        <f ca="1"/>
        <v>45611</v>
      </c>
      <c r="EI3" vm="138">
        <f ca="1"/>
        <v>45614</v>
      </c>
      <c r="EJ3" vm="139">
        <f ca="1"/>
        <v>45615</v>
      </c>
      <c r="EK3" vm="140">
        <f ca="1"/>
        <v>45616</v>
      </c>
      <c r="EL3" vm="141">
        <f ca="1"/>
        <v>45617</v>
      </c>
      <c r="EM3" vm="142">
        <f ca="1"/>
        <v>45618</v>
      </c>
      <c r="EN3" vm="143">
        <f ca="1"/>
        <v>45621</v>
      </c>
      <c r="EO3" vm="144">
        <f ca="1"/>
        <v>45622</v>
      </c>
      <c r="EP3" vm="145">
        <f ca="1"/>
        <v>45623</v>
      </c>
      <c r="EQ3" vm="146">
        <f ca="1"/>
        <v>45625</v>
      </c>
      <c r="ER3" vm="147">
        <f ca="1"/>
        <v>45628</v>
      </c>
      <c r="ES3" vm="148">
        <f ca="1"/>
        <v>45629</v>
      </c>
      <c r="ET3" vm="149">
        <f ca="1"/>
        <v>45630</v>
      </c>
      <c r="EU3" vm="150">
        <f ca="1"/>
        <v>45631</v>
      </c>
      <c r="EV3" vm="151">
        <f ca="1"/>
        <v>45632</v>
      </c>
      <c r="EW3" vm="152">
        <f ca="1"/>
        <v>45635</v>
      </c>
      <c r="EX3" vm="153">
        <f ca="1"/>
        <v>45636</v>
      </c>
      <c r="EY3" vm="154">
        <f ca="1"/>
        <v>45637</v>
      </c>
      <c r="EZ3" vm="155">
        <f ca="1"/>
        <v>45638</v>
      </c>
      <c r="FA3" vm="156">
        <f ca="1"/>
        <v>45639</v>
      </c>
      <c r="FB3" vm="157">
        <f ca="1"/>
        <v>45642</v>
      </c>
      <c r="FC3" vm="158">
        <f ca="1"/>
        <v>45643</v>
      </c>
      <c r="FD3" vm="159">
        <f ca="1"/>
        <v>45644</v>
      </c>
      <c r="FE3" vm="160">
        <f ca="1"/>
        <v>45645</v>
      </c>
      <c r="FF3" vm="161">
        <f ca="1"/>
        <v>45646</v>
      </c>
      <c r="FG3" vm="162">
        <f ca="1"/>
        <v>45649</v>
      </c>
      <c r="FH3" vm="163">
        <f ca="1"/>
        <v>45650</v>
      </c>
      <c r="FI3" vm="164">
        <f ca="1"/>
        <v>45652</v>
      </c>
      <c r="FJ3" vm="165">
        <f ca="1"/>
        <v>45653</v>
      </c>
      <c r="FK3" vm="166">
        <f ca="1"/>
        <v>45656</v>
      </c>
      <c r="FL3" vm="167">
        <f ca="1"/>
        <v>45657</v>
      </c>
      <c r="FM3" vm="168">
        <f ca="1"/>
        <v>45659</v>
      </c>
      <c r="FN3" vm="169">
        <f ca="1"/>
        <v>45660</v>
      </c>
      <c r="FO3" vm="170">
        <f ca="1"/>
        <v>45663</v>
      </c>
      <c r="FP3" vm="171">
        <f ca="1"/>
        <v>45664</v>
      </c>
      <c r="FQ3" vm="172">
        <f ca="1"/>
        <v>45665</v>
      </c>
      <c r="FR3" vm="173">
        <f ca="1"/>
        <v>45667</v>
      </c>
      <c r="FS3" vm="174">
        <f ca="1"/>
        <v>45670</v>
      </c>
      <c r="FT3" vm="175">
        <f ca="1"/>
        <v>45671</v>
      </c>
      <c r="FU3" vm="176">
        <f ca="1"/>
        <v>45672</v>
      </c>
      <c r="FV3" vm="177">
        <f ca="1"/>
        <v>45673</v>
      </c>
      <c r="FW3" vm="178">
        <f ca="1"/>
        <v>45674</v>
      </c>
      <c r="FX3" vm="179">
        <f ca="1"/>
        <v>45678</v>
      </c>
      <c r="FY3" vm="180">
        <f ca="1"/>
        <v>45679</v>
      </c>
      <c r="FZ3" vm="181">
        <f ca="1"/>
        <v>45680</v>
      </c>
      <c r="GA3" vm="182">
        <f ca="1"/>
        <v>45681</v>
      </c>
      <c r="GB3" vm="183">
        <f ca="1"/>
        <v>45684</v>
      </c>
      <c r="GC3" vm="184">
        <f ca="1"/>
        <v>45685</v>
      </c>
      <c r="GD3" vm="185">
        <f ca="1"/>
        <v>45686</v>
      </c>
      <c r="GE3" vm="186">
        <f ca="1"/>
        <v>45687</v>
      </c>
      <c r="GF3" vm="187">
        <f ca="1"/>
        <v>45688</v>
      </c>
      <c r="GG3" vm="188">
        <f ca="1"/>
        <v>45691</v>
      </c>
      <c r="GH3" vm="189">
        <f ca="1"/>
        <v>45692</v>
      </c>
      <c r="GI3" vm="190">
        <f ca="1"/>
        <v>45693</v>
      </c>
      <c r="GJ3" vm="191">
        <f ca="1"/>
        <v>45694</v>
      </c>
      <c r="GK3" vm="192">
        <f ca="1"/>
        <v>45695</v>
      </c>
      <c r="GL3" vm="193">
        <f ca="1"/>
        <v>45698</v>
      </c>
      <c r="GM3" vm="194">
        <f ca="1"/>
        <v>45699</v>
      </c>
      <c r="GN3" vm="195">
        <f ca="1"/>
        <v>45700</v>
      </c>
      <c r="GO3" vm="196">
        <f ca="1"/>
        <v>45701</v>
      </c>
      <c r="GP3" vm="197">
        <f ca="1"/>
        <v>45702</v>
      </c>
      <c r="GQ3" vm="198">
        <f ca="1"/>
        <v>45706</v>
      </c>
      <c r="GR3" vm="199">
        <f ca="1"/>
        <v>45707</v>
      </c>
      <c r="GS3" vm="200">
        <f ca="1"/>
        <v>45708</v>
      </c>
      <c r="GT3" vm="201">
        <f ca="1"/>
        <v>45709</v>
      </c>
      <c r="GU3" vm="202">
        <f ca="1"/>
        <v>45712</v>
      </c>
      <c r="GV3" vm="203">
        <f ca="1"/>
        <v>45713</v>
      </c>
      <c r="GW3" vm="204">
        <f ca="1"/>
        <v>45714</v>
      </c>
      <c r="GX3" vm="205">
        <f ca="1"/>
        <v>45715</v>
      </c>
      <c r="GY3" vm="206">
        <f ca="1"/>
        <v>45716</v>
      </c>
      <c r="GZ3" vm="207">
        <f ca="1"/>
        <v>45719</v>
      </c>
      <c r="HA3" vm="208">
        <f ca="1"/>
        <v>45720</v>
      </c>
      <c r="HB3" vm="209">
        <f ca="1"/>
        <v>45721</v>
      </c>
      <c r="HC3" vm="210">
        <f ca="1"/>
        <v>45722</v>
      </c>
      <c r="HD3" vm="211">
        <f ca="1"/>
        <v>45723</v>
      </c>
      <c r="HE3" vm="212">
        <f ca="1"/>
        <v>45726</v>
      </c>
      <c r="HF3" vm="213">
        <f ca="1"/>
        <v>45727</v>
      </c>
      <c r="HG3" vm="214">
        <f ca="1"/>
        <v>45728</v>
      </c>
      <c r="HH3" vm="215">
        <f ca="1"/>
        <v>45729</v>
      </c>
      <c r="HI3" vm="216">
        <f ca="1"/>
        <v>45730</v>
      </c>
      <c r="HJ3" vm="217">
        <f ca="1"/>
        <v>45733</v>
      </c>
      <c r="HK3" vm="218">
        <f ca="1"/>
        <v>45734</v>
      </c>
      <c r="HL3" vm="219">
        <f ca="1"/>
        <v>45735</v>
      </c>
      <c r="HM3" vm="220">
        <f ca="1"/>
        <v>45736</v>
      </c>
      <c r="HN3" vm="221">
        <f ca="1"/>
        <v>45737</v>
      </c>
      <c r="HO3" vm="222">
        <f ca="1"/>
        <v>45740</v>
      </c>
      <c r="HP3" vm="223">
        <f ca="1"/>
        <v>45741</v>
      </c>
      <c r="HQ3" vm="224">
        <f ca="1"/>
        <v>45742</v>
      </c>
      <c r="HR3" vm="225">
        <f ca="1"/>
        <v>45743</v>
      </c>
      <c r="HS3" vm="226">
        <f ca="1"/>
        <v>45744</v>
      </c>
      <c r="HT3" vm="227">
        <f ca="1"/>
        <v>45747</v>
      </c>
      <c r="HU3" vm="228">
        <f ca="1"/>
        <v>45748</v>
      </c>
      <c r="HV3" vm="229">
        <f ca="1"/>
        <v>45749</v>
      </c>
      <c r="HW3" vm="230">
        <f ca="1"/>
        <v>45750</v>
      </c>
      <c r="HX3" vm="231">
        <f ca="1"/>
        <v>45751</v>
      </c>
      <c r="HY3" vm="232">
        <f ca="1"/>
        <v>45754</v>
      </c>
      <c r="HZ3" vm="233">
        <f ca="1"/>
        <v>45755</v>
      </c>
      <c r="IA3" vm="234">
        <f ca="1"/>
        <v>45756</v>
      </c>
      <c r="IB3" vm="235">
        <f ca="1"/>
        <v>45757</v>
      </c>
      <c r="IC3" vm="236">
        <f ca="1"/>
        <v>45758</v>
      </c>
      <c r="ID3" vm="237">
        <f ca="1"/>
        <v>45761</v>
      </c>
      <c r="IE3" vm="238">
        <f ca="1"/>
        <v>45762</v>
      </c>
      <c r="IF3" vm="239">
        <f ca="1"/>
        <v>45763</v>
      </c>
      <c r="IG3" vm="240">
        <f ca="1"/>
        <v>45764</v>
      </c>
      <c r="IH3" vm="241">
        <f ca="1"/>
        <v>45768</v>
      </c>
      <c r="II3" vm="242">
        <f ca="1"/>
        <v>45769</v>
      </c>
      <c r="IJ3" vm="243">
        <f ca="1"/>
        <v>45770</v>
      </c>
      <c r="IK3" vm="244">
        <f ca="1"/>
        <v>45771</v>
      </c>
      <c r="IL3" vm="245">
        <f ca="1"/>
        <v>45772</v>
      </c>
      <c r="IM3" vm="246">
        <f ca="1"/>
        <v>45775</v>
      </c>
      <c r="IN3" vm="247">
        <f ca="1"/>
        <v>45776</v>
      </c>
      <c r="IO3" vm="248">
        <f ca="1"/>
        <v>45777</v>
      </c>
      <c r="IP3" vm="249">
        <f ca="1"/>
        <v>45778</v>
      </c>
      <c r="IQ3" vm="250">
        <f ca="1"/>
        <v>45779</v>
      </c>
    </row>
    <row r="4" spans="1:251" x14ac:dyDescent="0.25">
      <c r="A4" t="s">
        <v>32</v>
      </c>
      <c r="B4" t="s">
        <v>34</v>
      </c>
      <c r="C4" vm="2479">
        <f ca="1"/>
        <v>181.71</v>
      </c>
      <c r="D4" vm="2480">
        <f ca="1"/>
        <v>182.4</v>
      </c>
      <c r="E4" vm="2481">
        <f ca="1"/>
        <v>182.74</v>
      </c>
      <c r="F4" vm="2482">
        <f ca="1"/>
        <v>184.57</v>
      </c>
      <c r="G4" vm="2483">
        <f ca="1"/>
        <v>183.05</v>
      </c>
      <c r="H4" vm="2484">
        <f ca="1"/>
        <v>186.28</v>
      </c>
      <c r="I4" vm="2485">
        <f ca="1"/>
        <v>187.43</v>
      </c>
      <c r="J4" vm="2486">
        <f ca="1"/>
        <v>189.72</v>
      </c>
      <c r="K4" vm="2487">
        <f ca="1"/>
        <v>189.84</v>
      </c>
      <c r="L4" vm="2488">
        <f ca="1"/>
        <v>189.87</v>
      </c>
      <c r="M4" vm="2489">
        <f ca="1"/>
        <v>191.04</v>
      </c>
      <c r="N4" vm="2490">
        <f ca="1"/>
        <v>192.35</v>
      </c>
      <c r="O4" vm="2491">
        <f ca="1"/>
        <v>190.9</v>
      </c>
      <c r="P4" vm="2492">
        <f ca="1"/>
        <v>186.88</v>
      </c>
      <c r="Q4" vm="2493">
        <f ca="1"/>
        <v>189.98</v>
      </c>
      <c r="R4" vm="2494">
        <f ca="1"/>
        <v>189.99</v>
      </c>
      <c r="S4" vm="2495">
        <f ca="1"/>
        <v>190.29</v>
      </c>
      <c r="T4" vm="2496">
        <f ca="1"/>
        <v>191.29</v>
      </c>
      <c r="U4" vm="2497">
        <f ca="1"/>
        <v>192.25</v>
      </c>
      <c r="V4" vm="2498">
        <f ca="1"/>
        <v>194.03</v>
      </c>
      <c r="W4" vm="2499">
        <f ca="1"/>
        <v>194.35</v>
      </c>
      <c r="X4" vm="2500">
        <f ca="1"/>
        <v>195.87</v>
      </c>
      <c r="Y4" vm="2501">
        <f ca="1"/>
        <v>194.48</v>
      </c>
      <c r="Z4" vm="2502">
        <f ca="1"/>
        <v>196.89</v>
      </c>
      <c r="AA4" vm="2503">
        <f ca="1"/>
        <v>193.12</v>
      </c>
      <c r="AB4" vm="2504">
        <f ca="1"/>
        <v>207.15</v>
      </c>
      <c r="AC4" vm="2505">
        <f ca="1"/>
        <v>213.07</v>
      </c>
      <c r="AD4" vm="2506">
        <f ca="1"/>
        <v>214.24</v>
      </c>
      <c r="AE4" vm="2507">
        <f ca="1"/>
        <v>212.49</v>
      </c>
      <c r="AF4" vm="2508">
        <f ca="1"/>
        <v>216.67</v>
      </c>
      <c r="AG4" vm="2509">
        <f ca="1"/>
        <v>214.29</v>
      </c>
      <c r="AH4" vm="2510">
        <f ca="1"/>
        <v>209.68</v>
      </c>
      <c r="AI4" vm="2511">
        <f ca="1"/>
        <v>207.49</v>
      </c>
      <c r="AJ4" vm="2512">
        <f ca="1"/>
        <v>208.14</v>
      </c>
      <c r="AK4" vm="2513">
        <f ca="1"/>
        <v>209.07</v>
      </c>
      <c r="AL4" vm="2514">
        <f ca="1"/>
        <v>213.25</v>
      </c>
      <c r="AM4" vm="2515">
        <f ca="1"/>
        <v>214.1</v>
      </c>
      <c r="AN4" vm="2516">
        <f ca="1"/>
        <v>210.62</v>
      </c>
      <c r="AO4" vm="2517">
        <f ca="1"/>
        <v>216.75</v>
      </c>
      <c r="AP4" vm="2518">
        <f ca="1"/>
        <v>220.27</v>
      </c>
      <c r="AQ4" vm="2519">
        <f ca="1"/>
        <v>221.55</v>
      </c>
      <c r="AR4" vm="2520">
        <f ca="1"/>
        <v>226.34</v>
      </c>
      <c r="AS4" vm="2521">
        <f ca="1"/>
        <v>227.82</v>
      </c>
      <c r="AT4" vm="2522">
        <f ca="1"/>
        <v>228.68</v>
      </c>
      <c r="AU4" vm="2523">
        <f ca="1"/>
        <v>232.98</v>
      </c>
      <c r="AV4" vm="2524">
        <f ca="1"/>
        <v>227.57</v>
      </c>
      <c r="AW4" vm="2525">
        <f ca="1"/>
        <v>230.54</v>
      </c>
      <c r="AX4" vm="2526">
        <f ca="1"/>
        <v>234.4</v>
      </c>
      <c r="AY4" vm="2527">
        <f ca="1"/>
        <v>234.82</v>
      </c>
      <c r="AZ4" vm="2528">
        <f ca="1"/>
        <v>228.88</v>
      </c>
      <c r="BA4" vm="2529">
        <f ca="1"/>
        <v>224.18</v>
      </c>
      <c r="BB4" vm="2530">
        <f ca="1"/>
        <v>224.31</v>
      </c>
      <c r="BC4" vm="2531">
        <f ca="1"/>
        <v>223.96</v>
      </c>
      <c r="BD4" vm="2532">
        <f ca="1"/>
        <v>225.01</v>
      </c>
      <c r="BE4" vm="2533">
        <f ca="1"/>
        <v>218.54</v>
      </c>
      <c r="BF4" vm="2534">
        <f ca="1"/>
        <v>217.49</v>
      </c>
      <c r="BG4" vm="2535">
        <f ca="1"/>
        <v>217.96</v>
      </c>
      <c r="BH4" vm="2536">
        <f ca="1"/>
        <v>218.24</v>
      </c>
      <c r="BI4" vm="2537">
        <f ca="1"/>
        <v>218.8</v>
      </c>
      <c r="BJ4" vm="2538">
        <f ca="1"/>
        <v>222.08</v>
      </c>
      <c r="BK4" vm="2539">
        <f ca="1"/>
        <v>218.36</v>
      </c>
      <c r="BL4" vm="2540">
        <f ca="1"/>
        <v>219.86</v>
      </c>
      <c r="BM4" vm="2541">
        <f ca="1"/>
        <v>209.27</v>
      </c>
      <c r="BN4" vm="1523">
        <f ca="1"/>
        <v>207.23</v>
      </c>
      <c r="BO4" vm="2542">
        <f ca="1"/>
        <v>209.82</v>
      </c>
      <c r="BP4" vm="2543">
        <f ca="1"/>
        <v>213.31</v>
      </c>
      <c r="BQ4" vm="2544">
        <f ca="1"/>
        <v>216.24</v>
      </c>
      <c r="BR4" vm="2545">
        <f ca="1"/>
        <v>217.53</v>
      </c>
      <c r="BS4" vm="2546">
        <f ca="1"/>
        <v>221.27</v>
      </c>
      <c r="BT4" vm="2547">
        <f ca="1"/>
        <v>221.72</v>
      </c>
      <c r="BU4" vm="2548">
        <f ca="1"/>
        <v>224.72</v>
      </c>
      <c r="BV4" vm="2549">
        <f ca="1"/>
        <v>226.05</v>
      </c>
      <c r="BW4" vm="2550">
        <f ca="1"/>
        <v>225.89</v>
      </c>
      <c r="BX4" vm="2551">
        <f ca="1"/>
        <v>226.51</v>
      </c>
      <c r="BY4" vm="2552">
        <f ca="1"/>
        <v>226.4</v>
      </c>
      <c r="BZ4" vm="2553">
        <f ca="1"/>
        <v>224.53</v>
      </c>
      <c r="CA4" vm="2554">
        <f ca="1"/>
        <v>226.84</v>
      </c>
      <c r="CB4" vm="2555">
        <f ca="1"/>
        <v>227.18</v>
      </c>
      <c r="CC4" vm="2556">
        <f ca="1"/>
        <v>228.03</v>
      </c>
      <c r="CD4" vm="2557">
        <f ca="1"/>
        <v>226.49</v>
      </c>
      <c r="CE4" vm="2558">
        <f ca="1"/>
        <v>229.79</v>
      </c>
      <c r="CF4" vm="2559">
        <f ca="1"/>
        <v>229</v>
      </c>
      <c r="CG4" vm="2560">
        <f ca="1"/>
        <v>222.77</v>
      </c>
      <c r="CH4" vm="2561">
        <f ca="1"/>
        <v>220.85</v>
      </c>
      <c r="CI4" vm="2562">
        <f ca="1"/>
        <v>222.38</v>
      </c>
      <c r="CJ4" vm="2563">
        <f ca="1"/>
        <v>220.82</v>
      </c>
      <c r="CK4" vm="2564">
        <f ca="1"/>
        <v>220.91</v>
      </c>
      <c r="CL4" vm="2565">
        <f ca="1"/>
        <v>220.11</v>
      </c>
      <c r="CM4" vm="2566">
        <f ca="1"/>
        <v>222.66</v>
      </c>
      <c r="CN4" vm="2560">
        <f ca="1"/>
        <v>222.77</v>
      </c>
      <c r="CO4" vm="2567">
        <f ca="1"/>
        <v>222.5</v>
      </c>
      <c r="CP4" vm="2568">
        <f ca="1"/>
        <v>216.32</v>
      </c>
      <c r="CQ4" vm="2569">
        <f ca="1"/>
        <v>216.79</v>
      </c>
      <c r="CR4" vm="2570">
        <f ca="1"/>
        <v>220.69</v>
      </c>
      <c r="CS4" vm="2571">
        <f ca="1"/>
        <v>228.87</v>
      </c>
      <c r="CT4" vm="2572">
        <f ca="1"/>
        <v>228.2</v>
      </c>
      <c r="CU4" vm="2573">
        <f ca="1"/>
        <v>226.47</v>
      </c>
      <c r="CV4" vm="2574">
        <f ca="1"/>
        <v>227.37</v>
      </c>
      <c r="CW4" vm="2575">
        <f ca="1"/>
        <v>226.37</v>
      </c>
      <c r="CX4" vm="2576">
        <f ca="1"/>
        <v>227.52</v>
      </c>
      <c r="CY4" vm="2577">
        <f ca="1"/>
        <v>227.79</v>
      </c>
      <c r="CZ4" vm="2578">
        <f ca="1"/>
        <v>233</v>
      </c>
      <c r="DA4" vm="2579">
        <f ca="1"/>
        <v>226.21</v>
      </c>
      <c r="DB4" vm="2580">
        <f ca="1"/>
        <v>226.78</v>
      </c>
      <c r="DC4" vm="2581">
        <f ca="1"/>
        <v>225.67</v>
      </c>
      <c r="DD4" vm="2582">
        <f ca="1"/>
        <v>226.8</v>
      </c>
      <c r="DE4" vm="2583">
        <f ca="1"/>
        <v>221.69</v>
      </c>
      <c r="DF4" vm="2584">
        <f ca="1"/>
        <v>225.77</v>
      </c>
      <c r="DG4" vm="2585">
        <f ca="1"/>
        <v>229.54</v>
      </c>
      <c r="DH4" vm="2586">
        <f ca="1"/>
        <v>229.04</v>
      </c>
      <c r="DI4" vm="2587">
        <f ca="1"/>
        <v>227.55</v>
      </c>
      <c r="DJ4" vm="2588">
        <f ca="1"/>
        <v>231.3</v>
      </c>
      <c r="DK4" vm="2589">
        <f ca="1"/>
        <v>233.85</v>
      </c>
      <c r="DL4" vm="2590">
        <f ca="1"/>
        <v>231.78</v>
      </c>
      <c r="DM4" vm="2591">
        <f ca="1"/>
        <v>232.15</v>
      </c>
      <c r="DN4" vm="2592">
        <f ca="1"/>
        <v>235</v>
      </c>
      <c r="DO4" vm="2593">
        <f ca="1"/>
        <v>236.48</v>
      </c>
      <c r="DP4" vm="2594">
        <f ca="1"/>
        <v>235.86</v>
      </c>
      <c r="DQ4" vm="2595">
        <f ca="1"/>
        <v>230.76</v>
      </c>
      <c r="DR4" vm="2596">
        <f ca="1"/>
        <v>230.57</v>
      </c>
      <c r="DS4" vm="2597">
        <f ca="1"/>
        <v>231.41</v>
      </c>
      <c r="DT4" vm="2598">
        <f ca="1"/>
        <v>233.4</v>
      </c>
      <c r="DU4" vm="2599">
        <f ca="1"/>
        <v>233.67</v>
      </c>
      <c r="DV4" vm="2600">
        <f ca="1"/>
        <v>230.1</v>
      </c>
      <c r="DW4" vm="2601">
        <f ca="1"/>
        <v>225.91</v>
      </c>
      <c r="DX4" vm="2602">
        <f ca="1"/>
        <v>222.91</v>
      </c>
      <c r="DY4" vm="2603">
        <f ca="1"/>
        <v>222.01</v>
      </c>
      <c r="DZ4" vm="2604">
        <f ca="1"/>
        <v>223.45</v>
      </c>
      <c r="EA4" vm="2605">
        <f ca="1"/>
        <v>222.72</v>
      </c>
      <c r="EB4" vm="2606">
        <f ca="1"/>
        <v>227.48</v>
      </c>
      <c r="EC4" vm="2607">
        <f ca="1"/>
        <v>226.96</v>
      </c>
      <c r="ED4" vm="2608">
        <f ca="1"/>
        <v>224.23</v>
      </c>
      <c r="EE4" vm="2608">
        <f ca="1"/>
        <v>224.23</v>
      </c>
      <c r="EF4" vm="2609">
        <f ca="1"/>
        <v>225.12</v>
      </c>
      <c r="EG4" vm="2610">
        <f ca="1"/>
        <v>228.22</v>
      </c>
      <c r="EH4" vm="2611">
        <f ca="1"/>
        <v>225</v>
      </c>
      <c r="EI4" vm="2612">
        <f ca="1"/>
        <v>228.02</v>
      </c>
      <c r="EJ4" vm="2613">
        <f ca="1"/>
        <v>228.28</v>
      </c>
      <c r="EK4" vm="2559">
        <f ca="1"/>
        <v>229</v>
      </c>
      <c r="EL4" vm="2614">
        <f ca="1"/>
        <v>228.52</v>
      </c>
      <c r="EM4" vm="2615">
        <f ca="1"/>
        <v>229.87</v>
      </c>
      <c r="EN4" vm="2616">
        <f ca="1"/>
        <v>232.87</v>
      </c>
      <c r="EO4" vm="2617">
        <f ca="1"/>
        <v>235.06</v>
      </c>
      <c r="EP4" vm="2618">
        <f ca="1"/>
        <v>234.93</v>
      </c>
      <c r="EQ4" vm="2619">
        <f ca="1"/>
        <v>237.33</v>
      </c>
      <c r="ER4" vm="2620">
        <f ca="1"/>
        <v>239.59</v>
      </c>
      <c r="ES4" vm="2621">
        <f ca="1"/>
        <v>242.65</v>
      </c>
      <c r="ET4" vm="2622">
        <f ca="1"/>
        <v>243.01</v>
      </c>
      <c r="EU4" vm="2623">
        <f ca="1"/>
        <v>243.04</v>
      </c>
      <c r="EV4" vm="2624">
        <f ca="1"/>
        <v>242.84</v>
      </c>
      <c r="EW4" vm="2625">
        <f ca="1"/>
        <v>246.75</v>
      </c>
      <c r="EX4" vm="2626">
        <f ca="1"/>
        <v>247.77</v>
      </c>
      <c r="EY4" vm="2627">
        <f ca="1"/>
        <v>246.49</v>
      </c>
      <c r="EZ4" vm="2628">
        <f ca="1"/>
        <v>247.96</v>
      </c>
      <c r="FA4" vm="2629">
        <f ca="1"/>
        <v>248.13</v>
      </c>
      <c r="FB4" vm="2630">
        <f ca="1"/>
        <v>251.04</v>
      </c>
      <c r="FC4" vm="2631">
        <f ca="1"/>
        <v>253.48</v>
      </c>
      <c r="FD4" vm="978">
        <f ca="1"/>
        <v>248.05</v>
      </c>
      <c r="FE4" vm="1162">
        <f ca="1"/>
        <v>249.79</v>
      </c>
      <c r="FF4" vm="2632">
        <f ca="1"/>
        <v>254.49</v>
      </c>
      <c r="FG4" vm="2633">
        <f ca="1"/>
        <v>255.27</v>
      </c>
      <c r="FH4" vm="2634">
        <f ca="1"/>
        <v>258.2</v>
      </c>
      <c r="FI4" vm="2635">
        <f ca="1"/>
        <v>259.02</v>
      </c>
      <c r="FJ4" vm="2636">
        <f ca="1"/>
        <v>255.59</v>
      </c>
      <c r="FK4" vm="2637">
        <f ca="1"/>
        <v>252.2</v>
      </c>
      <c r="FL4" vm="2638">
        <f ca="1"/>
        <v>250.42</v>
      </c>
      <c r="FM4" vm="2639">
        <f ca="1"/>
        <v>243.85</v>
      </c>
      <c r="FN4" vm="2640">
        <f ca="1"/>
        <v>243.36</v>
      </c>
      <c r="FO4" vm="2641">
        <f ca="1"/>
        <v>245</v>
      </c>
      <c r="FP4" vm="2642">
        <f ca="1"/>
        <v>242.21</v>
      </c>
      <c r="FQ4" vm="2643">
        <f ca="1"/>
        <v>242.7</v>
      </c>
      <c r="FR4" vm="2644">
        <f ca="1"/>
        <v>236.85</v>
      </c>
      <c r="FS4" vm="2526">
        <f ca="1"/>
        <v>234.4</v>
      </c>
      <c r="FT4" vm="2645">
        <f ca="1"/>
        <v>233.28</v>
      </c>
      <c r="FU4" vm="2646">
        <f ca="1"/>
        <v>237.87</v>
      </c>
      <c r="FV4" vm="2647">
        <f ca="1"/>
        <v>228.26</v>
      </c>
      <c r="FW4" vm="2648">
        <f ca="1"/>
        <v>229.98</v>
      </c>
      <c r="FX4" vm="2649">
        <f ca="1"/>
        <v>222.64</v>
      </c>
      <c r="FY4" vm="2650">
        <f ca="1"/>
        <v>223.83</v>
      </c>
      <c r="FZ4" vm="2651">
        <f ca="1"/>
        <v>223.66</v>
      </c>
      <c r="GA4" vm="2652">
        <f ca="1"/>
        <v>222.78</v>
      </c>
      <c r="GB4" vm="2653">
        <f ca="1"/>
        <v>229.86</v>
      </c>
      <c r="GC4" vm="2654">
        <f ca="1"/>
        <v>238.26</v>
      </c>
      <c r="GD4" vm="2655">
        <f ca="1"/>
        <v>239.36</v>
      </c>
      <c r="GE4" vm="2656">
        <f ca="1"/>
        <v>237.59</v>
      </c>
      <c r="GF4" vm="2657">
        <f ca="1"/>
        <v>236</v>
      </c>
      <c r="GG4" vm="2658">
        <f ca="1"/>
        <v>228.01</v>
      </c>
      <c r="GH4" vm="2659">
        <f ca="1"/>
        <v>232.8</v>
      </c>
      <c r="GI4" vm="2660">
        <f ca="1"/>
        <v>232.47</v>
      </c>
      <c r="GJ4" vm="2661">
        <f ca="1"/>
        <v>233.22</v>
      </c>
      <c r="GK4" vm="2662">
        <f ca="1"/>
        <v>227.63</v>
      </c>
      <c r="GL4" vm="2663">
        <f ca="1"/>
        <v>227.65</v>
      </c>
      <c r="GM4" vm="2664">
        <f ca="1"/>
        <v>232.62</v>
      </c>
      <c r="GN4" vm="2665">
        <f ca="1"/>
        <v>236.87</v>
      </c>
      <c r="GO4" vm="1585">
        <f ca="1"/>
        <v>241.53</v>
      </c>
      <c r="GP4" vm="2666">
        <f ca="1"/>
        <v>244.6</v>
      </c>
      <c r="GQ4" vm="2667">
        <f ca="1"/>
        <v>244.47</v>
      </c>
      <c r="GR4" vm="2668">
        <f ca="1"/>
        <v>244.87</v>
      </c>
      <c r="GS4" vm="2669">
        <f ca="1"/>
        <v>245.83</v>
      </c>
      <c r="GT4" vm="2670">
        <f ca="1"/>
        <v>245.55</v>
      </c>
      <c r="GU4" vm="2671">
        <f ca="1"/>
        <v>247.1</v>
      </c>
      <c r="GV4" vm="2672">
        <f ca="1"/>
        <v>247.04</v>
      </c>
      <c r="GW4" vm="2673">
        <f ca="1"/>
        <v>240.36</v>
      </c>
      <c r="GX4" vm="2674">
        <f ca="1"/>
        <v>237.3</v>
      </c>
      <c r="GY4" vm="2675">
        <f ca="1"/>
        <v>241.84</v>
      </c>
      <c r="GZ4" vm="2676">
        <f ca="1"/>
        <v>238.03</v>
      </c>
      <c r="HA4" vm="2677">
        <f ca="1"/>
        <v>235.93</v>
      </c>
      <c r="HB4" vm="2678">
        <f ca="1"/>
        <v>235.74</v>
      </c>
      <c r="HC4" vm="2679">
        <f ca="1"/>
        <v>235.33</v>
      </c>
      <c r="HD4" vm="2680">
        <f ca="1"/>
        <v>239.07</v>
      </c>
      <c r="HE4" vm="2606">
        <f ca="1"/>
        <v>227.48</v>
      </c>
      <c r="HF4" vm="2681">
        <f ca="1"/>
        <v>220.84</v>
      </c>
      <c r="HG4" vm="2682">
        <f ca="1"/>
        <v>216.98</v>
      </c>
      <c r="HH4" vm="2510">
        <f ca="1"/>
        <v>209.68</v>
      </c>
      <c r="HI4" vm="2683">
        <f ca="1"/>
        <v>213.49</v>
      </c>
      <c r="HJ4" vm="2684">
        <f ca="1"/>
        <v>214</v>
      </c>
      <c r="HK4" vm="2685">
        <f ca="1"/>
        <v>212.69</v>
      </c>
      <c r="HL4" vm="2686">
        <f ca="1"/>
        <v>215.24</v>
      </c>
      <c r="HM4" vm="2515">
        <f ca="1"/>
        <v>214.1</v>
      </c>
      <c r="HN4" vm="2687">
        <f ca="1"/>
        <v>218.27</v>
      </c>
      <c r="HO4" vm="2688">
        <f ca="1"/>
        <v>220.73</v>
      </c>
      <c r="HP4" vm="2689">
        <f ca="1"/>
        <v>223.75</v>
      </c>
      <c r="HQ4" vm="2690">
        <f ca="1"/>
        <v>221.53</v>
      </c>
      <c r="HR4" vm="2691">
        <f ca="1"/>
        <v>223.85</v>
      </c>
      <c r="HS4" vm="2692">
        <f ca="1"/>
        <v>217.9</v>
      </c>
      <c r="HT4" vm="2693">
        <f ca="1"/>
        <v>222.13</v>
      </c>
      <c r="HU4" vm="2694">
        <f ca="1"/>
        <v>223.19</v>
      </c>
      <c r="HV4" vm="2695">
        <f ca="1"/>
        <v>223.89</v>
      </c>
      <c r="HW4" vm="2696">
        <f ca="1"/>
        <v>203.19</v>
      </c>
      <c r="HX4" vm="2697">
        <f ca="1"/>
        <v>188.38</v>
      </c>
      <c r="HY4" vm="2698">
        <f ca="1"/>
        <v>181.46</v>
      </c>
      <c r="HZ4" vm="2699">
        <f ca="1"/>
        <v>172.42</v>
      </c>
      <c r="IA4" vm="2700">
        <f ca="1"/>
        <v>198.85</v>
      </c>
      <c r="IB4" vm="2701">
        <f ca="1"/>
        <v>190.42</v>
      </c>
      <c r="IC4" vm="2702">
        <f ca="1"/>
        <v>198.15</v>
      </c>
      <c r="ID4" vm="2703">
        <f ca="1"/>
        <v>202.52</v>
      </c>
      <c r="IE4" vm="2704">
        <f ca="1"/>
        <v>202.14</v>
      </c>
      <c r="IF4" vm="2705">
        <f ca="1"/>
        <v>194.27</v>
      </c>
      <c r="IG4" vm="2706">
        <f ca="1"/>
        <v>196.98</v>
      </c>
      <c r="IH4" vm="2707">
        <f ca="1"/>
        <v>193.16</v>
      </c>
      <c r="II4" vm="2708">
        <f ca="1"/>
        <v>199.74</v>
      </c>
      <c r="IJ4" vm="2709">
        <f ca="1"/>
        <v>204.6</v>
      </c>
      <c r="IK4" vm="2710">
        <f ca="1"/>
        <v>208.37</v>
      </c>
      <c r="IL4" vm="2711">
        <f ca="1"/>
        <v>209.28</v>
      </c>
      <c r="IM4" vm="2712">
        <f ca="1"/>
        <v>210.14</v>
      </c>
      <c r="IN4" vm="2713">
        <f ca="1"/>
        <v>211.21</v>
      </c>
      <c r="IO4" vm="2714">
        <f ca="1"/>
        <v>212.5</v>
      </c>
      <c r="IP4" vm="2715">
        <f ca="1"/>
        <v>213.32</v>
      </c>
      <c r="IQ4" vm="2716">
        <f ca="1"/>
        <v>205.35</v>
      </c>
    </row>
    <row r="5" spans="1:251" x14ac:dyDescent="0.25">
      <c r="B5" t="s">
        <v>35</v>
      </c>
    </row>
    <row r="6" spans="1:251" x14ac:dyDescent="0.25">
      <c r="B6" t="s">
        <v>36</v>
      </c>
    </row>
    <row r="7" spans="1:251" x14ac:dyDescent="0.25">
      <c r="B7" t="s">
        <v>37</v>
      </c>
    </row>
    <row r="8" spans="1:251" x14ac:dyDescent="0.25">
      <c r="B8" t="s">
        <v>38</v>
      </c>
    </row>
    <row r="9" spans="1:251" x14ac:dyDescent="0.25">
      <c r="B9" t="s">
        <v>39</v>
      </c>
    </row>
    <row r="10" spans="1:251" x14ac:dyDescent="0.25">
      <c r="A10" t="s">
        <v>33</v>
      </c>
      <c r="B10" t="s">
        <v>40</v>
      </c>
    </row>
    <row r="11" spans="1:251" x14ac:dyDescent="0.25">
      <c r="B11" t="s">
        <v>41</v>
      </c>
    </row>
    <row r="12" spans="1:251" x14ac:dyDescent="0.25">
      <c r="B12" t="s">
        <v>42</v>
      </c>
    </row>
    <row r="13" spans="1:251" x14ac:dyDescent="0.25">
      <c r="B13" t="s">
        <v>43</v>
      </c>
    </row>
    <row r="14" spans="1:251" x14ac:dyDescent="0.25">
      <c r="B14" t="s">
        <v>44</v>
      </c>
    </row>
    <row r="15" spans="1:251" x14ac:dyDescent="0.25">
      <c r="B15" t="s">
        <v>45</v>
      </c>
    </row>
    <row r="16" spans="1:251" x14ac:dyDescent="0.25">
      <c r="B16" t="s">
        <v>46</v>
      </c>
    </row>
    <row r="17" spans="2:2" x14ac:dyDescent="0.25">
      <c r="B17" t="s">
        <v>47</v>
      </c>
    </row>
    <row r="18" spans="2:2" x14ac:dyDescent="0.25">
      <c r="B18" t="s">
        <v>48</v>
      </c>
    </row>
    <row r="19" spans="2:2" x14ac:dyDescent="0.25">
      <c r="B19" t="s">
        <v>49</v>
      </c>
    </row>
    <row r="20" spans="2:2" x14ac:dyDescent="0.25">
      <c r="B20" t="s">
        <v>50</v>
      </c>
    </row>
    <row r="21" spans="2:2" x14ac:dyDescent="0.25">
      <c r="B2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Dashboard</vt:lpstr>
      <vt:lpstr>Ledger</vt:lpstr>
      <vt:lpstr>Watch List</vt:lpstr>
      <vt:lpstr>NIKE</vt:lpstr>
      <vt:lpstr>ADOBE</vt:lpstr>
      <vt:lpstr>WALMART</vt:lpstr>
      <vt:lpstr>HEWLETT</vt:lpstr>
      <vt:lpstr>CISCO</vt:lpstr>
      <vt:lpstr>ORACLE</vt:lpstr>
      <vt:lpstr>AMAZON</vt:lpstr>
      <vt:lpstr>PAYPAL</vt:lpstr>
      <vt:lpstr>JP MORGAN</vt:lpstr>
      <vt:lpstr>J&amp;J</vt:lpstr>
      <vt:lpstr>ALPHABET</vt:lpstr>
      <vt:lpstr>APPLE</vt:lpstr>
      <vt:lpstr>ALIBABA</vt:lpstr>
      <vt:lpstr>EXXON</vt:lpstr>
      <vt:lpstr>VISA</vt:lpstr>
      <vt:lpstr>BOEING</vt:lpstr>
      <vt:lpstr>SPOTIFY</vt:lpstr>
      <vt:lpstr>FEDEX</vt:lpstr>
      <vt:lpstr>ADBE</vt:lpstr>
      <vt:lpstr>BABA</vt:lpstr>
      <vt:lpstr>GOOG</vt:lpstr>
      <vt:lpstr>AMZN</vt:lpstr>
      <vt:lpstr>AAPL</vt:lpstr>
      <vt:lpstr>CSCO</vt:lpstr>
      <vt:lpstr>XOM</vt:lpstr>
      <vt:lpstr>FDX</vt:lpstr>
      <vt:lpstr>HPE</vt:lpstr>
      <vt:lpstr>JNJ</vt:lpstr>
      <vt:lpstr>JPM</vt:lpstr>
      <vt:lpstr>NKE</vt:lpstr>
      <vt:lpstr>ORCL</vt:lpstr>
      <vt:lpstr>PYPL</vt:lpstr>
      <vt:lpstr>SPOT</vt:lpstr>
      <vt:lpstr>BA</vt:lpstr>
      <vt:lpstr>V</vt:lpstr>
      <vt:lpstr>WMT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Support3 Gadasvn</dc:creator>
  <cp:lastModifiedBy>Office</cp:lastModifiedBy>
  <dcterms:created xsi:type="dcterms:W3CDTF">2024-09-23T11:44:37Z</dcterms:created>
  <dcterms:modified xsi:type="dcterms:W3CDTF">2025-05-04T14:24:18Z</dcterms:modified>
</cp:coreProperties>
</file>