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6\IS353.N22.HTCL (Mạng xã hội)\doan\REPORT_MXH\IS353.N22.HTCL_20521847_FINALREPORT\Excel\Excel 10 đỉnh\"/>
    </mc:Choice>
  </mc:AlternateContent>
  <xr:revisionPtr revIDLastSave="0" documentId="13_ncr:1_{239FEB65-AF61-4100-9589-31546E28CEF5}" xr6:coauthVersionLast="47" xr6:coauthVersionMax="47" xr10:uidLastSave="{00000000-0000-0000-0000-000000000000}"/>
  <bookViews>
    <workbookView xWindow="-108" yWindow="-108" windowWidth="23256" windowHeight="12456" activeTab="2" xr2:uid="{4DC2CBFB-0619-4A10-AA29-18DBF0467403}"/>
  </bookViews>
  <sheets>
    <sheet name="10nodes" sheetId="9" r:id="rId1"/>
    <sheet name="CLossness" sheetId="1" r:id="rId2"/>
    <sheet name="Pagerank" sheetId="2" r:id="rId3"/>
    <sheet name="EigenVector" sheetId="3" r:id="rId4"/>
    <sheet name="Betwee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5" l="1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3" i="2" l="1"/>
  <c r="J3" i="2"/>
  <c r="I3" i="2"/>
  <c r="H3" i="2"/>
  <c r="G3" i="2"/>
  <c r="F3" i="2"/>
  <c r="E3" i="2"/>
  <c r="D3" i="2"/>
  <c r="C3" i="2"/>
  <c r="B3" i="2"/>
  <c r="B4" i="2"/>
  <c r="R2" i="3"/>
  <c r="P16" i="3" a="1"/>
  <c r="P16" i="3" s="1"/>
  <c r="P25" i="3" a="1"/>
  <c r="P25" i="3" s="1"/>
  <c r="P67" i="3" a="1"/>
  <c r="P67" i="3" s="1"/>
  <c r="P66" i="3" a="1"/>
  <c r="P66" i="3" s="1"/>
  <c r="P65" i="3" a="1"/>
  <c r="P65" i="3" s="1"/>
  <c r="P64" i="3" a="1"/>
  <c r="P64" i="3" s="1"/>
  <c r="P63" i="3" a="1"/>
  <c r="P63" i="3" s="1"/>
  <c r="P62" i="3" a="1"/>
  <c r="P62" i="3" s="1"/>
  <c r="P61" i="3" a="1"/>
  <c r="P61" i="3" s="1"/>
  <c r="P60" i="3" a="1"/>
  <c r="P60" i="3" s="1"/>
  <c r="P59" i="3" a="1"/>
  <c r="P59" i="3" s="1"/>
  <c r="P58" i="3" a="1"/>
  <c r="P58" i="3" s="1"/>
  <c r="P53" i="3" a="1"/>
  <c r="P53" i="3" s="1"/>
  <c r="P52" i="3" a="1"/>
  <c r="P52" i="3" s="1"/>
  <c r="P51" i="3" a="1"/>
  <c r="P51" i="3" s="1"/>
  <c r="P50" i="3" a="1"/>
  <c r="P50" i="3" s="1"/>
  <c r="P49" i="3" a="1"/>
  <c r="P49" i="3" s="1"/>
  <c r="P48" i="3" a="1"/>
  <c r="P48" i="3" s="1"/>
  <c r="P47" i="3" a="1"/>
  <c r="P47" i="3" s="1"/>
  <c r="P46" i="3" a="1"/>
  <c r="P46" i="3" s="1"/>
  <c r="P45" i="3" a="1"/>
  <c r="P45" i="3" s="1"/>
  <c r="P44" i="3" a="1"/>
  <c r="P44" i="3" s="1"/>
  <c r="P39" i="3" a="1"/>
  <c r="P39" i="3" s="1"/>
  <c r="P38" i="3" a="1"/>
  <c r="P38" i="3" s="1"/>
  <c r="P37" i="3" a="1"/>
  <c r="P37" i="3" s="1"/>
  <c r="P36" i="3" a="1"/>
  <c r="P36" i="3" s="1"/>
  <c r="P35" i="3" a="1"/>
  <c r="P35" i="3" s="1"/>
  <c r="P34" i="3" a="1"/>
  <c r="P34" i="3" s="1"/>
  <c r="P33" i="3" a="1"/>
  <c r="P33" i="3" s="1"/>
  <c r="P32" i="3" a="1"/>
  <c r="P32" i="3" s="1"/>
  <c r="P31" i="3" a="1"/>
  <c r="P31" i="3" s="1"/>
  <c r="P30" i="3" a="1"/>
  <c r="P30" i="3" s="1"/>
  <c r="P11" i="3" a="1"/>
  <c r="P11" i="3" s="1"/>
  <c r="P10" i="3" a="1"/>
  <c r="P10" i="3" s="1"/>
  <c r="P9" i="3" a="1"/>
  <c r="P9" i="3" s="1"/>
  <c r="P8" i="3" a="1"/>
  <c r="P8" i="3" s="1"/>
  <c r="P7" i="3" a="1"/>
  <c r="P7" i="3" s="1"/>
  <c r="P6" i="3" a="1"/>
  <c r="P6" i="3" s="1"/>
  <c r="P5" i="3" a="1"/>
  <c r="P5" i="3" s="1"/>
  <c r="P4" i="3" a="1"/>
  <c r="P4" i="3" s="1"/>
  <c r="P3" i="3" a="1"/>
  <c r="P3" i="3" s="1"/>
  <c r="P2" i="3" a="1"/>
  <c r="P2" i="3" s="1"/>
  <c r="C4" i="2" l="1"/>
  <c r="H4" i="2" s="1"/>
  <c r="D4" i="2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17" i="3" a="1"/>
  <c r="P17" i="3" s="1"/>
  <c r="P41" i="3"/>
  <c r="R35" i="3" s="1"/>
  <c r="T35" i="3" s="1"/>
  <c r="P55" i="3"/>
  <c r="R49" i="3" s="1"/>
  <c r="T49" i="3" s="1"/>
  <c r="P13" i="3"/>
  <c r="R3" i="3" s="1"/>
  <c r="T3" i="3" s="1"/>
  <c r="P69" i="3"/>
  <c r="R61" i="3" s="1"/>
  <c r="T61" i="3" s="1"/>
  <c r="E4" i="2" l="1"/>
  <c r="F4" i="2" s="1"/>
  <c r="B5" i="2"/>
  <c r="P27" i="3"/>
  <c r="R24" i="3" s="1"/>
  <c r="T24" i="3" s="1"/>
  <c r="R34" i="3"/>
  <c r="T34" i="3" s="1"/>
  <c r="R67" i="3"/>
  <c r="T67" i="3" s="1"/>
  <c r="R6" i="3"/>
  <c r="T6" i="3" s="1"/>
  <c r="R64" i="3"/>
  <c r="T64" i="3" s="1"/>
  <c r="R60" i="3"/>
  <c r="T60" i="3" s="1"/>
  <c r="R48" i="3"/>
  <c r="T48" i="3" s="1"/>
  <c r="R16" i="3"/>
  <c r="T16" i="3" s="1"/>
  <c r="R65" i="3"/>
  <c r="T65" i="3" s="1"/>
  <c r="R52" i="3"/>
  <c r="T52" i="3" s="1"/>
  <c r="R4" i="3"/>
  <c r="T4" i="3" s="1"/>
  <c r="R25" i="3"/>
  <c r="T25" i="3" s="1"/>
  <c r="R59" i="3"/>
  <c r="T59" i="3" s="1"/>
  <c r="R17" i="3"/>
  <c r="T17" i="3" s="1"/>
  <c r="R10" i="3"/>
  <c r="T10" i="3" s="1"/>
  <c r="R47" i="3"/>
  <c r="T47" i="3" s="1"/>
  <c r="R36" i="3"/>
  <c r="T36" i="3" s="1"/>
  <c r="T2" i="3"/>
  <c r="R44" i="3"/>
  <c r="T44" i="3" s="1"/>
  <c r="R33" i="3"/>
  <c r="T33" i="3" s="1"/>
  <c r="R63" i="3"/>
  <c r="T63" i="3" s="1"/>
  <c r="R62" i="3"/>
  <c r="T62" i="3" s="1"/>
  <c r="R32" i="3"/>
  <c r="T32" i="3" s="1"/>
  <c r="R8" i="3"/>
  <c r="T8" i="3" s="1"/>
  <c r="R51" i="3"/>
  <c r="T51" i="3" s="1"/>
  <c r="R50" i="3"/>
  <c r="T50" i="3" s="1"/>
  <c r="R9" i="3"/>
  <c r="T9" i="3" s="1"/>
  <c r="R39" i="3"/>
  <c r="T39" i="3" s="1"/>
  <c r="R38" i="3"/>
  <c r="T38" i="3" s="1"/>
  <c r="R45" i="3"/>
  <c r="T45" i="3" s="1"/>
  <c r="R19" i="3"/>
  <c r="T19" i="3" s="1"/>
  <c r="R30" i="3"/>
  <c r="T30" i="3" s="1"/>
  <c r="R31" i="3"/>
  <c r="T31" i="3" s="1"/>
  <c r="R37" i="3"/>
  <c r="T37" i="3" s="1"/>
  <c r="R7" i="3"/>
  <c r="T7" i="3" s="1"/>
  <c r="R5" i="3"/>
  <c r="T5" i="3" s="1"/>
  <c r="R66" i="3"/>
  <c r="T66" i="3" s="1"/>
  <c r="R23" i="3"/>
  <c r="T23" i="3" s="1"/>
  <c r="R58" i="3"/>
  <c r="T58" i="3" s="1"/>
  <c r="R53" i="3"/>
  <c r="T53" i="3" s="1"/>
  <c r="R11" i="3"/>
  <c r="T11" i="3" s="1"/>
  <c r="R46" i="3"/>
  <c r="T46" i="3" s="1"/>
  <c r="R21" i="3"/>
  <c r="T21" i="3" s="1"/>
  <c r="R18" i="3"/>
  <c r="T18" i="3" s="1"/>
  <c r="G4" i="2" l="1"/>
  <c r="R22" i="3"/>
  <c r="T22" i="3" s="1"/>
  <c r="R20" i="3"/>
  <c r="T20" i="3" s="1"/>
  <c r="T27" i="3"/>
  <c r="T41" i="3"/>
  <c r="T69" i="3"/>
  <c r="T55" i="3"/>
  <c r="T13" i="3"/>
  <c r="J4" i="2" l="1"/>
  <c r="K4" i="2" s="1"/>
  <c r="I4" i="2"/>
  <c r="C5" i="2" s="1"/>
  <c r="H5" i="2" l="1"/>
  <c r="D5" i="2"/>
  <c r="E5" i="2" l="1"/>
  <c r="F5" i="2" s="1"/>
  <c r="B6" i="2"/>
  <c r="G5" i="2" l="1"/>
  <c r="J5" i="2" l="1"/>
  <c r="K5" i="2" s="1"/>
  <c r="I5" i="2"/>
  <c r="C6" i="2" s="1"/>
  <c r="H6" i="2" l="1"/>
  <c r="D6" i="2"/>
  <c r="E6" i="2" l="1"/>
  <c r="F6" i="2" l="1"/>
  <c r="G6" i="2" l="1"/>
  <c r="J6" i="2" l="1"/>
  <c r="K6" i="2" s="1"/>
  <c r="I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<sst xmlns="http://schemas.openxmlformats.org/spreadsheetml/2006/main" count="449" uniqueCount="91">
  <si>
    <t>source</t>
  </si>
  <si>
    <t>target</t>
  </si>
  <si>
    <t>weight</t>
  </si>
  <si>
    <t>AFG</t>
  </si>
  <si>
    <t>TUR</t>
  </si>
  <si>
    <t>CMR</t>
  </si>
  <si>
    <t>TPE</t>
  </si>
  <si>
    <t>EGY</t>
  </si>
  <si>
    <t>MGL</t>
  </si>
  <si>
    <t>IND</t>
  </si>
  <si>
    <t>GAB</t>
  </si>
  <si>
    <t>NZL</t>
  </si>
  <si>
    <t>BLR</t>
  </si>
  <si>
    <t>Sum</t>
  </si>
  <si>
    <t>Clossness</t>
  </si>
  <si>
    <t>Lần 1</t>
  </si>
  <si>
    <t>X</t>
  </si>
  <si>
    <t>=</t>
  </si>
  <si>
    <t>Lần 2</t>
  </si>
  <si>
    <t>Lần 3</t>
  </si>
  <si>
    <t>Lần 4</t>
  </si>
  <si>
    <t>Lần 5</t>
  </si>
  <si>
    <t>STT</t>
  </si>
  <si>
    <t>Đỉnh 1</t>
  </si>
  <si>
    <t>Đỉnh 2</t>
  </si>
  <si>
    <t>Node Betweeness</t>
  </si>
  <si>
    <t>Edge Betweeness</t>
  </si>
  <si>
    <t>Emax (Số cạnh tối đa) CN2 = N(N-1)/2 = 10(10-1)/2 = 45</t>
  </si>
  <si>
    <t>(AFG,GAB)</t>
  </si>
  <si>
    <t>(AFG,TPE)</t>
  </si>
  <si>
    <t>(AFG,TPE),(TPE,CMR)</t>
  </si>
  <si>
    <t>(AFG,TUR)</t>
  </si>
  <si>
    <t>TUR OR TPE</t>
  </si>
  <si>
    <t>(AFG,TUR),(TUR,EGY) OR (AFG,TPE),(TPE,EGY)</t>
  </si>
  <si>
    <t>(AFG,TUR),(TUR,NZL)</t>
  </si>
  <si>
    <t>(AFG,TUR),(TUR,IND)</t>
  </si>
  <si>
    <t>(AFG,TUR),(TUR,MGL)</t>
  </si>
  <si>
    <t>TUR,IND OR TUR,NZL</t>
  </si>
  <si>
    <t>(AFG,TUR),(TUR,IND),(IND,BLR) OR (AFG,TUR),(TUR,NZL),(NZL,BLR)</t>
  </si>
  <si>
    <t>(GAB,TPE)</t>
  </si>
  <si>
    <t>(TPE,GAB),(TPE,CMR)</t>
  </si>
  <si>
    <t>(GAB,TUR)</t>
  </si>
  <si>
    <t>(GAB,TUR),(TUR,NZL)</t>
  </si>
  <si>
    <t>(GAB,TUR),(TUR,IND)</t>
  </si>
  <si>
    <t>(GAB,TUR),(TUR,MGL)</t>
  </si>
  <si>
    <t>(GAB,TUR),(TUR,IND),(IND,BLR) OR (GAB,TUR),(TUR,NZL),(NZL,BLR)</t>
  </si>
  <si>
    <t>(TPE,CMR)</t>
  </si>
  <si>
    <t>(TPE,TUR)</t>
  </si>
  <si>
    <t>(TPE,EGY)</t>
  </si>
  <si>
    <t>(TPE,TUR),(TUR,NZL)</t>
  </si>
  <si>
    <t>TUR OR EGY</t>
  </si>
  <si>
    <t>(TPE,TUR),(TUR,MGL) OR (TPE,EGY),(EGY,MGL)</t>
  </si>
  <si>
    <t>(TPE,TUR),(TUR,IND),(IND,BLR) OR (TPE,TUR),(TUR,NZL),(NZL,BLR)</t>
  </si>
  <si>
    <t>TPE OR EGY</t>
  </si>
  <si>
    <t>(TPE,CMR),(TPE,TUR) OR (TUR,CMR),(TUR,EGY)</t>
  </si>
  <si>
    <t>(CMR,EGY)</t>
  </si>
  <si>
    <t>TUR,TPE OR TUR,EGY</t>
  </si>
  <si>
    <t>(TUR,NZL),(TPE,TUR),(TPE,CMR) OR (TUR,NZL),(TUR,EGY),(CMR,EGY)</t>
  </si>
  <si>
    <t>(EGY,CMR),(EGY,IND)</t>
  </si>
  <si>
    <t>(EGY,CMR),(EGY,MGL)</t>
  </si>
  <si>
    <t>EGY,IND</t>
  </si>
  <si>
    <t>(EGY,CMR),(EGY,IND),(IND,BLR)</t>
  </si>
  <si>
    <t>(TUR,EGY)</t>
  </si>
  <si>
    <t>(TUR,NZL)</t>
  </si>
  <si>
    <t>(TUR,IND)</t>
  </si>
  <si>
    <t>(TUR,MGL)</t>
  </si>
  <si>
    <t>IND OR NZL</t>
  </si>
  <si>
    <t xml:space="preserve">(TUR,IND),(IND,BLR) OR (TUR,NZL),(NZL,BLR) </t>
  </si>
  <si>
    <t>(TUR,EGY),(TUR,NZL)</t>
  </si>
  <si>
    <t>(EGY,IND)</t>
  </si>
  <si>
    <t>(EGY,MGL)</t>
  </si>
  <si>
    <t>(EGY,IND),(IND,BLR)</t>
  </si>
  <si>
    <t>TUR OR BLR</t>
  </si>
  <si>
    <t>(TUR,NZL),(NZL,IND) OR (NZL,BLR),(IND,BLR)</t>
  </si>
  <si>
    <t>(TUR,NZL),(TUR,MGL)</t>
  </si>
  <si>
    <t>(NZL,BLR)</t>
  </si>
  <si>
    <t>(IND,MGL)</t>
  </si>
  <si>
    <t>(IND,BLR)</t>
  </si>
  <si>
    <t>(IND,MGL),(IND,BLR)</t>
  </si>
  <si>
    <t>(TPE,TUR),(TUR,IND) OR (TPE,EGY),(EGY,IND)</t>
  </si>
  <si>
    <t>(GAB,TUR),(TUR,EGY) OR (GAB,TPE),(TPE,EGY)</t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</si>
  <si>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(AFG)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</si>
  <si>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(GAB)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</si>
  <si>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(TPE)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</si>
  <si>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(CMR)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</si>
  <si>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(TUR)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</si>
  <si>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(EGY)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</si>
  <si>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(NZL)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</si>
  <si>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(IND)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</si>
  <si>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(MGL)</t>
    </r>
  </si>
  <si>
    <r>
      <t>C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(BLR)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</si>
</sst>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320040</xdr:colOff>
      <xdr:row>1</xdr:row>
      <xdr:rowOff>7619</xdr:rowOff>
    </xdr:from>
    <xdr:to>
      <xdr:col>12</xdr:col>
      <xdr:colOff>350520</xdr:colOff>
      <xdr:row>18</xdr:row>
      <xdr:rowOff>11902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49AFD8-FC9B-43BF-872D-8973EA0C2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8040" y="190499"/>
          <a:ext cx="4297680" cy="31132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12</xdr:row>
      <xdr:rowOff>152807</xdr:rowOff>
    </xdr:from>
    <xdr:to>
      <xdr:col>10</xdr:col>
      <xdr:colOff>426720</xdr:colOff>
      <xdr:row>26</xdr:row>
      <xdr:rowOff>137177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75F09-F33B-3897-1B86-3981B3593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2347367"/>
          <a:ext cx="3512820" cy="2544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382433</xdr:colOff>
      <xdr:row>1</xdr:row>
      <xdr:rowOff>114300</xdr:rowOff>
    </xdr:from>
    <xdr:to>
      <xdr:col>20</xdr:col>
      <xdr:colOff>449580</xdr:colOff>
      <xdr:row>21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74784-D231-4499-ACBD-64DED7334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7633" y="297180"/>
          <a:ext cx="4943947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19</xdr:row>
      <xdr:rowOff>45720</xdr:rowOff>
    </xdr:from>
    <xdr:to>
      <xdr:col>4</xdr:col>
      <xdr:colOff>342770</xdr:colOff>
      <xdr:row>29</xdr:row>
      <xdr:rowOff>114733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589CF-FAD3-4DB3-9E49-5A74E9C4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3672840"/>
          <a:ext cx="2758310" cy="1897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1AF2-0A72-4989-BF88-223BC75AAD7D}">
  <dimension ref="A1:C19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10</v>
      </c>
      <c r="C3">
        <v>1</v>
      </c>
    </row>
    <row r="4" spans="1:3" x14ac:dyDescent="0.3">
      <c r="A4" t="s">
        <v>3</v>
      </c>
      <c r="B4" t="s">
        <v>6</v>
      </c>
      <c r="C4">
        <v>1</v>
      </c>
    </row>
    <row r="5" spans="1:3" x14ac:dyDescent="0.3">
      <c r="A5" t="s">
        <v>12</v>
      </c>
      <c r="B5" t="s">
        <v>9</v>
      </c>
      <c r="C5">
        <v>1</v>
      </c>
    </row>
    <row r="6" spans="1:3" x14ac:dyDescent="0.3">
      <c r="A6" t="s">
        <v>12</v>
      </c>
      <c r="B6" t="s">
        <v>11</v>
      </c>
      <c r="C6">
        <v>1</v>
      </c>
    </row>
    <row r="7" spans="1:3" x14ac:dyDescent="0.3">
      <c r="A7" t="s">
        <v>9</v>
      </c>
      <c r="B7" t="s">
        <v>4</v>
      </c>
      <c r="C7">
        <v>1</v>
      </c>
    </row>
    <row r="8" spans="1:3" x14ac:dyDescent="0.3">
      <c r="A8" t="s">
        <v>9</v>
      </c>
      <c r="B8" t="s">
        <v>8</v>
      </c>
      <c r="C8">
        <v>2</v>
      </c>
    </row>
    <row r="9" spans="1:3" x14ac:dyDescent="0.3">
      <c r="A9" t="s">
        <v>9</v>
      </c>
      <c r="B9" t="s">
        <v>7</v>
      </c>
      <c r="C9">
        <v>1</v>
      </c>
    </row>
    <row r="10" spans="1:3" x14ac:dyDescent="0.3">
      <c r="A10" t="s">
        <v>10</v>
      </c>
      <c r="B10" t="s">
        <v>4</v>
      </c>
      <c r="C10">
        <v>1</v>
      </c>
    </row>
    <row r="11" spans="1:3" x14ac:dyDescent="0.3">
      <c r="A11" t="s">
        <v>10</v>
      </c>
      <c r="B11" t="s">
        <v>6</v>
      </c>
      <c r="C11">
        <v>1</v>
      </c>
    </row>
    <row r="12" spans="1:3" x14ac:dyDescent="0.3">
      <c r="A12" t="s">
        <v>6</v>
      </c>
      <c r="B12" t="s">
        <v>4</v>
      </c>
      <c r="C12">
        <v>1</v>
      </c>
    </row>
    <row r="13" spans="1:3" x14ac:dyDescent="0.3">
      <c r="A13" t="s">
        <v>6</v>
      </c>
      <c r="B13" t="s">
        <v>7</v>
      </c>
      <c r="C13">
        <v>1</v>
      </c>
    </row>
    <row r="14" spans="1:3" x14ac:dyDescent="0.3">
      <c r="A14" t="s">
        <v>6</v>
      </c>
      <c r="B14" t="s">
        <v>5</v>
      </c>
      <c r="C14">
        <v>1</v>
      </c>
    </row>
    <row r="15" spans="1:3" x14ac:dyDescent="0.3">
      <c r="A15" t="s">
        <v>7</v>
      </c>
      <c r="B15" t="s">
        <v>4</v>
      </c>
      <c r="C15">
        <v>1</v>
      </c>
    </row>
    <row r="16" spans="1:3" x14ac:dyDescent="0.3">
      <c r="A16" t="s">
        <v>7</v>
      </c>
      <c r="B16" t="s">
        <v>8</v>
      </c>
      <c r="C16">
        <v>1</v>
      </c>
    </row>
    <row r="17" spans="1:3" x14ac:dyDescent="0.3">
      <c r="A17" t="s">
        <v>7</v>
      </c>
      <c r="B17" t="s">
        <v>5</v>
      </c>
      <c r="C17">
        <v>1</v>
      </c>
    </row>
    <row r="18" spans="1:3" x14ac:dyDescent="0.3">
      <c r="A18" t="s">
        <v>4</v>
      </c>
      <c r="B18" t="s">
        <v>8</v>
      </c>
      <c r="C18">
        <v>1</v>
      </c>
    </row>
    <row r="19" spans="1:3" x14ac:dyDescent="0.3">
      <c r="A19" t="s">
        <v>4</v>
      </c>
      <c r="B19" t="s">
        <v>11</v>
      </c>
      <c r="C1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01AC-46B9-436F-A930-1F4FEF90C4CF}">
  <dimension ref="A1:S19"/>
  <sheetViews>
    <sheetView workbookViewId="0">
      <selection activeCell="P24" sqref="P2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</row>
    <row r="2" spans="1:19" x14ac:dyDescent="0.3">
      <c r="A2" t="s">
        <v>3</v>
      </c>
      <c r="B2" t="s">
        <v>4</v>
      </c>
      <c r="C2">
        <v>1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4</v>
      </c>
      <c r="L2" t="s">
        <v>3</v>
      </c>
      <c r="M2" t="s">
        <v>10</v>
      </c>
      <c r="N2" t="s">
        <v>11</v>
      </c>
      <c r="O2" t="s">
        <v>12</v>
      </c>
      <c r="Q2" t="s">
        <v>13</v>
      </c>
      <c r="S2" t="s">
        <v>14</v>
      </c>
    </row>
    <row r="3" spans="1:19" x14ac:dyDescent="0.3">
      <c r="A3" t="s">
        <v>3</v>
      </c>
      <c r="B3" t="s">
        <v>10</v>
      </c>
      <c r="C3">
        <v>1</v>
      </c>
      <c r="E3" t="s">
        <v>5</v>
      </c>
      <c r="F3">
        <v>0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Q3">
        <v>18</v>
      </c>
      <c r="S3">
        <v>0.5</v>
      </c>
    </row>
    <row r="4" spans="1:19" x14ac:dyDescent="0.3">
      <c r="A4" t="s">
        <v>3</v>
      </c>
      <c r="B4" t="s">
        <v>6</v>
      </c>
      <c r="C4">
        <v>1</v>
      </c>
      <c r="E4" t="s">
        <v>6</v>
      </c>
      <c r="F4">
        <v>1</v>
      </c>
      <c r="G4">
        <v>0</v>
      </c>
      <c r="H4">
        <v>1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3</v>
      </c>
      <c r="Q4">
        <v>14</v>
      </c>
      <c r="S4">
        <v>0.64285714299999996</v>
      </c>
    </row>
    <row r="5" spans="1:19" x14ac:dyDescent="0.3">
      <c r="A5" t="s">
        <v>12</v>
      </c>
      <c r="B5" t="s">
        <v>9</v>
      </c>
      <c r="C5">
        <v>1</v>
      </c>
      <c r="E5" t="s">
        <v>7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Q5">
        <v>13</v>
      </c>
      <c r="S5">
        <v>0.69230769199999997</v>
      </c>
    </row>
    <row r="6" spans="1:19" x14ac:dyDescent="0.3">
      <c r="A6" t="s">
        <v>12</v>
      </c>
      <c r="B6" t="s">
        <v>11</v>
      </c>
      <c r="C6">
        <v>1</v>
      </c>
      <c r="E6" t="s">
        <v>8</v>
      </c>
      <c r="F6">
        <v>2</v>
      </c>
      <c r="G6">
        <v>2</v>
      </c>
      <c r="H6">
        <v>1</v>
      </c>
      <c r="I6">
        <v>0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Q6">
        <v>16</v>
      </c>
      <c r="S6">
        <v>0.5625</v>
      </c>
    </row>
    <row r="7" spans="1:19" x14ac:dyDescent="0.3">
      <c r="A7" t="s">
        <v>9</v>
      </c>
      <c r="B7" t="s">
        <v>4</v>
      </c>
      <c r="C7">
        <v>1</v>
      </c>
      <c r="E7" t="s">
        <v>9</v>
      </c>
      <c r="F7">
        <v>2</v>
      </c>
      <c r="G7">
        <v>2</v>
      </c>
      <c r="H7">
        <v>1</v>
      </c>
      <c r="I7">
        <v>1</v>
      </c>
      <c r="J7">
        <v>0</v>
      </c>
      <c r="K7">
        <v>1</v>
      </c>
      <c r="L7">
        <v>2</v>
      </c>
      <c r="M7">
        <v>2</v>
      </c>
      <c r="N7">
        <v>2</v>
      </c>
      <c r="O7">
        <v>1</v>
      </c>
      <c r="Q7">
        <v>14</v>
      </c>
      <c r="S7">
        <v>0.64285714299999996</v>
      </c>
    </row>
    <row r="8" spans="1:19" x14ac:dyDescent="0.3">
      <c r="A8" t="s">
        <v>9</v>
      </c>
      <c r="B8" t="s">
        <v>8</v>
      </c>
      <c r="C8">
        <v>2</v>
      </c>
      <c r="E8" t="s">
        <v>4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2</v>
      </c>
      <c r="Q8">
        <v>11</v>
      </c>
      <c r="S8">
        <v>0.81818181800000001</v>
      </c>
    </row>
    <row r="9" spans="1:19" x14ac:dyDescent="0.3">
      <c r="A9" t="s">
        <v>9</v>
      </c>
      <c r="B9" t="s">
        <v>7</v>
      </c>
      <c r="C9">
        <v>1</v>
      </c>
      <c r="E9" t="s">
        <v>3</v>
      </c>
      <c r="F9">
        <v>2</v>
      </c>
      <c r="G9">
        <v>1</v>
      </c>
      <c r="H9">
        <v>2</v>
      </c>
      <c r="I9">
        <v>3</v>
      </c>
      <c r="J9">
        <v>2</v>
      </c>
      <c r="K9">
        <v>1</v>
      </c>
      <c r="L9">
        <v>0</v>
      </c>
      <c r="M9">
        <v>1</v>
      </c>
      <c r="N9">
        <v>2</v>
      </c>
      <c r="O9">
        <v>3</v>
      </c>
      <c r="Q9">
        <v>17</v>
      </c>
      <c r="S9">
        <v>0.52941176499999998</v>
      </c>
    </row>
    <row r="10" spans="1:19" x14ac:dyDescent="0.3">
      <c r="A10" t="s">
        <v>10</v>
      </c>
      <c r="B10" t="s">
        <v>4</v>
      </c>
      <c r="C10">
        <v>1</v>
      </c>
      <c r="E10" t="s">
        <v>10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0</v>
      </c>
      <c r="N10">
        <v>2</v>
      </c>
      <c r="O10">
        <v>3</v>
      </c>
      <c r="Q10">
        <v>16</v>
      </c>
      <c r="S10">
        <v>0.5625</v>
      </c>
    </row>
    <row r="11" spans="1:19" x14ac:dyDescent="0.3">
      <c r="A11" t="s">
        <v>10</v>
      </c>
      <c r="B11" t="s">
        <v>6</v>
      </c>
      <c r="C11">
        <v>1</v>
      </c>
      <c r="E11" t="s">
        <v>11</v>
      </c>
      <c r="F11">
        <v>3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0</v>
      </c>
      <c r="O11">
        <v>1</v>
      </c>
      <c r="Q11">
        <v>17</v>
      </c>
      <c r="S11">
        <v>0.52941176499999998</v>
      </c>
    </row>
    <row r="12" spans="1:19" x14ac:dyDescent="0.3">
      <c r="A12" t="s">
        <v>6</v>
      </c>
      <c r="B12" t="s">
        <v>4</v>
      </c>
      <c r="C12">
        <v>1</v>
      </c>
      <c r="E12" t="s">
        <v>12</v>
      </c>
      <c r="F12">
        <v>3</v>
      </c>
      <c r="G12">
        <v>3</v>
      </c>
      <c r="H12">
        <v>2</v>
      </c>
      <c r="I12">
        <v>2</v>
      </c>
      <c r="J12">
        <v>1</v>
      </c>
      <c r="K12">
        <v>2</v>
      </c>
      <c r="L12">
        <v>3</v>
      </c>
      <c r="M12">
        <v>3</v>
      </c>
      <c r="N12">
        <v>1</v>
      </c>
      <c r="O12">
        <v>0</v>
      </c>
      <c r="Q12">
        <v>20</v>
      </c>
      <c r="S12">
        <v>0.45</v>
      </c>
    </row>
    <row r="13" spans="1:19" x14ac:dyDescent="0.3">
      <c r="A13" t="s">
        <v>6</v>
      </c>
      <c r="B13" t="s">
        <v>7</v>
      </c>
      <c r="C13">
        <v>1</v>
      </c>
    </row>
    <row r="14" spans="1:19" x14ac:dyDescent="0.3">
      <c r="A14" t="s">
        <v>6</v>
      </c>
      <c r="B14" t="s">
        <v>5</v>
      </c>
      <c r="C14">
        <v>1</v>
      </c>
    </row>
    <row r="15" spans="1:19" x14ac:dyDescent="0.3">
      <c r="A15" t="s">
        <v>7</v>
      </c>
      <c r="B15" t="s">
        <v>4</v>
      </c>
      <c r="C15">
        <v>1</v>
      </c>
    </row>
    <row r="16" spans="1:19" x14ac:dyDescent="0.3">
      <c r="A16" t="s">
        <v>7</v>
      </c>
      <c r="B16" t="s">
        <v>8</v>
      </c>
      <c r="C16">
        <v>1</v>
      </c>
    </row>
    <row r="17" spans="1:3" x14ac:dyDescent="0.3">
      <c r="A17" t="s">
        <v>7</v>
      </c>
      <c r="B17" t="s">
        <v>5</v>
      </c>
      <c r="C17">
        <v>1</v>
      </c>
    </row>
    <row r="18" spans="1:3" x14ac:dyDescent="0.3">
      <c r="A18" t="s">
        <v>4</v>
      </c>
      <c r="B18" t="s">
        <v>8</v>
      </c>
      <c r="C18">
        <v>1</v>
      </c>
    </row>
    <row r="19" spans="1:3" x14ac:dyDescent="0.3">
      <c r="A19" t="s">
        <v>4</v>
      </c>
      <c r="B19" t="s">
        <v>11</v>
      </c>
      <c r="C19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41E1-0400-44C7-93F8-63115C3CA72F}">
  <dimension ref="A1:K6"/>
  <sheetViews>
    <sheetView tabSelected="1" workbookViewId="0">
      <selection activeCell="I15" sqref="I15"/>
    </sheetView>
  </sheetViews>
  <sheetFormatPr defaultRowHeight="14.4" x14ac:dyDescent="0.3"/>
  <sheetData>
    <row r="1" spans="1:11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  <c r="H1" t="s">
        <v>3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v>1</v>
      </c>
      <c r="B3">
        <f>0.15+0.85*(C2/5+D2/5)</f>
        <v>0.49</v>
      </c>
      <c r="C3">
        <f>0.15+0.85*(B3/2+D2/5+G2/7+I2/3+H2/3)</f>
        <v>1.2163452380952378</v>
      </c>
      <c r="D3">
        <f>0.15+0.85*(B3/2+C3/5+G2/7+F2/4+E2/3)</f>
        <v>1.1822905952380951</v>
      </c>
      <c r="E3">
        <f>0.15+0.85*(D3/5+G2/7+F2/4)</f>
        <v>0.68491797261904752</v>
      </c>
      <c r="F3">
        <f>0.15+0.85*(D3/5+E3/3+G2/7+K2/2)</f>
        <v>1.0914780648611111</v>
      </c>
      <c r="G3">
        <f>0.15+0.85*(E3/3+D3/5+C3/5+H2/3+I2/3+J2/2+F3/4)</f>
        <v>1.9754339393583826</v>
      </c>
      <c r="H3">
        <f>0.15+0.85*(C3/5+I2/3+G3/7)</f>
        <v>0.8799861450173273</v>
      </c>
      <c r="I3">
        <f>0.15+0.85*(H3/3+C3/5+G3/7)</f>
        <v>0.8459822194389035</v>
      </c>
      <c r="J3">
        <f>0.15+0.85*(G3/7+K2/2)</f>
        <v>0.81487412120780367</v>
      </c>
      <c r="K3">
        <f>0.15+0.85*(F3/4+J3/2)</f>
        <v>0.72826059029630263</v>
      </c>
    </row>
    <row r="4" spans="1:11" x14ac:dyDescent="0.3">
      <c r="A4">
        <v>2</v>
      </c>
      <c r="B4">
        <f t="shared" ref="B4:B6" si="0">0.15+0.85*(C3/5+D3/5)</f>
        <v>0.55776809166666663</v>
      </c>
      <c r="C4">
        <f t="shared" ref="C4:C6" si="1">0.15+0.85*(B4/2+D3/5+G3/7+I3/3+H3/3)</f>
        <v>1.3169393312858781</v>
      </c>
      <c r="D4">
        <f t="shared" ref="D4:D6" si="2">0.15+0.85*(B4/2+C4/5+G3/7+F3/4+E3/3)</f>
        <v>1.2768044275097856</v>
      </c>
      <c r="E4">
        <f t="shared" ref="E4:E6" si="3">0.15+0.85*(D4/5+G3/7+F3/4)</f>
        <v>0.83886996266745328</v>
      </c>
      <c r="F4">
        <f t="shared" ref="F4:F6" si="4">0.15+0.85*(D4/5+E4/3+G3/7+K3/2)</f>
        <v>1.1541214475161741</v>
      </c>
      <c r="G4">
        <f t="shared" ref="G4:G6" si="5">0.15+0.85*(E4/3+D4/5+C4/5+H3/3+I3/3+J3/2+F4/4)</f>
        <v>1.9092129407908098</v>
      </c>
      <c r="H4">
        <f t="shared" ref="H4:H6" si="6">0.15+0.85*(C4/5+I3/3)</f>
        <v>0.61357464849295529</v>
      </c>
      <c r="I4">
        <f t="shared" ref="I4:I6" si="7">0.15+0.85*(H4/3+C4/5+G4/7)</f>
        <v>0.77955883667810633</v>
      </c>
      <c r="J4">
        <f t="shared" ref="J4:J6" si="8">0.15+0.85*(G4/7+K3/2)</f>
        <v>0.69134375082909838</v>
      </c>
      <c r="K4">
        <f t="shared" ref="K4:K6" si="9">0.15+0.85*(F4/4+J4/2)</f>
        <v>0.68907190169955379</v>
      </c>
    </row>
    <row r="5" spans="1:11" x14ac:dyDescent="0.3">
      <c r="A5">
        <v>3</v>
      </c>
      <c r="B5">
        <f t="shared" si="0"/>
        <v>0.59093643899526282</v>
      </c>
      <c r="C5">
        <f t="shared" si="1"/>
        <v>1.2447588933346208</v>
      </c>
      <c r="D5">
        <f t="shared" si="2"/>
        <v>1.3275206287460073</v>
      </c>
      <c r="E5">
        <f t="shared" si="3"/>
        <v>0.85276231443717798</v>
      </c>
      <c r="F5">
        <f t="shared" si="4"/>
        <v>1.1419830541528351</v>
      </c>
      <c r="G5">
        <f t="shared" si="5"/>
        <v>1.7601171550858854</v>
      </c>
      <c r="H5">
        <f t="shared" si="6"/>
        <v>0.58248401559234897</v>
      </c>
      <c r="I5">
        <f t="shared" si="7"/>
        <v>0.74037466130705143</v>
      </c>
      <c r="J5">
        <f t="shared" si="8"/>
        <v>0.65658406991131069</v>
      </c>
      <c r="K5">
        <f t="shared" si="9"/>
        <v>0.67171962871978452</v>
      </c>
    </row>
    <row r="6" spans="1:11" x14ac:dyDescent="0.3">
      <c r="A6">
        <v>4</v>
      </c>
      <c r="B6">
        <f t="shared" si="0"/>
        <v>0.58728751875370677</v>
      </c>
      <c r="C6">
        <f t="shared" si="1"/>
        <v>1.213814172500977</v>
      </c>
      <c r="D6">
        <f t="shared" si="2"/>
        <v>1.3039615045825028</v>
      </c>
      <c r="E6">
        <f t="shared" si="3"/>
        <v>0.82807336647550334</v>
      </c>
      <c r="F6">
        <f t="shared" si="4"/>
        <v>1.1055035968419935</v>
      </c>
      <c r="G6">
        <f t="shared" si="5"/>
        <v>1.7014203547683115</v>
      </c>
      <c r="H6">
        <f t="shared" si="6"/>
        <v>0.56612123002883064</v>
      </c>
      <c r="I6">
        <f t="shared" si="7"/>
        <v>0.72335046757901078</v>
      </c>
      <c r="J6">
        <f t="shared" si="8"/>
        <v>0.64208188528491761</v>
      </c>
      <c r="K6">
        <f t="shared" si="9"/>
        <v>0.65780431557501362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B0F9-B0EC-4938-B78D-685CBD56559D}">
  <dimension ref="A1:T69"/>
  <sheetViews>
    <sheetView workbookViewId="0">
      <selection activeCell="F77" sqref="F77"/>
    </sheetView>
  </sheetViews>
  <sheetFormatPr defaultRowHeight="14.4" x14ac:dyDescent="0.3"/>
  <sheetData>
    <row r="1" spans="1:20" x14ac:dyDescent="0.3">
      <c r="B1" s="1"/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3</v>
      </c>
      <c r="J1" s="1" t="s">
        <v>10</v>
      </c>
      <c r="K1" s="1" t="s">
        <v>11</v>
      </c>
      <c r="L1" s="1" t="s">
        <v>12</v>
      </c>
    </row>
    <row r="2" spans="1:20" x14ac:dyDescent="0.3">
      <c r="B2" s="1" t="s">
        <v>5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2"/>
      <c r="N2" s="2">
        <v>1</v>
      </c>
      <c r="P2" cm="1">
        <f t="array" ref="P2">MMULT(C2:L2,$N$2:$N$11)</f>
        <v>2</v>
      </c>
      <c r="R2">
        <f>P2/$P$13</f>
        <v>0.16116459280507606</v>
      </c>
      <c r="T2">
        <f>ABS(R2-N2)</f>
        <v>0.838835407194924</v>
      </c>
    </row>
    <row r="3" spans="1:20" x14ac:dyDescent="0.3">
      <c r="A3" t="s">
        <v>15</v>
      </c>
      <c r="B3" s="1" t="s">
        <v>6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2"/>
      <c r="N3" s="2">
        <v>1</v>
      </c>
      <c r="P3" cm="1">
        <f t="array" ref="P3">MMULT(C3:L3,$N$2:$N$11)</f>
        <v>5</v>
      </c>
      <c r="R3">
        <f t="shared" ref="R3:R11" si="0">P3/$P$13</f>
        <v>0.40291148201269011</v>
      </c>
      <c r="T3">
        <f t="shared" ref="T3:T11" si="1">ABS(R3-N3)</f>
        <v>0.59708851798730989</v>
      </c>
    </row>
    <row r="4" spans="1:20" x14ac:dyDescent="0.3">
      <c r="B4" s="1" t="s">
        <v>7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2"/>
      <c r="N4" s="2">
        <v>1</v>
      </c>
      <c r="P4" cm="1">
        <f t="array" ref="P4">MMULT(C4:L4,$N$2:$N$11)</f>
        <v>5</v>
      </c>
      <c r="R4">
        <f t="shared" si="0"/>
        <v>0.40291148201269011</v>
      </c>
      <c r="T4">
        <f t="shared" si="1"/>
        <v>0.59708851798730989</v>
      </c>
    </row>
    <row r="5" spans="1:20" x14ac:dyDescent="0.3">
      <c r="B5" s="1" t="s">
        <v>8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2"/>
      <c r="N5" s="2">
        <v>1</v>
      </c>
      <c r="P5" cm="1">
        <f t="array" ref="P5">MMULT(C5:L5,$N$2:$N$11)</f>
        <v>3</v>
      </c>
      <c r="R5">
        <f t="shared" si="0"/>
        <v>0.24174688920761409</v>
      </c>
      <c r="T5">
        <f t="shared" si="1"/>
        <v>0.75825311079238589</v>
      </c>
    </row>
    <row r="6" spans="1:20" x14ac:dyDescent="0.3">
      <c r="B6" s="1" t="s">
        <v>9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2" t="s">
        <v>16</v>
      </c>
      <c r="N6" s="2">
        <v>1</v>
      </c>
      <c r="O6" s="3" t="s">
        <v>17</v>
      </c>
      <c r="P6" cm="1">
        <f t="array" ref="P6">MMULT(C6:L6,$N$2:$N$11)</f>
        <v>4</v>
      </c>
      <c r="Q6" s="3" t="s">
        <v>17</v>
      </c>
      <c r="R6">
        <f t="shared" si="0"/>
        <v>0.32232918561015211</v>
      </c>
      <c r="S6" s="3"/>
      <c r="T6">
        <f t="shared" si="1"/>
        <v>0.67767081438984789</v>
      </c>
    </row>
    <row r="7" spans="1:20" x14ac:dyDescent="0.3">
      <c r="B7" s="1" t="s">
        <v>4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2"/>
      <c r="N7" s="2">
        <v>1</v>
      </c>
      <c r="P7" cm="1">
        <f t="array" ref="P7">MMULT(C7:L7,$N$2:$N$11)</f>
        <v>7</v>
      </c>
      <c r="R7">
        <f t="shared" si="0"/>
        <v>0.56407607481776623</v>
      </c>
      <c r="T7">
        <f t="shared" si="1"/>
        <v>0.43592392518223377</v>
      </c>
    </row>
    <row r="8" spans="1:20" x14ac:dyDescent="0.3">
      <c r="B8" s="1" t="s">
        <v>3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2"/>
      <c r="N8" s="2">
        <v>1</v>
      </c>
      <c r="P8" cm="1">
        <f t="array" ref="P8">MMULT(C8:L8,$N$2:$N$11)</f>
        <v>3</v>
      </c>
      <c r="R8">
        <f t="shared" si="0"/>
        <v>0.24174688920761409</v>
      </c>
      <c r="T8">
        <f t="shared" si="1"/>
        <v>0.75825311079238589</v>
      </c>
    </row>
    <row r="9" spans="1:20" x14ac:dyDescent="0.3">
      <c r="B9" s="1" t="s">
        <v>10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2"/>
      <c r="N9" s="2">
        <v>1</v>
      </c>
      <c r="P9" cm="1">
        <f t="array" ref="P9">MMULT(C9:L9,$N$2:$N$11)</f>
        <v>3</v>
      </c>
      <c r="R9">
        <f t="shared" si="0"/>
        <v>0.24174688920761409</v>
      </c>
      <c r="T9">
        <f t="shared" si="1"/>
        <v>0.75825311079238589</v>
      </c>
    </row>
    <row r="10" spans="1:20" x14ac:dyDescent="0.3">
      <c r="B10" s="1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2"/>
      <c r="N10" s="2">
        <v>1</v>
      </c>
      <c r="P10" cm="1">
        <f t="array" ref="P10">MMULT(C10:L10,$N$2:$N$11)</f>
        <v>2</v>
      </c>
      <c r="R10">
        <f t="shared" si="0"/>
        <v>0.16116459280507606</v>
      </c>
      <c r="T10">
        <f t="shared" si="1"/>
        <v>0.838835407194924</v>
      </c>
    </row>
    <row r="11" spans="1:20" x14ac:dyDescent="0.3">
      <c r="B11" s="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2"/>
      <c r="N11" s="2">
        <v>1</v>
      </c>
      <c r="P11" cm="1">
        <f t="array" ref="P11">MMULT(C11:L11,$N$2:$N$11)</f>
        <v>2</v>
      </c>
      <c r="R11">
        <f t="shared" si="0"/>
        <v>0.16116459280507606</v>
      </c>
      <c r="T11">
        <f t="shared" si="1"/>
        <v>0.838835407194924</v>
      </c>
    </row>
    <row r="13" spans="1:20" x14ac:dyDescent="0.3">
      <c r="P13">
        <f>SQRT(POWER(P2,2)+POWER(P3,2)+POWER(P4,2)+POWER(P5,2)+POWER(P6,2)+POWER(P7,2)+POWER(P8,2)+POWER(P9,2)+POWER(P10,2)+POWER(P11,2))</f>
        <v>12.409673645990857</v>
      </c>
      <c r="T13">
        <f>SQRT(T2^2+T3^2+T4^2+T5^2+T6^2+T7^2+T8^2+T9^2+T10^2+T11^2)</f>
        <v>2.2799286521769191</v>
      </c>
    </row>
    <row r="15" spans="1:20" x14ac:dyDescent="0.3">
      <c r="B15" s="1"/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4</v>
      </c>
      <c r="I15" s="1" t="s">
        <v>3</v>
      </c>
      <c r="J15" s="1" t="s">
        <v>10</v>
      </c>
      <c r="K15" s="1" t="s">
        <v>11</v>
      </c>
      <c r="L15" s="1" t="s">
        <v>12</v>
      </c>
    </row>
    <row r="16" spans="1:20" x14ac:dyDescent="0.3">
      <c r="B16" s="1" t="s">
        <v>5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N16">
        <v>0.16116459280507606</v>
      </c>
      <c r="P16" cm="1">
        <f t="array" ref="P16">MMULT(C16:L16,$N$16:$N$25)</f>
        <v>0.80582296402538023</v>
      </c>
      <c r="R16">
        <f>P16/$P$27</f>
        <v>0.16963778593599418</v>
      </c>
      <c r="T16">
        <f>ABS(R16-N16)</f>
        <v>8.4731931309181274E-3</v>
      </c>
    </row>
    <row r="17" spans="1:20" x14ac:dyDescent="0.3">
      <c r="A17" t="s">
        <v>18</v>
      </c>
      <c r="B17" s="1" t="s">
        <v>6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N17">
        <v>0.40291148201269011</v>
      </c>
      <c r="P17" cm="1">
        <f t="array" ref="P17">MMULT(C17:L17,$N$16:$N$25)</f>
        <v>1.6116459280507605</v>
      </c>
      <c r="R17">
        <f t="shared" ref="R17:R25" si="2">P17/$P$27</f>
        <v>0.33927557187198837</v>
      </c>
      <c r="T17">
        <f t="shared" ref="T17:T25" si="3">ABS(R17-N17)</f>
        <v>6.3635910140701746E-2</v>
      </c>
    </row>
    <row r="18" spans="1:20" x14ac:dyDescent="0.3">
      <c r="B18" s="1" t="s">
        <v>7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N18">
        <v>0.40291148201269011</v>
      </c>
      <c r="P18" cm="1">
        <f t="array" ref="P18">MMULT(C18:L18,$N$16:$N$25)</f>
        <v>1.6922282244532987</v>
      </c>
      <c r="R18">
        <f t="shared" si="2"/>
        <v>0.3562393504655878</v>
      </c>
      <c r="T18">
        <f t="shared" si="3"/>
        <v>4.6672131547102313E-2</v>
      </c>
    </row>
    <row r="19" spans="1:20" x14ac:dyDescent="0.3">
      <c r="B19" s="1" t="s">
        <v>8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2" t="s">
        <v>16</v>
      </c>
      <c r="N19">
        <v>0.24174688920761409</v>
      </c>
      <c r="O19" s="3" t="s">
        <v>17</v>
      </c>
      <c r="P19" cm="1">
        <f t="array" ref="P19">MMULT(C19:L19,$N$16:$N$25)</f>
        <v>1.2893167424406085</v>
      </c>
      <c r="Q19" s="3" t="s">
        <v>17</v>
      </c>
      <c r="R19">
        <f t="shared" si="2"/>
        <v>0.27142045749759069</v>
      </c>
      <c r="T19">
        <f t="shared" si="3"/>
        <v>2.967356828997661E-2</v>
      </c>
    </row>
    <row r="20" spans="1:20" x14ac:dyDescent="0.3">
      <c r="B20" s="1" t="s">
        <v>9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N20">
        <v>0.32232918561015211</v>
      </c>
      <c r="P20" cm="1">
        <f t="array" ref="P20">MMULT(C20:L20,$N$16:$N$25)</f>
        <v>1.3698990388431465</v>
      </c>
      <c r="R20">
        <f t="shared" si="2"/>
        <v>0.28838423609119013</v>
      </c>
      <c r="T20">
        <f t="shared" si="3"/>
        <v>3.3944949518961987E-2</v>
      </c>
    </row>
    <row r="21" spans="1:20" x14ac:dyDescent="0.3">
      <c r="B21" s="1" t="s">
        <v>4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N21">
        <v>0.56407607481776623</v>
      </c>
      <c r="P21" cm="1">
        <f t="array" ref="P21">MMULT(C21:L21,$N$16:$N$25)</f>
        <v>2.0145574100634502</v>
      </c>
      <c r="R21">
        <f t="shared" si="2"/>
        <v>0.42409446483998536</v>
      </c>
      <c r="T21">
        <f t="shared" si="3"/>
        <v>0.13998160997778086</v>
      </c>
    </row>
    <row r="22" spans="1:20" x14ac:dyDescent="0.3">
      <c r="B22" s="1" t="s">
        <v>3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0</v>
      </c>
      <c r="N22">
        <v>0.24174688920761409</v>
      </c>
      <c r="P22" cm="1">
        <f t="array" ref="P22">MMULT(C22:L22,$N$16:$N$25)</f>
        <v>1.2087344460380705</v>
      </c>
      <c r="R22">
        <f t="shared" si="2"/>
        <v>0.25445667890399132</v>
      </c>
      <c r="T22">
        <f t="shared" si="3"/>
        <v>1.2709789696377233E-2</v>
      </c>
    </row>
    <row r="23" spans="1:20" x14ac:dyDescent="0.3">
      <c r="B23" s="1" t="s">
        <v>10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N23">
        <v>0.24174688920761409</v>
      </c>
      <c r="P23" cm="1">
        <f t="array" ref="P23">MMULT(C23:L23,$N$16:$N$25)</f>
        <v>1.2087344460380705</v>
      </c>
      <c r="R23">
        <f t="shared" si="2"/>
        <v>0.25445667890399132</v>
      </c>
      <c r="T23">
        <f t="shared" si="3"/>
        <v>1.2709789696377233E-2</v>
      </c>
    </row>
    <row r="24" spans="1:20" x14ac:dyDescent="0.3">
      <c r="B24" s="1" t="s">
        <v>11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N24">
        <v>0.16116459280507606</v>
      </c>
      <c r="P24" cm="1">
        <f t="array" ref="P24">MMULT(C24:L24,$N$16:$N$25)</f>
        <v>0.72524066762284223</v>
      </c>
      <c r="R24">
        <f t="shared" si="2"/>
        <v>0.15267400734239478</v>
      </c>
      <c r="T24">
        <f t="shared" si="3"/>
        <v>8.4905854626812771E-3</v>
      </c>
    </row>
    <row r="25" spans="1:20" x14ac:dyDescent="0.3">
      <c r="B25" s="1" t="s">
        <v>12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N25">
        <v>0.16116459280507606</v>
      </c>
      <c r="P25" cm="1">
        <f t="array" ref="P25">MMULT(C25:L25,$N$16:$N$25)</f>
        <v>0.48349377841522817</v>
      </c>
      <c r="R25">
        <f t="shared" si="2"/>
        <v>0.10178267156159651</v>
      </c>
      <c r="T25">
        <f t="shared" si="3"/>
        <v>5.9381921243479546E-2</v>
      </c>
    </row>
    <row r="27" spans="1:20" x14ac:dyDescent="0.3">
      <c r="P27">
        <f>SQRT(P16^2+P17^2+P18^2+P19^2+P20^2+P21^2+P20^2+P21^2+P22^2+P23^2)</f>
        <v>4.7502563157091915</v>
      </c>
      <c r="T27">
        <f>SQRT(T16^2+T17^2+T18^2+T19^2+T20^2+T21^2+T22^2+T23^2+T24^2+T25^2)</f>
        <v>0.17846182625316218</v>
      </c>
    </row>
    <row r="29" spans="1:20" x14ac:dyDescent="0.3">
      <c r="B29" s="1"/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4</v>
      </c>
      <c r="I29" s="1" t="s">
        <v>3</v>
      </c>
      <c r="J29" s="1" t="s">
        <v>10</v>
      </c>
      <c r="K29" s="1" t="s">
        <v>11</v>
      </c>
      <c r="L29" s="1" t="s">
        <v>12</v>
      </c>
    </row>
    <row r="30" spans="1:20" x14ac:dyDescent="0.3">
      <c r="B30" s="1" t="s">
        <v>5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N30">
        <v>0.16963778593599418</v>
      </c>
      <c r="P30" cm="1">
        <f t="array" ref="P30">MMULT(C30:L30,$N$30:$N$39)</f>
        <v>0.69551492233757617</v>
      </c>
      <c r="R30">
        <f t="shared" ref="R30:R39" si="4">P30/$P$41</f>
        <v>0.18850823767317945</v>
      </c>
      <c r="T30">
        <f>ABS(R30-N30)</f>
        <v>1.8870451737185268E-2</v>
      </c>
    </row>
    <row r="31" spans="1:20" x14ac:dyDescent="0.3">
      <c r="A31" t="s">
        <v>19</v>
      </c>
      <c r="B31" s="1" t="s">
        <v>6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N31">
        <v>0.33927557187198837</v>
      </c>
      <c r="P31" cm="1">
        <f t="array" ref="P31">MMULT(C31:L31,$N$30:$N$39)</f>
        <v>1.4588849590495498</v>
      </c>
      <c r="R31">
        <f t="shared" si="4"/>
        <v>0.39540752292423004</v>
      </c>
      <c r="T31">
        <f t="shared" ref="T31:T36" si="5">ABS(R31-N31)</f>
        <v>5.6131951052241669E-2</v>
      </c>
    </row>
    <row r="32" spans="1:20" x14ac:dyDescent="0.3">
      <c r="B32" s="1" t="s">
        <v>7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N32">
        <v>0.3562393504655878</v>
      </c>
      <c r="P32" cm="1">
        <f t="array" ref="P32">MMULT(C32:L32,$N$30:$N$39)</f>
        <v>1.4928125162367487</v>
      </c>
      <c r="R32">
        <f t="shared" si="4"/>
        <v>0.4046030467131656</v>
      </c>
      <c r="T32">
        <f t="shared" si="5"/>
        <v>4.8363696247577803E-2</v>
      </c>
    </row>
    <row r="33" spans="1:20" x14ac:dyDescent="0.3">
      <c r="B33" s="1" t="s">
        <v>8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2" t="s">
        <v>16</v>
      </c>
      <c r="N33">
        <v>0.27142045749759069</v>
      </c>
      <c r="O33" s="3" t="s">
        <v>17</v>
      </c>
      <c r="P33" cm="1">
        <f t="array" ref="P33">MMULT(C33:L33,$N$30:$N$39)</f>
        <v>1.0687180513967633</v>
      </c>
      <c r="Q33" s="3" t="s">
        <v>17</v>
      </c>
      <c r="R33">
        <f t="shared" si="4"/>
        <v>0.28965899935147088</v>
      </c>
      <c r="T33">
        <f t="shared" si="5"/>
        <v>1.8238541853880186E-2</v>
      </c>
    </row>
    <row r="34" spans="1:20" x14ac:dyDescent="0.3">
      <c r="B34" s="1" t="s">
        <v>9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N34">
        <v>0.28838423609119013</v>
      </c>
      <c r="P34" cm="1">
        <f t="array" ref="P34">MMULT(C34:L34,$N$30:$N$39)</f>
        <v>1.1535369443647605</v>
      </c>
      <c r="R34">
        <f t="shared" si="4"/>
        <v>0.31264780882380983</v>
      </c>
      <c r="T34">
        <f t="shared" si="5"/>
        <v>2.4263572732619698E-2</v>
      </c>
    </row>
    <row r="35" spans="1:20" x14ac:dyDescent="0.3">
      <c r="B35" s="1" t="s">
        <v>4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1</v>
      </c>
      <c r="L35" s="1">
        <v>0</v>
      </c>
      <c r="N35">
        <v>0.42409446483998536</v>
      </c>
      <c r="P35" cm="1">
        <f t="array" ref="P35">MMULT(C35:L35,$N$30:$N$39)</f>
        <v>1.9169069810767345</v>
      </c>
      <c r="R35">
        <f t="shared" si="4"/>
        <v>0.51954709407486055</v>
      </c>
      <c r="T35">
        <f t="shared" si="5"/>
        <v>9.5452629234875186E-2</v>
      </c>
    </row>
    <row r="36" spans="1:20" x14ac:dyDescent="0.3">
      <c r="B36" s="1" t="s">
        <v>3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N36">
        <v>0.25445667890399132</v>
      </c>
      <c r="P36" cm="1">
        <f t="array" ref="P36">MMULT(C36:L36,$N$30:$N$39)</f>
        <v>1.017826715615965</v>
      </c>
      <c r="R36">
        <f t="shared" si="4"/>
        <v>0.2758657136680675</v>
      </c>
      <c r="T36">
        <f t="shared" si="5"/>
        <v>2.1409034764076185E-2</v>
      </c>
    </row>
    <row r="37" spans="1:20" x14ac:dyDescent="0.3">
      <c r="B37" s="1" t="s">
        <v>10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N37">
        <v>0.25445667890399132</v>
      </c>
      <c r="P37" cm="1">
        <f t="array" ref="P37">MMULT(C37:L37,$N$30:$N$39)</f>
        <v>1.017826715615965</v>
      </c>
      <c r="R37">
        <f t="shared" si="4"/>
        <v>0.2758657136680675</v>
      </c>
      <c r="T37">
        <f>ABS(R37-N37)</f>
        <v>2.1409034764076185E-2</v>
      </c>
    </row>
    <row r="38" spans="1:20" x14ac:dyDescent="0.3">
      <c r="B38" s="1" t="s">
        <v>11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N38">
        <v>0.15267400734239478</v>
      </c>
      <c r="P38" cm="1">
        <f t="array" ref="P38">MMULT(C38:L38,$N$30:$N$39)</f>
        <v>0.52587713640158185</v>
      </c>
      <c r="R38">
        <f t="shared" si="4"/>
        <v>0.14253061872850151</v>
      </c>
      <c r="T38">
        <f t="shared" ref="T38:T39" si="6">ABS(R38-N38)</f>
        <v>1.0143388613893273E-2</v>
      </c>
    </row>
    <row r="39" spans="1:20" x14ac:dyDescent="0.3">
      <c r="B39" s="1" t="s">
        <v>12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N39">
        <v>0.10178267156159651</v>
      </c>
      <c r="P39" cm="1">
        <f t="array" ref="P39">MMULT(C39:L39,$N$30:$N$39)</f>
        <v>0.44105824343358491</v>
      </c>
      <c r="R39">
        <f t="shared" si="4"/>
        <v>0.11954180925616259</v>
      </c>
      <c r="T39">
        <f t="shared" si="6"/>
        <v>1.7759137694566079E-2</v>
      </c>
    </row>
    <row r="41" spans="1:20" x14ac:dyDescent="0.3">
      <c r="P41">
        <f>SQRT(P30^2+P31^2+P32^2+P33^2+P34^2+P35^2+P36^2+P37^2+P38^2+P38^2)</f>
        <v>3.6895730972956442</v>
      </c>
      <c r="T41">
        <f>SQRT(T30^2+T31^2+T32^2+T33^2+T34^2+T35^2+T36^2+T37^2+T38^2+T39^2)</f>
        <v>0.1312001358012557</v>
      </c>
    </row>
    <row r="43" spans="1:20" x14ac:dyDescent="0.3">
      <c r="B43" s="1"/>
      <c r="C43" s="1" t="s">
        <v>5</v>
      </c>
      <c r="D43" s="1" t="s">
        <v>6</v>
      </c>
      <c r="E43" s="1" t="s">
        <v>7</v>
      </c>
      <c r="F43" s="1" t="s">
        <v>8</v>
      </c>
      <c r="G43" s="1" t="s">
        <v>9</v>
      </c>
      <c r="H43" s="1" t="s">
        <v>4</v>
      </c>
      <c r="I43" s="1" t="s">
        <v>3</v>
      </c>
      <c r="J43" s="1" t="s">
        <v>10</v>
      </c>
      <c r="K43" s="1" t="s">
        <v>11</v>
      </c>
      <c r="L43" s="1" t="s">
        <v>12</v>
      </c>
    </row>
    <row r="44" spans="1:20" x14ac:dyDescent="0.3">
      <c r="B44" s="1" t="s">
        <v>5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N44">
        <v>0.18850823767317945</v>
      </c>
      <c r="P44" cm="1">
        <f t="array" ref="P44">MMULT(C44:L44,$N$44:$N$53)</f>
        <v>0.80001056963739559</v>
      </c>
      <c r="R44">
        <f>P44/$P$55</f>
        <v>0.19137734035061413</v>
      </c>
      <c r="T44">
        <f>ABS(R44-N44)</f>
        <v>2.8691026774346762E-3</v>
      </c>
    </row>
    <row r="45" spans="1:20" x14ac:dyDescent="0.3">
      <c r="A45" t="s">
        <v>20</v>
      </c>
      <c r="B45" s="1" t="s">
        <v>6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N45">
        <v>0.39540752292423004</v>
      </c>
      <c r="P45" cm="1">
        <f t="array" ref="P45">MMULT(C45:L45,$N$44:$N$53)</f>
        <v>1.6643898057973407</v>
      </c>
      <c r="R45">
        <f t="shared" ref="R45:R53" si="7">P45/$P$55</f>
        <v>0.3981528575110479</v>
      </c>
      <c r="T45">
        <f t="shared" ref="T45:T53" si="8">ABS(R45-N45)</f>
        <v>2.7453345868178602E-3</v>
      </c>
    </row>
    <row r="46" spans="1:20" x14ac:dyDescent="0.3">
      <c r="B46" s="1" t="s">
        <v>7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N46">
        <v>0.4046030467131656</v>
      </c>
      <c r="P46" cm="1">
        <f t="array" ref="P46">MMULT(C46:L46,$N$44:$N$53)</f>
        <v>1.7057696628475507</v>
      </c>
      <c r="R46">
        <f t="shared" si="7"/>
        <v>0.40805168546021758</v>
      </c>
      <c r="T46">
        <f t="shared" si="8"/>
        <v>3.4486387470519797E-3</v>
      </c>
    </row>
    <row r="47" spans="1:20" x14ac:dyDescent="0.3">
      <c r="B47" s="1" t="s">
        <v>8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2" t="s">
        <v>16</v>
      </c>
      <c r="N47">
        <v>0.28965899935147088</v>
      </c>
      <c r="O47" s="3" t="s">
        <v>17</v>
      </c>
      <c r="P47" cm="1">
        <f t="array" ref="P47">MMULT(C47:L47,$N$44:$N$53)</f>
        <v>1.236797949611836</v>
      </c>
      <c r="Q47" s="3" t="s">
        <v>17</v>
      </c>
      <c r="R47">
        <f t="shared" si="7"/>
        <v>0.29586496870296097</v>
      </c>
      <c r="T47">
        <f t="shared" si="8"/>
        <v>6.2059693514900927E-3</v>
      </c>
    </row>
    <row r="48" spans="1:20" x14ac:dyDescent="0.3">
      <c r="B48" s="1" t="s">
        <v>9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N48">
        <v>0.31264780882380983</v>
      </c>
      <c r="P48" cm="1">
        <f t="array" ref="P48">MMULT(C48:L48,$N$44:$N$53)</f>
        <v>1.3333509493956597</v>
      </c>
      <c r="R48">
        <f t="shared" si="7"/>
        <v>0.3189622339176903</v>
      </c>
      <c r="T48">
        <f t="shared" si="8"/>
        <v>6.3144250938804714E-3</v>
      </c>
    </row>
    <row r="49" spans="1:20" x14ac:dyDescent="0.3">
      <c r="B49" s="1" t="s">
        <v>4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0</v>
      </c>
      <c r="N49">
        <v>0.51954709407486055</v>
      </c>
      <c r="P49" cm="1">
        <f t="array" ref="P49">MMULT(C49:L49,$N$44:$N$53)</f>
        <v>2.096579423877313</v>
      </c>
      <c r="R49">
        <f t="shared" si="7"/>
        <v>0.50154061609126477</v>
      </c>
      <c r="T49">
        <f t="shared" si="8"/>
        <v>1.8006477983595781E-2</v>
      </c>
    </row>
    <row r="50" spans="1:20" x14ac:dyDescent="0.3">
      <c r="B50" s="1" t="s">
        <v>3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N50">
        <v>0.2758657136680675</v>
      </c>
      <c r="P50" cm="1">
        <f t="array" ref="P50">MMULT(C50:L50,$N$44:$N$53)</f>
        <v>1.1908203306671581</v>
      </c>
      <c r="R50">
        <f t="shared" si="7"/>
        <v>0.28486627098166134</v>
      </c>
      <c r="T50">
        <f t="shared" si="8"/>
        <v>9.0005573135938377E-3</v>
      </c>
    </row>
    <row r="51" spans="1:20" x14ac:dyDescent="0.3">
      <c r="B51" s="1" t="s">
        <v>10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N51">
        <v>0.2758657136680675</v>
      </c>
      <c r="P51" cm="1">
        <f t="array" ref="P51">MMULT(C51:L51,$N$44:$N$53)</f>
        <v>1.1908203306671581</v>
      </c>
      <c r="R51">
        <f t="shared" si="7"/>
        <v>0.28486627098166134</v>
      </c>
      <c r="T51">
        <f t="shared" si="8"/>
        <v>9.0005573135938377E-3</v>
      </c>
    </row>
    <row r="52" spans="1:20" x14ac:dyDescent="0.3"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N52">
        <v>0.14253061872850151</v>
      </c>
      <c r="P52" cm="1">
        <f t="array" ref="P52">MMULT(C52:L52,$N$44:$N$53)</f>
        <v>0.63908890333102319</v>
      </c>
      <c r="R52">
        <f t="shared" si="7"/>
        <v>0.15288189832606539</v>
      </c>
      <c r="T52">
        <f t="shared" si="8"/>
        <v>1.0351279597563878E-2</v>
      </c>
    </row>
    <row r="53" spans="1:20" x14ac:dyDescent="0.3">
      <c r="B53" s="1" t="s">
        <v>12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N53">
        <v>0.11954180925616259</v>
      </c>
      <c r="P53" cm="1">
        <f t="array" ref="P53">MMULT(C53:L53,$N$44:$N$53)</f>
        <v>0.4551784275523113</v>
      </c>
      <c r="R53">
        <f t="shared" si="7"/>
        <v>0.10888710744086667</v>
      </c>
      <c r="T53">
        <f t="shared" si="8"/>
        <v>1.0654701815295917E-2</v>
      </c>
    </row>
    <row r="55" spans="1:20" x14ac:dyDescent="0.3">
      <c r="P55">
        <f>SQRT(P44^2+P45^2+P46^2+P47^2+P48^2+P49^2+P50^2+P51^2+P52^2+P53^2)</f>
        <v>4.1802784392955346</v>
      </c>
      <c r="T55">
        <f>SQRT(T44^2+T45^2+T46^2+T47^2+T48^2+T49^2+T50^2+T51^2+T52^2+T53^2)</f>
        <v>2.8512676384318578E-2</v>
      </c>
    </row>
    <row r="57" spans="1:20" x14ac:dyDescent="0.3">
      <c r="B57" s="1"/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1" t="s">
        <v>4</v>
      </c>
      <c r="I57" s="1" t="s">
        <v>3</v>
      </c>
      <c r="J57" s="1" t="s">
        <v>10</v>
      </c>
      <c r="K57" s="1" t="s">
        <v>11</v>
      </c>
      <c r="L57" s="1" t="s">
        <v>12</v>
      </c>
    </row>
    <row r="58" spans="1:20" x14ac:dyDescent="0.3">
      <c r="B58" s="1" t="s">
        <v>5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N58">
        <v>0.19137734035061413</v>
      </c>
      <c r="P58" cm="1">
        <f t="array" ref="P58">MMULT(C58:L58,$N$58:$N$67)</f>
        <v>0.80620454297126543</v>
      </c>
      <c r="R58">
        <f>P58/$P$69</f>
        <v>0.19225347466801879</v>
      </c>
      <c r="T58">
        <f>ABS(R58-N58)</f>
        <v>8.7613431740465875E-4</v>
      </c>
    </row>
    <row r="59" spans="1:20" x14ac:dyDescent="0.3">
      <c r="A59" t="s">
        <v>21</v>
      </c>
      <c r="B59" s="1" t="s">
        <v>6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N59">
        <v>0.3981528575110479</v>
      </c>
      <c r="P59" cm="1">
        <f t="array" ref="P59">MMULT(C59:L59,$N$58:$N$67)</f>
        <v>1.6707021838654192</v>
      </c>
      <c r="R59">
        <f t="shared" ref="R59:R67" si="9">P59/$P$69</f>
        <v>0.39840795091503484</v>
      </c>
      <c r="T59">
        <f t="shared" ref="T59:T67" si="10">ABS(R59-N59)</f>
        <v>2.5509340398693903E-4</v>
      </c>
    </row>
    <row r="60" spans="1:20" x14ac:dyDescent="0.3">
      <c r="B60" s="1" t="s">
        <v>7</v>
      </c>
      <c r="C60" s="1">
        <v>1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N60">
        <v>0.40805168546021758</v>
      </c>
      <c r="P60" cm="1">
        <f t="array" ref="P60">MMULT(C60:L60,$N$58:$N$67)</f>
        <v>1.7058980165735782</v>
      </c>
      <c r="R60">
        <f t="shared" si="9"/>
        <v>0.40680100847216527</v>
      </c>
      <c r="T60">
        <f t="shared" si="10"/>
        <v>1.2506769880523128E-3</v>
      </c>
    </row>
    <row r="61" spans="1:20" x14ac:dyDescent="0.3">
      <c r="B61" s="1" t="s">
        <v>8</v>
      </c>
      <c r="C61" s="1">
        <v>0</v>
      </c>
      <c r="D61" s="1">
        <v>0</v>
      </c>
      <c r="E61" s="1">
        <v>1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2" t="s">
        <v>16</v>
      </c>
      <c r="N61">
        <v>0.29586496870296097</v>
      </c>
      <c r="O61" s="3" t="s">
        <v>17</v>
      </c>
      <c r="P61" cm="1">
        <f t="array" ref="P61">MMULT(C61:L61,$N$58:$N$67)</f>
        <v>1.2285545354691727</v>
      </c>
      <c r="Q61" s="3" t="s">
        <v>17</v>
      </c>
      <c r="R61">
        <f t="shared" si="9"/>
        <v>0.29297016535358389</v>
      </c>
      <c r="T61">
        <f t="shared" si="10"/>
        <v>2.8948033493770842E-3</v>
      </c>
    </row>
    <row r="62" spans="1:20" x14ac:dyDescent="0.3">
      <c r="B62" s="1" t="s">
        <v>9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N62">
        <v>0.3189622339176903</v>
      </c>
      <c r="P62" cm="1">
        <f t="array" ref="P62">MMULT(C62:L62,$N$58:$N$67)</f>
        <v>1.3143443776953099</v>
      </c>
      <c r="R62">
        <f t="shared" si="9"/>
        <v>0.31342824314908924</v>
      </c>
      <c r="T62">
        <f t="shared" si="10"/>
        <v>5.5339907686010603E-3</v>
      </c>
    </row>
    <row r="63" spans="1:20" x14ac:dyDescent="0.3">
      <c r="B63" s="1" t="s">
        <v>4</v>
      </c>
      <c r="C63" s="1">
        <v>0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N63">
        <v>0.50154061609126477</v>
      </c>
      <c r="P63" cm="1">
        <f t="array" ref="P63">MMULT(C63:L63,$N$58:$N$67)</f>
        <v>2.143646185881305</v>
      </c>
      <c r="R63">
        <f t="shared" si="9"/>
        <v>0.51118966183897496</v>
      </c>
      <c r="T63">
        <f t="shared" si="10"/>
        <v>9.6490457477101943E-3</v>
      </c>
    </row>
    <row r="64" spans="1:20" x14ac:dyDescent="0.3">
      <c r="B64" s="1" t="s">
        <v>3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N64">
        <v>0.28486627098166134</v>
      </c>
      <c r="P64" cm="1">
        <f t="array" ref="P64">MMULT(C64:L64,$N$58:$N$67)</f>
        <v>1.184559744583974</v>
      </c>
      <c r="R64">
        <f t="shared" si="9"/>
        <v>0.28247884340717083</v>
      </c>
      <c r="T64">
        <f t="shared" si="10"/>
        <v>2.3874275744905082E-3</v>
      </c>
    </row>
    <row r="65" spans="2:20" x14ac:dyDescent="0.3">
      <c r="B65" s="1" t="s">
        <v>10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N65">
        <v>0.28486627098166134</v>
      </c>
      <c r="P65" cm="1">
        <f t="array" ref="P65">MMULT(C65:L65,$N$58:$N$67)</f>
        <v>1.184559744583974</v>
      </c>
      <c r="R65">
        <f t="shared" si="9"/>
        <v>0.28247884340717083</v>
      </c>
      <c r="T65">
        <f t="shared" si="10"/>
        <v>2.3874275744905082E-3</v>
      </c>
    </row>
    <row r="66" spans="2:20" x14ac:dyDescent="0.3">
      <c r="B66" s="1" t="s">
        <v>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N66">
        <v>0.15288189832606539</v>
      </c>
      <c r="P66" cm="1">
        <f t="array" ref="P66">MMULT(C66:L66,$N$58:$N$67)</f>
        <v>0.61042772353213148</v>
      </c>
      <c r="R66">
        <f t="shared" si="9"/>
        <v>0.14556709200648082</v>
      </c>
      <c r="T66">
        <f t="shared" si="10"/>
        <v>7.3148063195845603E-3</v>
      </c>
    </row>
    <row r="67" spans="2:20" x14ac:dyDescent="0.3">
      <c r="B67" s="1" t="s">
        <v>12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N67">
        <v>0.10888710744086667</v>
      </c>
      <c r="P67" cm="1">
        <f t="array" ref="P67">MMULT(C67:L67,$N$58:$N$67)</f>
        <v>0.47184413224375565</v>
      </c>
      <c r="R67">
        <f t="shared" si="9"/>
        <v>0.11251942787527976</v>
      </c>
      <c r="T67">
        <f t="shared" si="10"/>
        <v>3.6323204344130833E-3</v>
      </c>
    </row>
    <row r="69" spans="2:20" x14ac:dyDescent="0.3">
      <c r="P69">
        <f>SQRT(P58^2+P59^2+P60^2+P61^2+P62^2+P63^2+P64^2+P65^2+P66^2+P67^2)</f>
        <v>4.1934458888891903</v>
      </c>
      <c r="T69">
        <f>SQRT(T58^2+T59^2+T60^2+T61^2+T62^2+T63^2+T64^2+T65^2+T66^2+T67^2)</f>
        <v>1.4581003569488295E-2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9AEA-25C0-4B6F-ACC4-997630B3BF7C}">
  <dimension ref="A1:L46"/>
  <sheetViews>
    <sheetView workbookViewId="0">
      <selection activeCell="K14" sqref="K14"/>
    </sheetView>
  </sheetViews>
  <sheetFormatPr defaultRowHeight="14.4" x14ac:dyDescent="0.3"/>
  <cols>
    <col min="8" max="8" width="25" customWidth="1"/>
    <col min="9" max="9" width="55" customWidth="1"/>
    <col min="10" max="10" width="7.77734375" customWidth="1"/>
    <col min="11" max="11" width="38.77734375" customWidth="1"/>
  </cols>
  <sheetData>
    <row r="1" spans="1:12" x14ac:dyDescent="0.3">
      <c r="A1" t="s">
        <v>0</v>
      </c>
      <c r="B1" t="s">
        <v>1</v>
      </c>
      <c r="C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K1" t="s">
        <v>27</v>
      </c>
    </row>
    <row r="2" spans="1:12" x14ac:dyDescent="0.3">
      <c r="A2" t="s">
        <v>3</v>
      </c>
      <c r="B2" t="s">
        <v>4</v>
      </c>
      <c r="C2">
        <v>1</v>
      </c>
      <c r="E2" s="1">
        <v>1</v>
      </c>
      <c r="F2" s="1" t="s">
        <v>3</v>
      </c>
      <c r="G2" s="1" t="s">
        <v>10</v>
      </c>
      <c r="H2" s="1"/>
      <c r="I2" s="1" t="s">
        <v>28</v>
      </c>
    </row>
    <row r="3" spans="1:12" x14ac:dyDescent="0.3">
      <c r="A3" t="s">
        <v>3</v>
      </c>
      <c r="B3" t="s">
        <v>10</v>
      </c>
      <c r="C3">
        <v>1</v>
      </c>
      <c r="E3" s="1">
        <v>2</v>
      </c>
      <c r="F3" s="1" t="s">
        <v>3</v>
      </c>
      <c r="G3" s="1" t="s">
        <v>6</v>
      </c>
      <c r="H3" s="1"/>
      <c r="I3" s="1" t="s">
        <v>29</v>
      </c>
      <c r="K3" s="4" t="s">
        <v>25</v>
      </c>
    </row>
    <row r="4" spans="1:12" ht="15.6" x14ac:dyDescent="0.35">
      <c r="A4" t="s">
        <v>3</v>
      </c>
      <c r="B4" t="s">
        <v>6</v>
      </c>
      <c r="C4">
        <v>1</v>
      </c>
      <c r="E4" s="1">
        <v>3</v>
      </c>
      <c r="F4" s="1" t="s">
        <v>3</v>
      </c>
      <c r="G4" s="1" t="s">
        <v>5</v>
      </c>
      <c r="H4" s="1" t="s">
        <v>6</v>
      </c>
      <c r="I4" s="1" t="s">
        <v>30</v>
      </c>
      <c r="K4" t="s">
        <v>81</v>
      </c>
      <c r="L4">
        <v>0</v>
      </c>
    </row>
    <row r="5" spans="1:12" ht="15.6" x14ac:dyDescent="0.35">
      <c r="A5" t="s">
        <v>12</v>
      </c>
      <c r="B5" t="s">
        <v>9</v>
      </c>
      <c r="C5">
        <v>1</v>
      </c>
      <c r="E5" s="1">
        <v>4</v>
      </c>
      <c r="F5" s="1" t="s">
        <v>3</v>
      </c>
      <c r="G5" s="1" t="s">
        <v>4</v>
      </c>
      <c r="H5" s="1"/>
      <c r="I5" s="1" t="s">
        <v>31</v>
      </c>
      <c r="K5" t="s">
        <v>82</v>
      </c>
      <c r="L5">
        <v>0</v>
      </c>
    </row>
    <row r="6" spans="1:12" ht="15.6" x14ac:dyDescent="0.35">
      <c r="A6" t="s">
        <v>12</v>
      </c>
      <c r="B6" t="s">
        <v>11</v>
      </c>
      <c r="C6">
        <v>1</v>
      </c>
      <c r="E6" s="1">
        <v>5</v>
      </c>
      <c r="F6" s="1" t="s">
        <v>3</v>
      </c>
      <c r="G6" s="1" t="s">
        <v>7</v>
      </c>
      <c r="H6" s="1" t="s">
        <v>32</v>
      </c>
      <c r="I6" s="1" t="s">
        <v>33</v>
      </c>
      <c r="K6" t="s">
        <v>83</v>
      </c>
      <c r="L6">
        <v>4</v>
      </c>
    </row>
    <row r="7" spans="1:12" ht="15.6" x14ac:dyDescent="0.35">
      <c r="A7" t="s">
        <v>9</v>
      </c>
      <c r="B7" t="s">
        <v>4</v>
      </c>
      <c r="C7">
        <v>1</v>
      </c>
      <c r="E7" s="1">
        <v>6</v>
      </c>
      <c r="F7" s="1" t="s">
        <v>3</v>
      </c>
      <c r="G7" s="1" t="s">
        <v>11</v>
      </c>
      <c r="H7" s="1" t="s">
        <v>4</v>
      </c>
      <c r="I7" s="1" t="s">
        <v>34</v>
      </c>
      <c r="K7" t="s">
        <v>84</v>
      </c>
      <c r="L7">
        <v>0</v>
      </c>
    </row>
    <row r="8" spans="1:12" ht="15.6" x14ac:dyDescent="0.35">
      <c r="A8" t="s">
        <v>9</v>
      </c>
      <c r="B8" t="s">
        <v>8</v>
      </c>
      <c r="C8">
        <v>2</v>
      </c>
      <c r="E8" s="1">
        <v>7</v>
      </c>
      <c r="F8" s="1" t="s">
        <v>3</v>
      </c>
      <c r="G8" s="1" t="s">
        <v>9</v>
      </c>
      <c r="H8" s="1" t="s">
        <v>4</v>
      </c>
      <c r="I8" s="1" t="s">
        <v>35</v>
      </c>
      <c r="K8" t="s">
        <v>85</v>
      </c>
      <c r="L8">
        <v>15.5</v>
      </c>
    </row>
    <row r="9" spans="1:12" ht="15.6" x14ac:dyDescent="0.35">
      <c r="A9" t="s">
        <v>9</v>
      </c>
      <c r="B9" t="s">
        <v>7</v>
      </c>
      <c r="C9">
        <v>1</v>
      </c>
      <c r="E9" s="1">
        <v>8</v>
      </c>
      <c r="F9" s="1" t="s">
        <v>3</v>
      </c>
      <c r="G9" s="1" t="s">
        <v>8</v>
      </c>
      <c r="H9" s="1" t="s">
        <v>4</v>
      </c>
      <c r="I9" s="1" t="s">
        <v>36</v>
      </c>
      <c r="K9" t="s">
        <v>86</v>
      </c>
      <c r="L9">
        <v>5</v>
      </c>
    </row>
    <row r="10" spans="1:12" ht="15.6" x14ac:dyDescent="0.35">
      <c r="A10" t="s">
        <v>10</v>
      </c>
      <c r="B10" t="s">
        <v>4</v>
      </c>
      <c r="C10">
        <v>1</v>
      </c>
      <c r="E10" s="1">
        <v>9</v>
      </c>
      <c r="F10" s="1" t="s">
        <v>3</v>
      </c>
      <c r="G10" s="1" t="s">
        <v>12</v>
      </c>
      <c r="H10" s="1" t="s">
        <v>37</v>
      </c>
      <c r="I10" s="1" t="s">
        <v>38</v>
      </c>
      <c r="K10" t="s">
        <v>87</v>
      </c>
      <c r="L10">
        <v>2</v>
      </c>
    </row>
    <row r="11" spans="1:12" ht="15.6" x14ac:dyDescent="0.35">
      <c r="A11" t="s">
        <v>10</v>
      </c>
      <c r="B11" t="s">
        <v>6</v>
      </c>
      <c r="C11">
        <v>1</v>
      </c>
      <c r="E11" s="1">
        <v>10</v>
      </c>
      <c r="F11" s="1" t="s">
        <v>10</v>
      </c>
      <c r="G11" s="1" t="s">
        <v>6</v>
      </c>
      <c r="H11" s="1"/>
      <c r="I11" s="1" t="s">
        <v>39</v>
      </c>
      <c r="K11" t="s">
        <v>88</v>
      </c>
      <c r="L11">
        <v>5</v>
      </c>
    </row>
    <row r="12" spans="1:12" ht="15.6" x14ac:dyDescent="0.35">
      <c r="A12" t="s">
        <v>6</v>
      </c>
      <c r="B12" t="s">
        <v>4</v>
      </c>
      <c r="C12">
        <v>1</v>
      </c>
      <c r="E12" s="1">
        <v>11</v>
      </c>
      <c r="F12" s="1" t="s">
        <v>10</v>
      </c>
      <c r="G12" s="1" t="s">
        <v>5</v>
      </c>
      <c r="H12" s="1" t="s">
        <v>6</v>
      </c>
      <c r="I12" s="1" t="s">
        <v>40</v>
      </c>
      <c r="K12" t="s">
        <v>89</v>
      </c>
      <c r="L12">
        <v>0</v>
      </c>
    </row>
    <row r="13" spans="1:12" ht="15.6" x14ac:dyDescent="0.35">
      <c r="A13" t="s">
        <v>6</v>
      </c>
      <c r="B13" t="s">
        <v>7</v>
      </c>
      <c r="C13">
        <v>1</v>
      </c>
      <c r="E13" s="1">
        <v>12</v>
      </c>
      <c r="F13" s="1" t="s">
        <v>10</v>
      </c>
      <c r="G13" s="1" t="s">
        <v>4</v>
      </c>
      <c r="H13" s="1"/>
      <c r="I13" s="1" t="s">
        <v>41</v>
      </c>
      <c r="K13" t="s">
        <v>90</v>
      </c>
      <c r="L13">
        <v>0.5</v>
      </c>
    </row>
    <row r="14" spans="1:12" x14ac:dyDescent="0.3">
      <c r="A14" t="s">
        <v>6</v>
      </c>
      <c r="B14" t="s">
        <v>5</v>
      </c>
      <c r="C14">
        <v>1</v>
      </c>
      <c r="E14" s="1">
        <v>13</v>
      </c>
      <c r="F14" s="1" t="s">
        <v>10</v>
      </c>
      <c r="G14" s="1" t="s">
        <v>7</v>
      </c>
      <c r="H14" s="1" t="s">
        <v>32</v>
      </c>
      <c r="I14" s="1" t="s">
        <v>80</v>
      </c>
    </row>
    <row r="15" spans="1:12" x14ac:dyDescent="0.3">
      <c r="A15" t="s">
        <v>7</v>
      </c>
      <c r="B15" t="s">
        <v>4</v>
      </c>
      <c r="C15">
        <v>1</v>
      </c>
      <c r="E15" s="1">
        <v>14</v>
      </c>
      <c r="F15" s="1" t="s">
        <v>10</v>
      </c>
      <c r="G15" s="1" t="s">
        <v>11</v>
      </c>
      <c r="H15" s="1" t="s">
        <v>4</v>
      </c>
      <c r="I15" s="1" t="s">
        <v>42</v>
      </c>
    </row>
    <row r="16" spans="1:12" x14ac:dyDescent="0.3">
      <c r="A16" t="s">
        <v>7</v>
      </c>
      <c r="B16" t="s">
        <v>8</v>
      </c>
      <c r="C16">
        <v>1</v>
      </c>
      <c r="E16" s="1">
        <v>15</v>
      </c>
      <c r="F16" s="1" t="s">
        <v>10</v>
      </c>
      <c r="G16" s="1" t="s">
        <v>9</v>
      </c>
      <c r="H16" s="1" t="s">
        <v>4</v>
      </c>
      <c r="I16" s="1" t="s">
        <v>43</v>
      </c>
      <c r="K16" s="4" t="s">
        <v>26</v>
      </c>
    </row>
    <row r="17" spans="1:12" x14ac:dyDescent="0.3">
      <c r="A17" t="s">
        <v>7</v>
      </c>
      <c r="B17" t="s">
        <v>5</v>
      </c>
      <c r="C17">
        <v>1</v>
      </c>
      <c r="E17" s="1">
        <v>16</v>
      </c>
      <c r="F17" s="1" t="s">
        <v>10</v>
      </c>
      <c r="G17" s="1" t="s">
        <v>8</v>
      </c>
      <c r="H17" s="1" t="s">
        <v>4</v>
      </c>
      <c r="I17" s="1" t="s">
        <v>44</v>
      </c>
      <c r="K17" t="str">
        <f>CONCATENATE("Cb(",F2,",",G2,")")</f>
        <v>Cb(AFG,GAB)</v>
      </c>
      <c r="L17">
        <v>1</v>
      </c>
    </row>
    <row r="18" spans="1:12" x14ac:dyDescent="0.3">
      <c r="A18" t="s">
        <v>4</v>
      </c>
      <c r="B18" t="s">
        <v>8</v>
      </c>
      <c r="C18">
        <v>1</v>
      </c>
      <c r="E18" s="1">
        <v>17</v>
      </c>
      <c r="F18" s="1" t="s">
        <v>10</v>
      </c>
      <c r="G18" s="1" t="s">
        <v>12</v>
      </c>
      <c r="H18" s="1" t="s">
        <v>37</v>
      </c>
      <c r="I18" s="1" t="s">
        <v>45</v>
      </c>
      <c r="K18" t="str">
        <f t="shared" ref="K18" si="0">CONCATENATE("Cb(",F3,",",G3,")")</f>
        <v>Cb(AFG,TPE)</v>
      </c>
      <c r="L18">
        <v>2.5</v>
      </c>
    </row>
    <row r="19" spans="1:12" x14ac:dyDescent="0.3">
      <c r="A19" t="s">
        <v>4</v>
      </c>
      <c r="B19" t="s">
        <v>11</v>
      </c>
      <c r="C19">
        <v>1</v>
      </c>
      <c r="E19" s="1">
        <v>18</v>
      </c>
      <c r="F19" s="1" t="s">
        <v>6</v>
      </c>
      <c r="G19" s="1" t="s">
        <v>5</v>
      </c>
      <c r="H19" s="1"/>
      <c r="I19" s="1" t="s">
        <v>46</v>
      </c>
      <c r="K19" t="str">
        <f>CONCATENATE("Cb(",F5,",",G5,")")</f>
        <v>Cb(AFG,TUR)</v>
      </c>
      <c r="L19">
        <v>5.5</v>
      </c>
    </row>
    <row r="20" spans="1:12" x14ac:dyDescent="0.3">
      <c r="E20" s="1">
        <v>19</v>
      </c>
      <c r="F20" s="1" t="s">
        <v>6</v>
      </c>
      <c r="G20" s="1" t="s">
        <v>4</v>
      </c>
      <c r="H20" s="1"/>
      <c r="I20" s="1" t="s">
        <v>47</v>
      </c>
      <c r="K20" t="str">
        <f>CONCATENATE("Cb(",F11,",",G11,")")</f>
        <v>Cb(GAB,TPE)</v>
      </c>
      <c r="L20">
        <v>2</v>
      </c>
    </row>
    <row r="21" spans="1:12" x14ac:dyDescent="0.3">
      <c r="E21" s="1">
        <v>20</v>
      </c>
      <c r="F21" s="1" t="s">
        <v>6</v>
      </c>
      <c r="G21" s="1" t="s">
        <v>7</v>
      </c>
      <c r="H21" s="1"/>
      <c r="I21" s="1" t="s">
        <v>48</v>
      </c>
      <c r="K21" t="str">
        <f>CONCATENATE("Cb(",F13,",",G13,")")</f>
        <v>Cb(GAB,TUR)</v>
      </c>
      <c r="L21">
        <v>5.5</v>
      </c>
    </row>
    <row r="22" spans="1:12" x14ac:dyDescent="0.3">
      <c r="E22" s="1">
        <v>21</v>
      </c>
      <c r="F22" s="1" t="s">
        <v>6</v>
      </c>
      <c r="G22" s="1" t="s">
        <v>11</v>
      </c>
      <c r="H22" s="1" t="s">
        <v>4</v>
      </c>
      <c r="I22" s="1" t="s">
        <v>49</v>
      </c>
      <c r="K22" t="str">
        <f>CONCATENATE("Cb(",F19,",",G19,")")</f>
        <v>Cb(TPE,CMR)</v>
      </c>
      <c r="L22">
        <v>4</v>
      </c>
    </row>
    <row r="23" spans="1:12" x14ac:dyDescent="0.3">
      <c r="E23" s="1">
        <v>22</v>
      </c>
      <c r="F23" s="1" t="s">
        <v>6</v>
      </c>
      <c r="G23" s="1" t="s">
        <v>9</v>
      </c>
      <c r="H23" s="1" t="s">
        <v>50</v>
      </c>
      <c r="I23" s="1" t="s">
        <v>79</v>
      </c>
      <c r="K23" t="str">
        <f>CONCATENATE("Cb(",F20,",",G20,")")</f>
        <v>Cb(TPE,TUR)</v>
      </c>
      <c r="L23">
        <v>5</v>
      </c>
    </row>
    <row r="24" spans="1:12" x14ac:dyDescent="0.3">
      <c r="E24" s="1">
        <v>23</v>
      </c>
      <c r="F24" s="1" t="s">
        <v>6</v>
      </c>
      <c r="G24" s="1" t="s">
        <v>8</v>
      </c>
      <c r="H24" s="1" t="s">
        <v>50</v>
      </c>
      <c r="I24" s="1" t="s">
        <v>51</v>
      </c>
      <c r="K24" t="str">
        <f>CONCATENATE("Cb(",F21,",",G21,")")</f>
        <v>Cb(TPE,EGY)</v>
      </c>
      <c r="L24">
        <v>3</v>
      </c>
    </row>
    <row r="25" spans="1:12" x14ac:dyDescent="0.3">
      <c r="E25" s="1">
        <v>24</v>
      </c>
      <c r="F25" s="1" t="s">
        <v>6</v>
      </c>
      <c r="G25" s="1" t="s">
        <v>12</v>
      </c>
      <c r="H25" s="1" t="s">
        <v>37</v>
      </c>
      <c r="I25" s="1" t="s">
        <v>52</v>
      </c>
      <c r="K25" t="str">
        <f>CONCATENATE("Cb(",F27,",",G27,")")</f>
        <v>Cb(CMR,EGY)</v>
      </c>
      <c r="L25">
        <v>4.5</v>
      </c>
    </row>
    <row r="26" spans="1:12" x14ac:dyDescent="0.3">
      <c r="E26" s="1">
        <v>25</v>
      </c>
      <c r="F26" s="1" t="s">
        <v>5</v>
      </c>
      <c r="G26" s="1" t="s">
        <v>4</v>
      </c>
      <c r="H26" s="1" t="s">
        <v>53</v>
      </c>
      <c r="I26" s="1" t="s">
        <v>54</v>
      </c>
      <c r="K26" t="str">
        <f>CONCATENATE("Cb(",F32,",",G32,")")</f>
        <v>Cb(TUR,EGY)</v>
      </c>
      <c r="L26">
        <v>4</v>
      </c>
    </row>
    <row r="27" spans="1:12" x14ac:dyDescent="0.3">
      <c r="E27" s="1">
        <v>26</v>
      </c>
      <c r="F27" s="1" t="s">
        <v>5</v>
      </c>
      <c r="G27" s="1" t="s">
        <v>7</v>
      </c>
      <c r="H27" s="1"/>
      <c r="I27" s="1" t="s">
        <v>55</v>
      </c>
      <c r="K27" t="str">
        <f>CONCATENATE("Cb(",F33,",",G33,")")</f>
        <v>Cb(TUR,NZL)</v>
      </c>
      <c r="L27">
        <v>9.5</v>
      </c>
    </row>
    <row r="28" spans="1:12" x14ac:dyDescent="0.3">
      <c r="E28" s="1">
        <v>27</v>
      </c>
      <c r="F28" s="1" t="s">
        <v>5</v>
      </c>
      <c r="G28" s="1" t="s">
        <v>11</v>
      </c>
      <c r="H28" s="1" t="s">
        <v>56</v>
      </c>
      <c r="I28" s="1" t="s">
        <v>57</v>
      </c>
      <c r="K28" t="str">
        <f>CONCATENATE("Cb(",F34,",",G34,")")</f>
        <v>Cb(TUR,IND)</v>
      </c>
      <c r="L28">
        <v>5.5</v>
      </c>
    </row>
    <row r="29" spans="1:12" x14ac:dyDescent="0.3">
      <c r="E29" s="1">
        <v>28</v>
      </c>
      <c r="F29" s="1" t="s">
        <v>5</v>
      </c>
      <c r="G29" s="1" t="s">
        <v>9</v>
      </c>
      <c r="H29" s="1" t="s">
        <v>7</v>
      </c>
      <c r="I29" s="1" t="s">
        <v>58</v>
      </c>
      <c r="K29" t="str">
        <f>CONCATENATE("Cb(",F35,",",G35,")")</f>
        <v>Cb(TUR,MGL)</v>
      </c>
      <c r="L29">
        <v>4.5</v>
      </c>
    </row>
    <row r="30" spans="1:12" x14ac:dyDescent="0.3">
      <c r="E30" s="1">
        <v>29</v>
      </c>
      <c r="F30" s="1" t="s">
        <v>5</v>
      </c>
      <c r="G30" s="1" t="s">
        <v>8</v>
      </c>
      <c r="H30" s="1" t="s">
        <v>7</v>
      </c>
      <c r="I30" s="1" t="s">
        <v>59</v>
      </c>
      <c r="K30" t="str">
        <f>CONCATENATE("Cb(",F38,",",G38,")")</f>
        <v>Cb(EGY,IND)</v>
      </c>
      <c r="L30">
        <v>4.5</v>
      </c>
    </row>
    <row r="31" spans="1:12" x14ac:dyDescent="0.3">
      <c r="E31" s="1">
        <v>30</v>
      </c>
      <c r="F31" s="1" t="s">
        <v>5</v>
      </c>
      <c r="G31" s="1" t="s">
        <v>12</v>
      </c>
      <c r="H31" s="1" t="s">
        <v>60</v>
      </c>
      <c r="I31" s="1" t="s">
        <v>61</v>
      </c>
      <c r="K31" t="str">
        <f>CONCATENATE("Cb(",F39,",",G39,")")</f>
        <v>Cb(EGY,MGL)</v>
      </c>
      <c r="L31">
        <v>2.5</v>
      </c>
    </row>
    <row r="32" spans="1:12" x14ac:dyDescent="0.3">
      <c r="E32" s="1">
        <v>31</v>
      </c>
      <c r="F32" s="1" t="s">
        <v>4</v>
      </c>
      <c r="G32" s="1" t="s">
        <v>7</v>
      </c>
      <c r="H32" s="1"/>
      <c r="I32" s="1" t="s">
        <v>62</v>
      </c>
      <c r="K32" t="str">
        <f>CONCATENATE("Cb(",F43,",",G43,")")</f>
        <v>Cb(NZL,BLR)</v>
      </c>
      <c r="L32">
        <v>3.5</v>
      </c>
    </row>
    <row r="33" spans="5:12" x14ac:dyDescent="0.3">
      <c r="E33" s="1">
        <v>32</v>
      </c>
      <c r="F33" s="1" t="s">
        <v>4</v>
      </c>
      <c r="G33" s="1" t="s">
        <v>11</v>
      </c>
      <c r="H33" s="1"/>
      <c r="I33" s="1" t="s">
        <v>63</v>
      </c>
      <c r="K33" t="str">
        <f>CONCATENATE("Cb(",F44,",",G44,")")</f>
        <v>Cb(IND,MGL)</v>
      </c>
      <c r="L33">
        <v>2</v>
      </c>
    </row>
    <row r="34" spans="5:12" x14ac:dyDescent="0.3">
      <c r="E34" s="1">
        <v>33</v>
      </c>
      <c r="F34" s="1" t="s">
        <v>4</v>
      </c>
      <c r="G34" s="1" t="s">
        <v>9</v>
      </c>
      <c r="H34" s="1"/>
      <c r="I34" s="1" t="s">
        <v>64</v>
      </c>
      <c r="K34" t="str">
        <f>CONCATENATE("Cb(",F45,",",G45,")")</f>
        <v>Cb(IND,BLR)</v>
      </c>
      <c r="L34">
        <v>6.5</v>
      </c>
    </row>
    <row r="35" spans="5:12" x14ac:dyDescent="0.3">
      <c r="E35" s="1">
        <v>34</v>
      </c>
      <c r="F35" s="1" t="s">
        <v>4</v>
      </c>
      <c r="G35" s="1" t="s">
        <v>8</v>
      </c>
      <c r="H35" s="1"/>
      <c r="I35" s="1" t="s">
        <v>65</v>
      </c>
    </row>
    <row r="36" spans="5:12" x14ac:dyDescent="0.3">
      <c r="E36" s="1">
        <v>35</v>
      </c>
      <c r="F36" s="1" t="s">
        <v>4</v>
      </c>
      <c r="G36" s="1" t="s">
        <v>12</v>
      </c>
      <c r="H36" s="1" t="s">
        <v>66</v>
      </c>
      <c r="I36" s="1" t="s">
        <v>67</v>
      </c>
    </row>
    <row r="37" spans="5:12" x14ac:dyDescent="0.3">
      <c r="E37" s="1">
        <v>36</v>
      </c>
      <c r="F37" s="1" t="s">
        <v>7</v>
      </c>
      <c r="G37" s="1" t="s">
        <v>11</v>
      </c>
      <c r="H37" s="1" t="s">
        <v>4</v>
      </c>
      <c r="I37" s="1" t="s">
        <v>68</v>
      </c>
    </row>
    <row r="38" spans="5:12" x14ac:dyDescent="0.3">
      <c r="E38" s="1">
        <v>37</v>
      </c>
      <c r="F38" s="1" t="s">
        <v>7</v>
      </c>
      <c r="G38" s="1" t="s">
        <v>9</v>
      </c>
      <c r="H38" s="1"/>
      <c r="I38" s="1" t="s">
        <v>69</v>
      </c>
    </row>
    <row r="39" spans="5:12" x14ac:dyDescent="0.3">
      <c r="E39" s="1">
        <v>38</v>
      </c>
      <c r="F39" s="1" t="s">
        <v>7</v>
      </c>
      <c r="G39" s="1" t="s">
        <v>8</v>
      </c>
      <c r="H39" s="1"/>
      <c r="I39" s="1" t="s">
        <v>70</v>
      </c>
    </row>
    <row r="40" spans="5:12" x14ac:dyDescent="0.3">
      <c r="E40" s="1">
        <v>39</v>
      </c>
      <c r="F40" s="1" t="s">
        <v>7</v>
      </c>
      <c r="G40" s="1" t="s">
        <v>12</v>
      </c>
      <c r="H40" s="1" t="s">
        <v>9</v>
      </c>
      <c r="I40" s="1" t="s">
        <v>71</v>
      </c>
    </row>
    <row r="41" spans="5:12" x14ac:dyDescent="0.3">
      <c r="E41" s="1">
        <v>40</v>
      </c>
      <c r="F41" s="1" t="s">
        <v>11</v>
      </c>
      <c r="G41" s="1" t="s">
        <v>9</v>
      </c>
      <c r="H41" s="1" t="s">
        <v>72</v>
      </c>
      <c r="I41" s="1" t="s">
        <v>73</v>
      </c>
    </row>
    <row r="42" spans="5:12" x14ac:dyDescent="0.3">
      <c r="E42" s="1">
        <v>41</v>
      </c>
      <c r="F42" s="1" t="s">
        <v>11</v>
      </c>
      <c r="G42" s="1" t="s">
        <v>8</v>
      </c>
      <c r="H42" s="1" t="s">
        <v>4</v>
      </c>
      <c r="I42" s="1" t="s">
        <v>74</v>
      </c>
    </row>
    <row r="43" spans="5:12" x14ac:dyDescent="0.3">
      <c r="E43" s="1">
        <v>42</v>
      </c>
      <c r="F43" s="1" t="s">
        <v>11</v>
      </c>
      <c r="G43" s="1" t="s">
        <v>12</v>
      </c>
      <c r="H43" s="1"/>
      <c r="I43" s="1" t="s">
        <v>75</v>
      </c>
    </row>
    <row r="44" spans="5:12" x14ac:dyDescent="0.3">
      <c r="E44" s="1">
        <v>43</v>
      </c>
      <c r="F44" s="1" t="s">
        <v>9</v>
      </c>
      <c r="G44" s="1" t="s">
        <v>8</v>
      </c>
      <c r="H44" s="1"/>
      <c r="I44" s="1" t="s">
        <v>76</v>
      </c>
    </row>
    <row r="45" spans="5:12" x14ac:dyDescent="0.3">
      <c r="E45" s="1">
        <v>44</v>
      </c>
      <c r="F45" s="1" t="s">
        <v>9</v>
      </c>
      <c r="G45" s="1" t="s">
        <v>12</v>
      </c>
      <c r="H45" s="1"/>
      <c r="I45" s="1" t="s">
        <v>77</v>
      </c>
    </row>
    <row r="46" spans="5:12" x14ac:dyDescent="0.3">
      <c r="E46" s="1">
        <v>45</v>
      </c>
      <c r="F46" s="1" t="s">
        <v>8</v>
      </c>
      <c r="G46" s="1" t="s">
        <v>12</v>
      </c>
      <c r="H46" s="1" t="s">
        <v>9</v>
      </c>
      <c r="I46" s="1" t="s">
        <v>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10nodes</vt:lpstr>
      <vt:lpstr>CLossness</vt:lpstr>
      <vt:lpstr>Pagerank</vt:lpstr>
      <vt:lpstr>EigenVector</vt:lpstr>
      <vt:lpstr>Betweeness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Nguyễn Thanh</dc:creator>
  <cp:lastModifiedBy>Sơn Nguyễn Thanh</cp:lastModifiedBy>
  <dcterms:created xsi:type="dcterms:W3CDTF">2023-05-31T20:11:46Z</dcterms:created>
  <dcterms:modified xsi:type="dcterms:W3CDTF">2023-06-25T06:09:05Z</dcterms:modified>
</cp:coreProperties>
</file>